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28365" windowHeight="7080"/>
  </bookViews>
  <sheets>
    <sheet name="потери" sheetId="1" r:id="rId1"/>
  </sheets>
  <externalReferences>
    <externalReference r:id="rId2"/>
  </externalReferences>
  <definedNames>
    <definedName name="SAPBEXrevision" hidden="1">1</definedName>
    <definedName name="SAPBEXsysID" hidden="1">"PBW"</definedName>
    <definedName name="SAPBEXwbID" hidden="1">"42N3CM0Q4JD70ZWMSY0C3IASJ"</definedName>
  </definedNames>
  <calcPr calcId="144525"/>
</workbook>
</file>

<file path=xl/calcChain.xml><?xml version="1.0" encoding="utf-8"?>
<calcChain xmlns="http://schemas.openxmlformats.org/spreadsheetml/2006/main">
  <c r="BL9" i="1" l="1"/>
  <c r="BK9" i="1" s="1"/>
  <c r="BL8" i="1"/>
  <c r="BK8" i="1" s="1"/>
  <c r="BL7" i="1"/>
  <c r="BK7" i="1" s="1"/>
  <c r="BL6" i="1"/>
  <c r="BK6" i="1" s="1"/>
  <c r="BA9" i="1"/>
  <c r="AZ9" i="1" s="1"/>
  <c r="BA8" i="1"/>
  <c r="AZ8" i="1" s="1"/>
  <c r="BA7" i="1"/>
  <c r="AZ7" i="1" s="1"/>
  <c r="BA6" i="1"/>
  <c r="AZ6" i="1" s="1"/>
  <c r="AP9" i="1"/>
  <c r="AO9" i="1" s="1"/>
  <c r="AP8" i="1"/>
  <c r="AO8" i="1" s="1"/>
  <c r="AP7" i="1"/>
  <c r="AO7" i="1" s="1"/>
  <c r="AP6" i="1"/>
  <c r="AO6" i="1" s="1"/>
  <c r="AB9" i="1"/>
  <c r="AA9" i="1" s="1"/>
  <c r="AB8" i="1"/>
  <c r="AA8" i="1" s="1"/>
  <c r="AB7" i="1"/>
  <c r="AA7" i="1" s="1"/>
  <c r="AB6" i="1"/>
  <c r="AA6" i="1" s="1"/>
  <c r="Q9" i="1"/>
  <c r="P9" i="1" s="1"/>
  <c r="Q8" i="1"/>
  <c r="P8" i="1" s="1"/>
  <c r="Q7" i="1"/>
  <c r="P7" i="1" s="1"/>
  <c r="Q6" i="1"/>
  <c r="P6" i="1" s="1"/>
  <c r="BJ9" i="1" l="1"/>
  <c r="AY9" i="1"/>
  <c r="AN9" i="1"/>
  <c r="Z9" i="1"/>
  <c r="R10" i="1"/>
  <c r="S10" i="1"/>
  <c r="T10" i="1"/>
  <c r="U10" i="1"/>
  <c r="V10" i="1"/>
  <c r="W10" i="1"/>
  <c r="X10" i="1"/>
  <c r="Y10" i="1"/>
  <c r="AC10" i="1"/>
  <c r="AD10" i="1"/>
  <c r="AE10" i="1"/>
  <c r="AF10" i="1"/>
  <c r="AG10" i="1"/>
  <c r="AH10" i="1"/>
  <c r="AI10" i="1"/>
  <c r="AJ10" i="1"/>
  <c r="AK10" i="1"/>
  <c r="AL10" i="1"/>
  <c r="AM10" i="1"/>
  <c r="AQ10" i="1"/>
  <c r="AR10" i="1"/>
  <c r="AS10" i="1"/>
  <c r="AT10" i="1"/>
  <c r="AU10" i="1"/>
  <c r="AV10" i="1"/>
  <c r="AW10" i="1"/>
  <c r="AX10" i="1"/>
  <c r="BB10" i="1"/>
  <c r="BC10" i="1"/>
  <c r="BD10" i="1"/>
  <c r="BE10" i="1"/>
  <c r="BF10" i="1"/>
  <c r="BG10" i="1"/>
  <c r="BH10" i="1"/>
  <c r="BI10" i="1"/>
  <c r="G10" i="1"/>
  <c r="H10" i="1"/>
  <c r="I10" i="1"/>
  <c r="J10" i="1"/>
  <c r="K10" i="1"/>
  <c r="L10" i="1"/>
  <c r="M10" i="1"/>
  <c r="N10" i="1"/>
  <c r="O9" i="1"/>
  <c r="BJ8" i="1"/>
  <c r="AY8" i="1"/>
  <c r="AN8" i="1"/>
  <c r="Z8" i="1"/>
  <c r="O8" i="1"/>
  <c r="BJ7" i="1"/>
  <c r="AY7" i="1"/>
  <c r="AN7" i="1"/>
  <c r="Z7" i="1"/>
  <c r="O7" i="1"/>
  <c r="BJ6" i="1"/>
  <c r="AY6" i="1"/>
  <c r="AN6" i="1"/>
  <c r="Z6" i="1"/>
  <c r="P10" i="1"/>
  <c r="O6" i="1"/>
  <c r="O10" i="1" s="1"/>
  <c r="AN10" i="1" l="1"/>
  <c r="Z10" i="1"/>
  <c r="AY10" i="1"/>
  <c r="BJ10" i="1"/>
  <c r="AB10" i="1"/>
  <c r="BA10" i="1"/>
  <c r="AA10" i="1"/>
  <c r="AZ10" i="1"/>
  <c r="AP10" i="1"/>
  <c r="Q10" i="1"/>
  <c r="BL10" i="1"/>
  <c r="BK10" i="1"/>
  <c r="AO10" i="1"/>
  <c r="F7" i="1" l="1"/>
  <c r="E7" i="1" s="1"/>
  <c r="F8" i="1"/>
  <c r="E8" i="1" s="1"/>
  <c r="F9" i="1"/>
  <c r="E9" i="1" s="1"/>
  <c r="F6" i="1"/>
  <c r="E6" i="1" s="1"/>
  <c r="E10" i="1" l="1"/>
  <c r="F10" i="1"/>
  <c r="D6" i="1"/>
  <c r="D8" i="1"/>
  <c r="D9" i="1" l="1"/>
  <c r="D7" i="1"/>
  <c r="D10" i="1" l="1"/>
  <c r="BM6" i="1" l="1"/>
  <c r="BN6" i="1"/>
  <c r="BO6" i="1"/>
  <c r="BM7" i="1"/>
  <c r="BN7" i="1"/>
  <c r="BO7" i="1"/>
  <c r="BM8" i="1"/>
  <c r="BN8" i="1"/>
  <c r="BO8" i="1"/>
  <c r="BM9" i="1"/>
  <c r="BN9" i="1"/>
  <c r="BO9" i="1"/>
  <c r="BN10" i="1" l="1"/>
  <c r="BO10" i="1"/>
  <c r="BM10" i="1"/>
</calcChain>
</file>

<file path=xl/sharedStrings.xml><?xml version="1.0" encoding="utf-8"?>
<sst xmlns="http://schemas.openxmlformats.org/spreadsheetml/2006/main" count="152" uniqueCount="33">
  <si>
    <t>25.01.2012г.</t>
  </si>
  <si>
    <t>ИТОГО потери</t>
  </si>
  <si>
    <t>Расчетный период</t>
  </si>
  <si>
    <t>тариф</t>
  </si>
  <si>
    <t>цена</t>
  </si>
  <si>
    <t>количество</t>
  </si>
  <si>
    <t>стоимость б/НДС</t>
  </si>
  <si>
    <t>стоимость с НДС</t>
  </si>
  <si>
    <t>отклонения</t>
  </si>
  <si>
    <t>альфа</t>
  </si>
  <si>
    <t>бэтта</t>
  </si>
  <si>
    <t>удельная стоимость</t>
  </si>
  <si>
    <t>альфа хаб</t>
  </si>
  <si>
    <t>бэтта хаб</t>
  </si>
  <si>
    <t>альфа ник</t>
  </si>
  <si>
    <t>бэтта ник</t>
  </si>
  <si>
    <t>количество хаб</t>
  </si>
  <si>
    <t>руб/МВт*ч</t>
  </si>
  <si>
    <t>руб.</t>
  </si>
  <si>
    <t>коэф</t>
  </si>
  <si>
    <t>1 квартал</t>
  </si>
  <si>
    <t>2 квартал</t>
  </si>
  <si>
    <t>3 квартал</t>
  </si>
  <si>
    <t>4 квартал</t>
  </si>
  <si>
    <t>Итого:</t>
  </si>
  <si>
    <t>тыс. руб.</t>
  </si>
  <si>
    <t>МВт*ч</t>
  </si>
  <si>
    <t>Амурские ЭС</t>
  </si>
  <si>
    <t>Приморские ЭС</t>
  </si>
  <si>
    <t>Хабароские ЭС</t>
  </si>
  <si>
    <t>ЭС ЕАО</t>
  </si>
  <si>
    <t>Южно-Якутские ЭС</t>
  </si>
  <si>
    <t>Объем потерь в электрических сетях ОАО  "ДРСК" за 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</si>
</sst>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00"/>
    <numFmt numFmtId="165" formatCode="#,##0.00000"/>
    <numFmt numFmtId="166" formatCode="#,##0.00000000000"/>
    <numFmt numFmtId="167" formatCode="#,##0.00000000000000"/>
  </numFmts>
  <fonts count="40" x14ac:knownFonts="1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name val="Arial Cyr"/>
      <charset val="204"/>
    </font>
    <font>
      <sz val="11"/>
      <color indexed="17"/>
      <name val="Calibri"/>
      <family val="2"/>
      <charset val="204"/>
    </font>
    <font>
      <b/>
      <sz val="14"/>
      <name val="Arial Cyr"/>
      <charset val="204"/>
    </font>
    <font>
      <b/>
      <sz val="13.5"/>
      <name val="Times New Roman"/>
      <family val="1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5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3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" fontId="5" fillId="16" borderId="1" applyNumberFormat="0" applyProtection="0">
      <alignment vertical="center"/>
    </xf>
    <xf numFmtId="4" fontId="6" fillId="16" borderId="1" applyNumberFormat="0" applyProtection="0">
      <alignment vertical="center"/>
    </xf>
    <xf numFmtId="4" fontId="5" fillId="16" borderId="1" applyNumberFormat="0" applyProtection="0">
      <alignment horizontal="left" vertical="center" indent="1"/>
    </xf>
    <xf numFmtId="4" fontId="5" fillId="16" borderId="1" applyNumberFormat="0" applyProtection="0">
      <alignment horizontal="left" vertical="center" indent="1"/>
    </xf>
    <xf numFmtId="0" fontId="7" fillId="17" borderId="1" applyNumberFormat="0" applyProtection="0">
      <alignment horizontal="left" vertical="center" indent="1"/>
    </xf>
    <xf numFmtId="4" fontId="5" fillId="18" borderId="1" applyNumberFormat="0" applyProtection="0">
      <alignment horizontal="right" vertical="center"/>
    </xf>
    <xf numFmtId="4" fontId="5" fillId="19" borderId="1" applyNumberFormat="0" applyProtection="0">
      <alignment horizontal="right" vertical="center"/>
    </xf>
    <xf numFmtId="4" fontId="5" fillId="20" borderId="1" applyNumberFormat="0" applyProtection="0">
      <alignment horizontal="right" vertical="center"/>
    </xf>
    <xf numFmtId="4" fontId="5" fillId="21" borderId="1" applyNumberFormat="0" applyProtection="0">
      <alignment horizontal="right" vertical="center"/>
    </xf>
    <xf numFmtId="4" fontId="5" fillId="22" borderId="1" applyNumberFormat="0" applyProtection="0">
      <alignment horizontal="right" vertical="center"/>
    </xf>
    <xf numFmtId="4" fontId="5" fillId="23" borderId="1" applyNumberFormat="0" applyProtection="0">
      <alignment horizontal="right" vertical="center"/>
    </xf>
    <xf numFmtId="4" fontId="5" fillId="24" borderId="1" applyNumberFormat="0" applyProtection="0">
      <alignment horizontal="right" vertical="center"/>
    </xf>
    <xf numFmtId="4" fontId="5" fillId="25" borderId="1" applyNumberFormat="0" applyProtection="0">
      <alignment horizontal="right" vertical="center"/>
    </xf>
    <xf numFmtId="4" fontId="5" fillId="26" borderId="1" applyNumberFormat="0" applyProtection="0">
      <alignment horizontal="right" vertical="center"/>
    </xf>
    <xf numFmtId="4" fontId="8" fillId="27" borderId="1" applyNumberFormat="0" applyProtection="0">
      <alignment horizontal="left" vertical="center" indent="1"/>
    </xf>
    <xf numFmtId="4" fontId="5" fillId="28" borderId="2" applyNumberFormat="0" applyProtection="0">
      <alignment horizontal="left" vertical="center" indent="1"/>
    </xf>
    <xf numFmtId="4" fontId="9" fillId="29" borderId="0" applyNumberFormat="0" applyProtection="0">
      <alignment horizontal="left" vertical="center" indent="1"/>
    </xf>
    <xf numFmtId="0" fontId="7" fillId="17" borderId="1" applyNumberFormat="0" applyProtection="0">
      <alignment horizontal="left" vertical="center" indent="1"/>
    </xf>
    <xf numFmtId="4" fontId="10" fillId="28" borderId="1" applyNumberFormat="0" applyProtection="0">
      <alignment horizontal="left" vertical="center" indent="1"/>
    </xf>
    <xf numFmtId="4" fontId="10" fillId="30" borderId="1" applyNumberFormat="0" applyProtection="0">
      <alignment horizontal="left" vertical="center" indent="1"/>
    </xf>
    <xf numFmtId="0" fontId="7" fillId="30" borderId="1" applyNumberFormat="0" applyProtection="0">
      <alignment horizontal="left" vertical="center" indent="1"/>
    </xf>
    <xf numFmtId="0" fontId="7" fillId="30" borderId="1" applyNumberFormat="0" applyProtection="0">
      <alignment horizontal="left" vertical="center" indent="1"/>
    </xf>
    <xf numFmtId="0" fontId="7" fillId="31" borderId="1" applyNumberFormat="0" applyProtection="0">
      <alignment horizontal="left" vertical="center" indent="1"/>
    </xf>
    <xf numFmtId="0" fontId="7" fillId="31" borderId="1" applyNumberFormat="0" applyProtection="0">
      <alignment horizontal="left" vertical="center" indent="1"/>
    </xf>
    <xf numFmtId="0" fontId="7" fillId="32" borderId="1" applyNumberFormat="0" applyProtection="0">
      <alignment horizontal="left" vertical="center" indent="1"/>
    </xf>
    <xf numFmtId="0" fontId="7" fillId="32" borderId="1" applyNumberFormat="0" applyProtection="0">
      <alignment horizontal="left" vertical="center" indent="1"/>
    </xf>
    <xf numFmtId="0" fontId="7" fillId="17" borderId="1" applyNumberFormat="0" applyProtection="0">
      <alignment horizontal="left" vertical="center" indent="1"/>
    </xf>
    <xf numFmtId="0" fontId="7" fillId="17" borderId="1" applyNumberFormat="0" applyProtection="0">
      <alignment horizontal="left" vertical="center" indent="1"/>
    </xf>
    <xf numFmtId="4" fontId="5" fillId="33" borderId="1" applyNumberFormat="0" applyProtection="0">
      <alignment vertical="center"/>
    </xf>
    <xf numFmtId="4" fontId="6" fillId="33" borderId="1" applyNumberFormat="0" applyProtection="0">
      <alignment vertical="center"/>
    </xf>
    <xf numFmtId="4" fontId="5" fillId="33" borderId="1" applyNumberFormat="0" applyProtection="0">
      <alignment horizontal="left" vertical="center" indent="1"/>
    </xf>
    <xf numFmtId="4" fontId="5" fillId="33" borderId="1" applyNumberFormat="0" applyProtection="0">
      <alignment horizontal="left" vertical="center" indent="1"/>
    </xf>
    <xf numFmtId="4" fontId="5" fillId="28" borderId="1" applyNumberFormat="0" applyProtection="0">
      <alignment horizontal="right" vertical="center"/>
    </xf>
    <xf numFmtId="4" fontId="6" fillId="28" borderId="1" applyNumberFormat="0" applyProtection="0">
      <alignment horizontal="right" vertical="center"/>
    </xf>
    <xf numFmtId="0" fontId="7" fillId="17" borderId="1" applyNumberFormat="0" applyProtection="0">
      <alignment horizontal="left" vertical="center" indent="1"/>
    </xf>
    <xf numFmtId="0" fontId="7" fillId="17" borderId="1" applyNumberFormat="0" applyProtection="0">
      <alignment horizontal="left" vertical="center" indent="1"/>
    </xf>
    <xf numFmtId="0" fontId="11" fillId="0" borderId="0"/>
    <xf numFmtId="4" fontId="12" fillId="28" borderId="1" applyNumberFormat="0" applyProtection="0">
      <alignment horizontal="right" vertical="center"/>
    </xf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37" borderId="0" applyNumberFormat="0" applyBorder="0" applyAlignment="0" applyProtection="0"/>
    <xf numFmtId="0" fontId="13" fillId="7" borderId="3" applyNumberFormat="0" applyAlignment="0" applyProtection="0"/>
    <xf numFmtId="0" fontId="14" fillId="38" borderId="1" applyNumberFormat="0" applyAlignment="0" applyProtection="0"/>
    <xf numFmtId="0" fontId="15" fillId="38" borderId="3" applyNumberFormat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39" borderId="8" applyNumberFormat="0" applyAlignment="0" applyProtection="0"/>
    <xf numFmtId="0" fontId="21" fillId="0" borderId="0" applyNumberFormat="0" applyFill="0" applyBorder="0" applyAlignment="0" applyProtection="0"/>
    <xf numFmtId="0" fontId="22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41" borderId="9" applyNumberFormat="0" applyFont="0" applyAlignment="0" applyProtection="0"/>
    <xf numFmtId="9" fontId="1" fillId="0" borderId="0" applyFont="0" applyFill="0" applyBorder="0" applyAlignment="0" applyProtection="0"/>
    <xf numFmtId="0" fontId="26" fillId="0" borderId="10" applyNumberFormat="0" applyFill="0" applyAlignment="0" applyProtection="0"/>
    <xf numFmtId="0" fontId="2" fillId="0" borderId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9" fillId="4" borderId="0" applyNumberFormat="0" applyBorder="0" applyAlignment="0" applyProtection="0"/>
    <xf numFmtId="0" fontId="3" fillId="47" borderId="0" applyNumberFormat="0" applyBorder="0" applyAlignment="0" applyProtection="0"/>
    <xf numFmtId="0" fontId="3" fillId="7" borderId="0" applyNumberFormat="0" applyBorder="0" applyAlignment="0" applyProtection="0"/>
    <xf numFmtId="0" fontId="3" fillId="41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38" borderId="0" applyNumberFormat="0" applyBorder="0" applyAlignment="0" applyProtection="0"/>
    <xf numFmtId="0" fontId="3" fillId="7" borderId="0" applyNumberFormat="0" applyBorder="0" applyAlignment="0" applyProtection="0"/>
    <xf numFmtId="0" fontId="4" fillId="14" borderId="0" applyNumberFormat="0" applyBorder="0" applyAlignment="0" applyProtection="0"/>
    <xf numFmtId="0" fontId="4" fillId="40" borderId="0" applyNumberFormat="0" applyBorder="0" applyAlignment="0" applyProtection="0"/>
    <xf numFmtId="0" fontId="4" fillId="38" borderId="0" applyNumberFormat="0" applyBorder="0" applyAlignment="0" applyProtection="0"/>
    <xf numFmtId="0" fontId="4" fillId="7" borderId="0" applyNumberFormat="0" applyBorder="0" applyAlignment="0" applyProtection="0"/>
    <xf numFmtId="0" fontId="4" fillId="14" borderId="0" applyNumberFormat="0" applyBorder="0" applyAlignment="0" applyProtection="0"/>
    <xf numFmtId="0" fontId="4" fillId="49" borderId="0" applyNumberFormat="0" applyBorder="0" applyAlignment="0" applyProtection="0"/>
    <xf numFmtId="0" fontId="14" fillId="47" borderId="1" applyNumberFormat="0" applyAlignment="0" applyProtection="0"/>
    <xf numFmtId="0" fontId="15" fillId="47" borderId="3" applyNumberFormat="0" applyAlignment="0" applyProtection="0"/>
    <xf numFmtId="0" fontId="36" fillId="0" borderId="17" applyNumberFormat="0" applyFill="0" applyAlignment="0" applyProtection="0"/>
    <xf numFmtId="0" fontId="37" fillId="0" borderId="5" applyNumberFormat="0" applyFill="0" applyAlignment="0" applyProtection="0"/>
    <xf numFmtId="0" fontId="38" fillId="0" borderId="18" applyNumberFormat="0" applyFill="0" applyAlignment="0" applyProtection="0"/>
    <xf numFmtId="0" fontId="38" fillId="0" borderId="0" applyNumberFormat="0" applyFill="0" applyBorder="0" applyAlignment="0" applyProtection="0"/>
    <xf numFmtId="0" fontId="19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35" fillId="41" borderId="9" applyNumberFormat="0" applyFont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</cellStyleXfs>
  <cellXfs count="66">
    <xf numFmtId="0" fontId="0" fillId="0" borderId="0" xfId="0"/>
    <xf numFmtId="0" fontId="30" fillId="0" borderId="0" xfId="0" applyFont="1"/>
    <xf numFmtId="0" fontId="32" fillId="26" borderId="11" xfId="0" applyFont="1" applyFill="1" applyBorder="1" applyAlignment="1">
      <alignment horizontal="center" vertical="top" wrapText="1"/>
    </xf>
    <xf numFmtId="164" fontId="33" fillId="16" borderId="11" xfId="0" applyNumberFormat="1" applyFont="1" applyFill="1" applyBorder="1" applyAlignment="1">
      <alignment horizontal="center" vertical="center" wrapText="1"/>
    </xf>
    <xf numFmtId="164" fontId="33" fillId="26" borderId="11" xfId="0" applyNumberFormat="1" applyFont="1" applyFill="1" applyBorder="1" applyAlignment="1">
      <alignment horizontal="center" vertical="center" wrapText="1"/>
    </xf>
    <xf numFmtId="164" fontId="33" fillId="18" borderId="11" xfId="0" applyNumberFormat="1" applyFont="1" applyFill="1" applyBorder="1" applyAlignment="1">
      <alignment horizontal="center" vertical="center" wrapText="1"/>
    </xf>
    <xf numFmtId="164" fontId="33" fillId="42" borderId="11" xfId="0" applyNumberFormat="1" applyFont="1" applyFill="1" applyBorder="1" applyAlignment="1">
      <alignment horizontal="center" vertical="center" wrapText="1"/>
    </xf>
    <xf numFmtId="164" fontId="33" fillId="43" borderId="11" xfId="0" applyNumberFormat="1" applyFont="1" applyFill="1" applyBorder="1" applyAlignment="1">
      <alignment horizontal="center" vertical="center" wrapText="1"/>
    </xf>
    <xf numFmtId="164" fontId="33" fillId="44" borderId="11" xfId="0" applyNumberFormat="1" applyFont="1" applyFill="1" applyBorder="1" applyAlignment="1">
      <alignment horizontal="center" vertical="center" wrapText="1"/>
    </xf>
    <xf numFmtId="164" fontId="33" fillId="45" borderId="11" xfId="0" applyNumberFormat="1" applyFont="1" applyFill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164" fontId="0" fillId="0" borderId="0" xfId="0" applyNumberFormat="1"/>
    <xf numFmtId="4" fontId="0" fillId="0" borderId="0" xfId="0" applyNumberFormat="1"/>
    <xf numFmtId="0" fontId="31" fillId="0" borderId="11" xfId="0" applyFont="1" applyBorder="1" applyAlignment="1">
      <alignment horizontal="left" indent="15"/>
    </xf>
    <xf numFmtId="0" fontId="32" fillId="18" borderId="11" xfId="0" applyFont="1" applyFill="1" applyBorder="1" applyAlignment="1">
      <alignment horizontal="center" vertical="top" wrapText="1"/>
    </xf>
    <xf numFmtId="0" fontId="32" fillId="42" borderId="11" xfId="0" applyFont="1" applyFill="1" applyBorder="1" applyAlignment="1">
      <alignment horizontal="center" vertical="top" wrapText="1"/>
    </xf>
    <xf numFmtId="0" fontId="32" fillId="43" borderId="11" xfId="0" applyFont="1" applyFill="1" applyBorder="1" applyAlignment="1">
      <alignment horizontal="center" vertical="top" wrapText="1"/>
    </xf>
    <xf numFmtId="0" fontId="32" fillId="44" borderId="11" xfId="0" applyFont="1" applyFill="1" applyBorder="1" applyAlignment="1">
      <alignment horizontal="center" vertical="top" wrapText="1"/>
    </xf>
    <xf numFmtId="0" fontId="32" fillId="45" borderId="11" xfId="0" applyFont="1" applyFill="1" applyBorder="1" applyAlignment="1">
      <alignment horizontal="center" vertical="top" wrapText="1"/>
    </xf>
    <xf numFmtId="0" fontId="33" fillId="16" borderId="11" xfId="0" applyFont="1" applyFill="1" applyBorder="1" applyAlignment="1">
      <alignment horizontal="center" vertical="top" wrapText="1"/>
    </xf>
    <xf numFmtId="0" fontId="32" fillId="46" borderId="11" xfId="0" applyFont="1" applyFill="1" applyBorder="1" applyAlignment="1">
      <alignment horizontal="center" vertical="center"/>
    </xf>
    <xf numFmtId="164" fontId="32" fillId="0" borderId="11" xfId="85" applyNumberFormat="1" applyFont="1" applyFill="1" applyBorder="1" applyAlignment="1">
      <alignment horizontal="right" vertical="center" wrapText="1"/>
    </xf>
    <xf numFmtId="164" fontId="32" fillId="45" borderId="11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165" fontId="32" fillId="0" borderId="11" xfId="85" applyNumberFormat="1" applyFont="1" applyFill="1" applyBorder="1" applyAlignment="1">
      <alignment horizontal="right" vertical="center" wrapText="1"/>
    </xf>
    <xf numFmtId="0" fontId="32" fillId="0" borderId="1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34" fillId="16" borderId="11" xfId="0" applyNumberFormat="1" applyFont="1" applyFill="1" applyBorder="1" applyAlignment="1">
      <alignment horizontal="right" vertical="center"/>
    </xf>
    <xf numFmtId="164" fontId="34" fillId="0" borderId="11" xfId="0" applyNumberFormat="1" applyFont="1" applyBorder="1" applyAlignment="1">
      <alignment horizontal="right" vertical="center"/>
    </xf>
    <xf numFmtId="164" fontId="34" fillId="26" borderId="11" xfId="0" applyNumberFormat="1" applyFont="1" applyFill="1" applyBorder="1" applyAlignment="1">
      <alignment horizontal="right" vertical="center"/>
    </xf>
    <xf numFmtId="164" fontId="34" fillId="0" borderId="11" xfId="85" applyNumberFormat="1" applyFont="1" applyFill="1" applyBorder="1" applyAlignment="1">
      <alignment horizontal="right" vertical="center" wrapText="1"/>
    </xf>
    <xf numFmtId="166" fontId="34" fillId="16" borderId="11" xfId="0" applyNumberFormat="1" applyFont="1" applyFill="1" applyBorder="1" applyAlignment="1">
      <alignment horizontal="right" vertical="center"/>
    </xf>
    <xf numFmtId="167" fontId="34" fillId="16" borderId="11" xfId="0" applyNumberFormat="1" applyFont="1" applyFill="1" applyBorder="1" applyAlignment="1">
      <alignment horizontal="right" vertical="center"/>
    </xf>
    <xf numFmtId="165" fontId="34" fillId="0" borderId="11" xfId="0" applyNumberFormat="1" applyFont="1" applyBorder="1" applyAlignment="1">
      <alignment horizontal="right" vertical="center"/>
    </xf>
    <xf numFmtId="164" fontId="34" fillId="18" borderId="11" xfId="0" applyNumberFormat="1" applyFont="1" applyFill="1" applyBorder="1" applyAlignment="1">
      <alignment horizontal="right" vertical="center"/>
    </xf>
    <xf numFmtId="164" fontId="34" fillId="42" borderId="11" xfId="0" applyNumberFormat="1" applyFont="1" applyFill="1" applyBorder="1" applyAlignment="1">
      <alignment horizontal="right" vertical="center"/>
    </xf>
    <xf numFmtId="164" fontId="34" fillId="43" borderId="11" xfId="0" applyNumberFormat="1" applyFont="1" applyFill="1" applyBorder="1" applyAlignment="1">
      <alignment horizontal="right" vertical="center"/>
    </xf>
    <xf numFmtId="164" fontId="34" fillId="44" borderId="11" xfId="0" applyNumberFormat="1" applyFont="1" applyFill="1" applyBorder="1" applyAlignment="1">
      <alignment horizontal="right" vertical="center"/>
    </xf>
    <xf numFmtId="164" fontId="34" fillId="16" borderId="11" xfId="0" applyNumberFormat="1" applyFont="1" applyFill="1" applyBorder="1" applyAlignment="1">
      <alignment horizontal="right" vertical="center" wrapText="1"/>
    </xf>
    <xf numFmtId="164" fontId="34" fillId="0" borderId="11" xfId="0" applyNumberFormat="1" applyFont="1" applyBorder="1" applyAlignment="1">
      <alignment horizontal="right" vertical="center" wrapText="1"/>
    </xf>
    <xf numFmtId="165" fontId="34" fillId="0" borderId="11" xfId="85" applyNumberFormat="1" applyFont="1" applyFill="1" applyBorder="1" applyAlignment="1">
      <alignment horizontal="right" vertical="center" wrapText="1"/>
    </xf>
    <xf numFmtId="0" fontId="32" fillId="43" borderId="11" xfId="0" applyFont="1" applyFill="1" applyBorder="1" applyAlignment="1">
      <alignment horizontal="center" vertical="top" wrapText="1"/>
    </xf>
    <xf numFmtId="0" fontId="32" fillId="0" borderId="11" xfId="0" applyFont="1" applyFill="1" applyBorder="1" applyAlignment="1">
      <alignment horizontal="center" vertical="top" wrapText="1"/>
    </xf>
    <xf numFmtId="0" fontId="30" fillId="45" borderId="11" xfId="0" applyFont="1" applyFill="1" applyBorder="1" applyAlignment="1">
      <alignment horizontal="center"/>
    </xf>
    <xf numFmtId="0" fontId="32" fillId="16" borderId="11" xfId="0" applyFont="1" applyFill="1" applyBorder="1" applyAlignment="1">
      <alignment horizontal="center" vertical="top" wrapText="1"/>
    </xf>
    <xf numFmtId="0" fontId="32" fillId="42" borderId="11" xfId="0" applyFont="1" applyFill="1" applyBorder="1" applyAlignment="1">
      <alignment horizontal="center" vertical="top" wrapText="1"/>
    </xf>
    <xf numFmtId="0" fontId="32" fillId="45" borderId="11" xfId="0" applyFont="1" applyFill="1" applyBorder="1" applyAlignment="1">
      <alignment horizontal="center" vertical="top" wrapText="1"/>
    </xf>
    <xf numFmtId="0" fontId="32" fillId="26" borderId="12" xfId="0" applyFont="1" applyFill="1" applyBorder="1" applyAlignment="1">
      <alignment horizontal="center" vertical="top" wrapText="1"/>
    </xf>
    <xf numFmtId="0" fontId="32" fillId="26" borderId="13" xfId="0" applyFont="1" applyFill="1" applyBorder="1" applyAlignment="1">
      <alignment horizontal="center" vertical="top" wrapText="1"/>
    </xf>
    <xf numFmtId="0" fontId="32" fillId="26" borderId="16" xfId="0" applyFont="1" applyFill="1" applyBorder="1" applyAlignment="1">
      <alignment horizontal="center" vertical="top" wrapText="1"/>
    </xf>
    <xf numFmtId="0" fontId="32" fillId="0" borderId="14" xfId="0" applyFont="1" applyFill="1" applyBorder="1" applyAlignment="1">
      <alignment horizontal="center" vertical="top" wrapText="1"/>
    </xf>
    <xf numFmtId="0" fontId="32" fillId="0" borderId="15" xfId="0" applyFont="1" applyFill="1" applyBorder="1" applyAlignment="1">
      <alignment horizontal="center" vertical="top" wrapText="1"/>
    </xf>
    <xf numFmtId="0" fontId="32" fillId="18" borderId="11" xfId="0" applyFont="1" applyFill="1" applyBorder="1" applyAlignment="1">
      <alignment horizontal="center" vertical="top" wrapText="1"/>
    </xf>
    <xf numFmtId="0" fontId="30" fillId="18" borderId="11" xfId="0" applyFont="1" applyFill="1" applyBorder="1" applyAlignment="1">
      <alignment horizontal="center"/>
    </xf>
    <xf numFmtId="0" fontId="30" fillId="42" borderId="11" xfId="0" applyFont="1" applyFill="1" applyBorder="1" applyAlignment="1">
      <alignment horizontal="center"/>
    </xf>
    <xf numFmtId="0" fontId="30" fillId="43" borderId="11" xfId="0" applyFont="1" applyFill="1" applyBorder="1" applyAlignment="1">
      <alignment horizontal="center"/>
    </xf>
    <xf numFmtId="0" fontId="32" fillId="16" borderId="14" xfId="0" applyFont="1" applyFill="1" applyBorder="1" applyAlignment="1">
      <alignment horizontal="center" vertical="top" wrapText="1"/>
    </xf>
    <xf numFmtId="0" fontId="32" fillId="16" borderId="15" xfId="0" applyFont="1" applyFill="1" applyBorder="1" applyAlignment="1">
      <alignment horizontal="center" vertical="top" wrapText="1"/>
    </xf>
    <xf numFmtId="0" fontId="32" fillId="0" borderId="14" xfId="0" applyFont="1" applyBorder="1" applyAlignment="1">
      <alignment horizontal="center" vertical="top" wrapText="1"/>
    </xf>
    <xf numFmtId="0" fontId="32" fillId="0" borderId="15" xfId="0" applyFont="1" applyBorder="1" applyAlignment="1">
      <alignment horizontal="center" vertical="top" wrapText="1"/>
    </xf>
    <xf numFmtId="0" fontId="30" fillId="44" borderId="11" xfId="0" applyFont="1" applyFill="1" applyBorder="1" applyAlignment="1">
      <alignment horizontal="center"/>
    </xf>
    <xf numFmtId="0" fontId="32" fillId="44" borderId="11" xfId="0" applyFont="1" applyFill="1" applyBorder="1" applyAlignment="1">
      <alignment horizontal="center" vertical="top" wrapText="1"/>
    </xf>
    <xf numFmtId="0" fontId="30" fillId="26" borderId="11" xfId="0" applyFont="1" applyFill="1" applyBorder="1" applyAlignment="1">
      <alignment horizontal="center"/>
    </xf>
    <xf numFmtId="3" fontId="0" fillId="0" borderId="0" xfId="0" applyNumberFormat="1" applyBorder="1"/>
    <xf numFmtId="164" fontId="34" fillId="0" borderId="20" xfId="0" applyNumberFormat="1" applyFont="1" applyFill="1" applyBorder="1" applyAlignment="1">
      <alignment horizontal="right" vertical="center"/>
    </xf>
  </cellXfs>
  <cellStyles count="113">
    <cellStyle name=" 1" xfId="1"/>
    <cellStyle name="20% - Акцент1" xfId="2" builtinId="30" customBuiltin="1"/>
    <cellStyle name="20% - Акцент1 2" xfId="87"/>
    <cellStyle name="20% - Акцент2" xfId="3" builtinId="34" customBuiltin="1"/>
    <cellStyle name="20% - Акцент2 2" xfId="88"/>
    <cellStyle name="20% - Акцент3" xfId="4" builtinId="38" customBuiltin="1"/>
    <cellStyle name="20% - Акцент3 2" xfId="89"/>
    <cellStyle name="20% - Акцент4" xfId="5" builtinId="42" customBuiltin="1"/>
    <cellStyle name="20% - Акцент4 2" xfId="90"/>
    <cellStyle name="20% - Акцент5" xfId="6" builtinId="46" customBuiltin="1"/>
    <cellStyle name="20% - Акцент5 2" xfId="91"/>
    <cellStyle name="20% - Акцент6" xfId="7" builtinId="50" customBuiltin="1"/>
    <cellStyle name="40% - Акцент1" xfId="8" builtinId="31" customBuiltin="1"/>
    <cellStyle name="40% - Акцент1 2" xfId="92"/>
    <cellStyle name="40% - Акцент2" xfId="9" builtinId="35" customBuiltin="1"/>
    <cellStyle name="40% - Акцент3" xfId="10" builtinId="39" customBuiltin="1"/>
    <cellStyle name="40% - Акцент3 2" xfId="93"/>
    <cellStyle name="40% - Акцент4" xfId="11" builtinId="43" customBuiltin="1"/>
    <cellStyle name="40% - Акцент4 2" xfId="94"/>
    <cellStyle name="40% - Акцент5" xfId="12" builtinId="47" customBuiltin="1"/>
    <cellStyle name="40% - Акцент6" xfId="13" builtinId="51" customBuiltin="1"/>
    <cellStyle name="40% - Акцент6 2" xfId="95"/>
    <cellStyle name="60% - Акцент1" xfId="14" builtinId="32" customBuiltin="1"/>
    <cellStyle name="60% - Акцент1 2" xfId="96"/>
    <cellStyle name="60% - Акцент2" xfId="15" builtinId="36" customBuiltin="1"/>
    <cellStyle name="60% - Акцент3" xfId="16" builtinId="40" customBuiltin="1"/>
    <cellStyle name="60% - Акцент3 2" xfId="97"/>
    <cellStyle name="60% - Акцент4" xfId="17" builtinId="44" customBuiltin="1"/>
    <cellStyle name="60% - Акцент4 2" xfId="98"/>
    <cellStyle name="60% - Акцент5" xfId="18" builtinId="48" customBuiltin="1"/>
    <cellStyle name="60% - Акцент6" xfId="19" builtinId="52" customBuiltin="1"/>
    <cellStyle name="60% - Акцент6 2" xfId="99"/>
    <cellStyle name="SAPBEXaggData" xfId="20"/>
    <cellStyle name="SAPBEXaggDataEmph" xfId="21"/>
    <cellStyle name="SAPBEXaggItem" xfId="22"/>
    <cellStyle name="SAPBEXaggItemX" xfId="23"/>
    <cellStyle name="SAPBEXchaText" xfId="24"/>
    <cellStyle name="SAPBEXexcBad7" xfId="25"/>
    <cellStyle name="SAPBEXexcBad8" xfId="26"/>
    <cellStyle name="SAPBEXexcBad9" xfId="27"/>
    <cellStyle name="SAPBEXexcCritical4" xfId="28"/>
    <cellStyle name="SAPBEXexcCritical5" xfId="29"/>
    <cellStyle name="SAPBEXexcCritical6" xfId="30"/>
    <cellStyle name="SAPBEXexcGood1" xfId="31"/>
    <cellStyle name="SAPBEXexcGood2" xfId="32"/>
    <cellStyle name="SAPBEXexcGood3" xfId="33"/>
    <cellStyle name="SAPBEXfilterDrill" xfId="34"/>
    <cellStyle name="SAPBEXfilterItem" xfId="35"/>
    <cellStyle name="SAPBEXfilterText" xfId="36"/>
    <cellStyle name="SAPBEXformats" xfId="37"/>
    <cellStyle name="SAPBEXheaderItem" xfId="38"/>
    <cellStyle name="SAPBEXheaderText" xfId="39"/>
    <cellStyle name="SAPBEXHLevel0" xfId="40"/>
    <cellStyle name="SAPBEXHLevel0X" xfId="41"/>
    <cellStyle name="SAPBEXHLevel1" xfId="42"/>
    <cellStyle name="SAPBEXHLevel1X" xfId="43"/>
    <cellStyle name="SAPBEXHLevel2" xfId="44"/>
    <cellStyle name="SAPBEXHLevel2X" xfId="45"/>
    <cellStyle name="SAPBEXHLevel3" xfId="46"/>
    <cellStyle name="SAPBEXHLevel3X" xfId="47"/>
    <cellStyle name="SAPBEXresData" xfId="48"/>
    <cellStyle name="SAPBEXresDataEmph" xfId="49"/>
    <cellStyle name="SAPBEXresItem" xfId="50"/>
    <cellStyle name="SAPBEXresItemX" xfId="51"/>
    <cellStyle name="SAPBEXstdData" xfId="52"/>
    <cellStyle name="SAPBEXstdDataEmph" xfId="53"/>
    <cellStyle name="SAPBEXstdItem" xfId="54"/>
    <cellStyle name="SAPBEXstdItemX" xfId="55"/>
    <cellStyle name="SAPBEXtitle" xfId="56"/>
    <cellStyle name="SAPBEXundefined" xfId="57"/>
    <cellStyle name="Акцент1" xfId="58" builtinId="29" customBuiltin="1"/>
    <cellStyle name="Акцент1 2" xfId="100"/>
    <cellStyle name="Акцент2" xfId="59" builtinId="33" customBuiltin="1"/>
    <cellStyle name="Акцент3" xfId="60" builtinId="37" customBuiltin="1"/>
    <cellStyle name="Акцент4" xfId="61" builtinId="41" customBuiltin="1"/>
    <cellStyle name="Акцент4 2" xfId="101"/>
    <cellStyle name="Акцент5" xfId="62" builtinId="45" customBuiltin="1"/>
    <cellStyle name="Акцент6" xfId="63" builtinId="49" customBuiltin="1"/>
    <cellStyle name="Ввод " xfId="64" builtinId="20" customBuiltin="1"/>
    <cellStyle name="Вывод" xfId="65" builtinId="21" customBuiltin="1"/>
    <cellStyle name="Вывод 2" xfId="102"/>
    <cellStyle name="Вычисление" xfId="66" builtinId="22" customBuiltin="1"/>
    <cellStyle name="Вычисление 2" xfId="103"/>
    <cellStyle name="Заголовок 1" xfId="67" builtinId="16" customBuiltin="1"/>
    <cellStyle name="Заголовок 1 2" xfId="104"/>
    <cellStyle name="Заголовок 2" xfId="68" builtinId="17" customBuiltin="1"/>
    <cellStyle name="Заголовок 2 2" xfId="105"/>
    <cellStyle name="Заголовок 3" xfId="69" builtinId="18" customBuiltin="1"/>
    <cellStyle name="Заголовок 3 2" xfId="106"/>
    <cellStyle name="Заголовок 4" xfId="70" builtinId="19" customBuiltin="1"/>
    <cellStyle name="Заголовок 4 2" xfId="107"/>
    <cellStyle name="Итог" xfId="71" builtinId="25" customBuiltin="1"/>
    <cellStyle name="Итог 2" xfId="108"/>
    <cellStyle name="Контрольная ячейка" xfId="72" builtinId="23" customBuiltin="1"/>
    <cellStyle name="Название" xfId="73" builtinId="15" customBuiltin="1"/>
    <cellStyle name="Название 2" xfId="109"/>
    <cellStyle name="Нейтральный" xfId="74" builtinId="28" customBuiltin="1"/>
    <cellStyle name="Обычный" xfId="0" builtinId="0"/>
    <cellStyle name="Обычный 2" xfId="75"/>
    <cellStyle name="Обычный 3" xfId="76"/>
    <cellStyle name="Обычный 4" xfId="77"/>
    <cellStyle name="Плохой" xfId="78" builtinId="27" customBuiltin="1"/>
    <cellStyle name="Пояснение" xfId="79" builtinId="53" customBuiltin="1"/>
    <cellStyle name="Примечание" xfId="80" builtinId="10" customBuiltin="1"/>
    <cellStyle name="Примечание 2" xfId="110"/>
    <cellStyle name="Процентный 2" xfId="81"/>
    <cellStyle name="Процентный 2 2" xfId="112"/>
    <cellStyle name="Процентный 3" xfId="111"/>
    <cellStyle name="Связанная ячейка" xfId="82" builtinId="24" customBuiltin="1"/>
    <cellStyle name="Стиль 1" xfId="83"/>
    <cellStyle name="Текст предупреждения" xfId="84" builtinId="11" customBuiltin="1"/>
    <cellStyle name="Финансовый" xfId="85" builtinId="3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utyunyan-ea/AppData/Local/Microsoft/Windows/Temporary%20Internet%20Files/Content.IE5/81MD6XVU/2801130947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1 кв"/>
      <sheetName val="апрель"/>
      <sheetName val="май"/>
      <sheetName val="июнь"/>
      <sheetName val="2 кв"/>
      <sheetName val="1 полугодие"/>
      <sheetName val="июль"/>
      <sheetName val="август"/>
      <sheetName val="сентябрь"/>
      <sheetName val="3 кв"/>
      <sheetName val="9м"/>
      <sheetName val="октябрь"/>
      <sheetName val="Ноябрь"/>
      <sheetName val="Декабрь"/>
      <sheetName val="4 кв"/>
      <sheetName val="2013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58">
          <cell r="I58">
            <v>270354.93800000002</v>
          </cell>
          <cell r="J58">
            <v>433500427.69000006</v>
          </cell>
        </row>
        <row r="59">
          <cell r="I59">
            <v>170981.44</v>
          </cell>
          <cell r="J59">
            <v>286953379.29999995</v>
          </cell>
        </row>
        <row r="60">
          <cell r="I60">
            <v>51091.072000000007</v>
          </cell>
          <cell r="J60">
            <v>82108665.409999996</v>
          </cell>
        </row>
        <row r="61">
          <cell r="I61">
            <v>244927.37799999997</v>
          </cell>
          <cell r="J61">
            <v>394654661.32999998</v>
          </cell>
        </row>
        <row r="63">
          <cell r="I63">
            <v>42213.343999999997</v>
          </cell>
          <cell r="J63">
            <v>122732817.38000001</v>
          </cell>
        </row>
      </sheetData>
      <sheetData sheetId="4" refreshError="1"/>
      <sheetData sheetId="5" refreshError="1"/>
      <sheetData sheetId="6" refreshError="1"/>
      <sheetData sheetId="7" refreshError="1">
        <row r="54">
          <cell r="I54">
            <v>101268.557</v>
          </cell>
          <cell r="J54">
            <v>149645184.09999999</v>
          </cell>
        </row>
        <row r="55">
          <cell r="I55">
            <v>75967.417000000001</v>
          </cell>
          <cell r="J55">
            <v>115011264.09</v>
          </cell>
        </row>
        <row r="56">
          <cell r="I56">
            <v>17432.796000000002</v>
          </cell>
          <cell r="J56">
            <v>26023692.039999999</v>
          </cell>
        </row>
        <row r="57">
          <cell r="I57">
            <v>91879.103000000003</v>
          </cell>
          <cell r="J57">
            <v>135481263.81</v>
          </cell>
        </row>
        <row r="59">
          <cell r="I59">
            <v>19020.981</v>
          </cell>
          <cell r="J59">
            <v>53243835.219999999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>
        <row r="57">
          <cell r="I57">
            <v>86550.338000000003</v>
          </cell>
          <cell r="J57">
            <v>136036129.36000001</v>
          </cell>
        </row>
        <row r="58">
          <cell r="I58">
            <v>58984.752999999997</v>
          </cell>
          <cell r="J58">
            <v>90690377.769999996</v>
          </cell>
        </row>
        <row r="59">
          <cell r="I59">
            <v>15460.495999999999</v>
          </cell>
          <cell r="J59">
            <v>26336584.030000001</v>
          </cell>
        </row>
        <row r="60">
          <cell r="I60">
            <v>70759.755999999994</v>
          </cell>
          <cell r="J60">
            <v>109528243.71000001</v>
          </cell>
        </row>
        <row r="62">
          <cell r="I62">
            <v>15678.369999999999</v>
          </cell>
          <cell r="J62">
            <v>48784583.950000003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>
        <row r="57">
          <cell r="I57">
            <v>218264.845</v>
          </cell>
          <cell r="J57">
            <v>388107721.08000004</v>
          </cell>
        </row>
        <row r="58">
          <cell r="I58">
            <v>158543.01</v>
          </cell>
          <cell r="J58">
            <v>278837528.49000001</v>
          </cell>
        </row>
        <row r="59">
          <cell r="I59">
            <v>47052.322</v>
          </cell>
          <cell r="J59">
            <v>86947373.349999994</v>
          </cell>
        </row>
        <row r="60">
          <cell r="I60">
            <v>223279.842</v>
          </cell>
          <cell r="J60">
            <v>396280714.63</v>
          </cell>
        </row>
        <row r="62">
          <cell r="I62">
            <v>36470.474000000002</v>
          </cell>
          <cell r="J62">
            <v>119502292.72999999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2"/>
  <sheetViews>
    <sheetView tabSelected="1" view="pageBreakPreview" zoomScaleNormal="100" zoomScaleSheetLayoutView="100" workbookViewId="0">
      <pane xSplit="1" ySplit="2" topLeftCell="D3" activePane="bottomRight" state="frozen"/>
      <selection activeCell="I94" sqref="I94"/>
      <selection pane="topRight" activeCell="I94" sqref="I94"/>
      <selection pane="bottomLeft" activeCell="I94" sqref="I94"/>
      <selection pane="bottomRight" activeCell="E16" sqref="E16"/>
    </sheetView>
  </sheetViews>
  <sheetFormatPr defaultRowHeight="12.75" outlineLevelCol="1" x14ac:dyDescent="0.2"/>
  <cols>
    <col min="1" max="1" width="15.42578125" customWidth="1"/>
    <col min="2" max="2" width="14.28515625" hidden="1" customWidth="1"/>
    <col min="3" max="3" width="13.85546875" hidden="1" customWidth="1"/>
    <col min="4" max="4" width="11.5703125" customWidth="1"/>
    <col min="5" max="5" width="15.28515625" customWidth="1"/>
    <col min="6" max="6" width="15.7109375" customWidth="1"/>
    <col min="7" max="7" width="9.5703125" hidden="1" customWidth="1"/>
    <col min="8" max="8" width="15.28515625" hidden="1" customWidth="1"/>
    <col min="9" max="9" width="16.28515625" hidden="1" customWidth="1"/>
    <col min="10" max="10" width="12.85546875" hidden="1" customWidth="1"/>
    <col min="11" max="11" width="15.7109375" hidden="1" customWidth="1" outlineLevel="1"/>
    <col min="12" max="12" width="18.140625" hidden="1" customWidth="1" outlineLevel="1"/>
    <col min="13" max="13" width="12.5703125" hidden="1" customWidth="1" outlineLevel="1"/>
    <col min="14" max="14" width="1.7109375" hidden="1" customWidth="1" collapsed="1"/>
    <col min="15" max="15" width="12" customWidth="1"/>
    <col min="16" max="16" width="12.5703125" customWidth="1"/>
    <col min="17" max="17" width="14.42578125" customWidth="1"/>
    <col min="18" max="18" width="12" hidden="1" customWidth="1"/>
    <col min="19" max="19" width="14.42578125" hidden="1" customWidth="1"/>
    <col min="20" max="20" width="15.140625" hidden="1" customWidth="1"/>
    <col min="21" max="21" width="14.5703125" hidden="1" customWidth="1"/>
    <col min="22" max="22" width="14.7109375" hidden="1" customWidth="1" outlineLevel="1"/>
    <col min="23" max="23" width="16.7109375" hidden="1" customWidth="1" outlineLevel="1"/>
    <col min="24" max="24" width="12.7109375" hidden="1" customWidth="1" outlineLevel="1"/>
    <col min="25" max="25" width="17.28515625" hidden="1" customWidth="1"/>
    <col min="26" max="26" width="11" customWidth="1"/>
    <col min="27" max="27" width="12.28515625" customWidth="1"/>
    <col min="28" max="28" width="14.42578125" customWidth="1"/>
    <col min="29" max="29" width="13.85546875" hidden="1" customWidth="1"/>
    <col min="30" max="30" width="15.5703125" hidden="1" customWidth="1"/>
    <col min="31" max="31" width="14.140625" hidden="1" customWidth="1"/>
    <col min="32" max="33" width="9.140625" hidden="1" customWidth="1"/>
    <col min="34" max="34" width="15.140625" hidden="1" customWidth="1" outlineLevel="1"/>
    <col min="35" max="35" width="17.42578125" hidden="1" customWidth="1" outlineLevel="1"/>
    <col min="36" max="36" width="15.140625" hidden="1" customWidth="1" outlineLevel="1"/>
    <col min="37" max="37" width="18.5703125" hidden="1" customWidth="1" outlineLevel="1"/>
    <col min="38" max="38" width="12.7109375" hidden="1" customWidth="1" outlineLevel="1"/>
    <col min="39" max="39" width="11.85546875" hidden="1" customWidth="1"/>
    <col min="40" max="40" width="11" customWidth="1"/>
    <col min="41" max="41" width="12.42578125" customWidth="1"/>
    <col min="42" max="42" width="13.28515625" customWidth="1"/>
    <col min="43" max="43" width="9.140625" hidden="1" customWidth="1"/>
    <col min="44" max="44" width="14.42578125" hidden="1" customWidth="1"/>
    <col min="45" max="45" width="14.85546875" hidden="1" customWidth="1"/>
    <col min="46" max="46" width="9.140625" hidden="1" customWidth="1"/>
    <col min="47" max="47" width="17" hidden="1" customWidth="1" outlineLevel="1"/>
    <col min="48" max="48" width="17.5703125" hidden="1" customWidth="1" outlineLevel="1"/>
    <col min="49" max="49" width="12.140625" hidden="1" customWidth="1" outlineLevel="1"/>
    <col min="50" max="50" width="12.5703125" hidden="1" customWidth="1"/>
    <col min="51" max="51" width="11.5703125" customWidth="1"/>
    <col min="52" max="52" width="12.7109375" customWidth="1"/>
    <col min="53" max="53" width="13.7109375" customWidth="1"/>
    <col min="54" max="54" width="9.140625" hidden="1" customWidth="1"/>
    <col min="55" max="55" width="14.7109375" hidden="1" customWidth="1"/>
    <col min="56" max="56" width="13.28515625" hidden="1" customWidth="1"/>
    <col min="57" max="57" width="9.140625" hidden="1" customWidth="1"/>
    <col min="58" max="58" width="14" hidden="1" customWidth="1" outlineLevel="1"/>
    <col min="59" max="59" width="16.7109375" hidden="1" customWidth="1" outlineLevel="1"/>
    <col min="60" max="60" width="12.7109375" hidden="1" customWidth="1" outlineLevel="1"/>
    <col min="61" max="61" width="12.140625" hidden="1" customWidth="1"/>
    <col min="62" max="62" width="10.28515625" customWidth="1"/>
    <col min="63" max="63" width="12.5703125" customWidth="1"/>
    <col min="64" max="64" width="13.85546875" customWidth="1"/>
    <col min="65" max="65" width="10.42578125" hidden="1" customWidth="1"/>
    <col min="66" max="66" width="14.7109375" hidden="1" customWidth="1"/>
    <col min="67" max="67" width="15" hidden="1" customWidth="1"/>
  </cols>
  <sheetData>
    <row r="1" spans="1:67" ht="30" customHeight="1" x14ac:dyDescent="0.25">
      <c r="A1" s="1" t="s">
        <v>32</v>
      </c>
      <c r="I1" t="s">
        <v>0</v>
      </c>
    </row>
    <row r="2" spans="1:67" ht="18" x14ac:dyDescent="0.25">
      <c r="A2" s="14"/>
      <c r="B2" s="63" t="s">
        <v>1</v>
      </c>
      <c r="C2" s="63"/>
      <c r="D2" s="63"/>
      <c r="E2" s="63"/>
      <c r="F2" s="63"/>
      <c r="G2" s="63"/>
      <c r="H2" s="63"/>
      <c r="I2" s="63"/>
      <c r="J2" s="54" t="s">
        <v>27</v>
      </c>
      <c r="K2" s="54"/>
      <c r="L2" s="54"/>
      <c r="M2" s="54"/>
      <c r="N2" s="54"/>
      <c r="O2" s="54"/>
      <c r="P2" s="54"/>
      <c r="Q2" s="54"/>
      <c r="R2" s="54"/>
      <c r="S2" s="54"/>
      <c r="T2" s="54"/>
      <c r="U2" s="55" t="s">
        <v>28</v>
      </c>
      <c r="V2" s="55"/>
      <c r="W2" s="55"/>
      <c r="X2" s="55"/>
      <c r="Y2" s="55"/>
      <c r="Z2" s="55"/>
      <c r="AA2" s="55"/>
      <c r="AB2" s="55"/>
      <c r="AC2" s="55"/>
      <c r="AD2" s="55"/>
      <c r="AE2" s="55"/>
      <c r="AF2" s="56" t="s">
        <v>29</v>
      </c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61" t="s">
        <v>30</v>
      </c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44" t="s">
        <v>31</v>
      </c>
      <c r="BF2" s="44"/>
      <c r="BG2" s="44"/>
      <c r="BH2" s="44"/>
      <c r="BI2" s="44"/>
      <c r="BJ2" s="44"/>
      <c r="BK2" s="44"/>
      <c r="BL2" s="44"/>
      <c r="BM2" s="44"/>
      <c r="BN2" s="44"/>
      <c r="BO2" s="44"/>
    </row>
    <row r="3" spans="1:67" ht="24.75" customHeight="1" x14ac:dyDescent="0.2">
      <c r="A3" s="59" t="s">
        <v>2</v>
      </c>
      <c r="B3" s="51" t="s">
        <v>3</v>
      </c>
      <c r="C3" s="51" t="s">
        <v>4</v>
      </c>
      <c r="D3" s="45" t="s">
        <v>5</v>
      </c>
      <c r="E3" s="43" t="s">
        <v>6</v>
      </c>
      <c r="F3" s="43" t="s">
        <v>7</v>
      </c>
      <c r="G3" s="48" t="s">
        <v>8</v>
      </c>
      <c r="H3" s="49"/>
      <c r="I3" s="50"/>
      <c r="J3" s="51" t="s">
        <v>3</v>
      </c>
      <c r="K3" s="57" t="s">
        <v>9</v>
      </c>
      <c r="L3" s="57" t="s">
        <v>10</v>
      </c>
      <c r="M3" s="51" t="s">
        <v>11</v>
      </c>
      <c r="N3" s="51" t="s">
        <v>4</v>
      </c>
      <c r="O3" s="45" t="s">
        <v>5</v>
      </c>
      <c r="P3" s="43" t="s">
        <v>6</v>
      </c>
      <c r="Q3" s="43" t="s">
        <v>7</v>
      </c>
      <c r="R3" s="53" t="s">
        <v>8</v>
      </c>
      <c r="S3" s="53"/>
      <c r="T3" s="53"/>
      <c r="U3" s="43" t="s">
        <v>3</v>
      </c>
      <c r="V3" s="45" t="s">
        <v>9</v>
      </c>
      <c r="W3" s="45" t="s">
        <v>10</v>
      </c>
      <c r="X3" s="43" t="s">
        <v>11</v>
      </c>
      <c r="Y3" s="43" t="s">
        <v>4</v>
      </c>
      <c r="Z3" s="45" t="s">
        <v>5</v>
      </c>
      <c r="AA3" s="43" t="s">
        <v>6</v>
      </c>
      <c r="AB3" s="43" t="s">
        <v>7</v>
      </c>
      <c r="AC3" s="46" t="s">
        <v>8</v>
      </c>
      <c r="AD3" s="46"/>
      <c r="AE3" s="46"/>
      <c r="AF3" s="43" t="s">
        <v>3</v>
      </c>
      <c r="AG3" s="43" t="s">
        <v>3</v>
      </c>
      <c r="AH3" s="45" t="s">
        <v>12</v>
      </c>
      <c r="AI3" s="45" t="s">
        <v>13</v>
      </c>
      <c r="AJ3" s="45" t="s">
        <v>14</v>
      </c>
      <c r="AK3" s="45" t="s">
        <v>15</v>
      </c>
      <c r="AL3" s="43" t="s">
        <v>11</v>
      </c>
      <c r="AM3" s="43" t="s">
        <v>4</v>
      </c>
      <c r="AN3" s="45" t="s">
        <v>16</v>
      </c>
      <c r="AO3" s="43" t="s">
        <v>6</v>
      </c>
      <c r="AP3" s="43" t="s">
        <v>7</v>
      </c>
      <c r="AQ3" s="42" t="s">
        <v>8</v>
      </c>
      <c r="AR3" s="42"/>
      <c r="AS3" s="42"/>
      <c r="AT3" s="43" t="s">
        <v>3</v>
      </c>
      <c r="AU3" s="45" t="s">
        <v>9</v>
      </c>
      <c r="AV3" s="45" t="s">
        <v>10</v>
      </c>
      <c r="AW3" s="43" t="s">
        <v>11</v>
      </c>
      <c r="AX3" s="43" t="s">
        <v>4</v>
      </c>
      <c r="AY3" s="45" t="s">
        <v>5</v>
      </c>
      <c r="AZ3" s="43" t="s">
        <v>6</v>
      </c>
      <c r="BA3" s="43" t="s">
        <v>7</v>
      </c>
      <c r="BB3" s="62" t="s">
        <v>8</v>
      </c>
      <c r="BC3" s="62"/>
      <c r="BD3" s="62"/>
      <c r="BE3" s="43" t="s">
        <v>3</v>
      </c>
      <c r="BF3" s="45" t="s">
        <v>9</v>
      </c>
      <c r="BG3" s="45" t="s">
        <v>10</v>
      </c>
      <c r="BH3" s="43" t="s">
        <v>11</v>
      </c>
      <c r="BI3" s="43" t="s">
        <v>4</v>
      </c>
      <c r="BJ3" s="45" t="s">
        <v>5</v>
      </c>
      <c r="BK3" s="43" t="s">
        <v>6</v>
      </c>
      <c r="BL3" s="43" t="s">
        <v>7</v>
      </c>
      <c r="BM3" s="47" t="s">
        <v>8</v>
      </c>
      <c r="BN3" s="47"/>
      <c r="BO3" s="47"/>
    </row>
    <row r="4" spans="1:67" ht="24" customHeight="1" x14ac:dyDescent="0.2">
      <c r="A4" s="60"/>
      <c r="B4" s="52"/>
      <c r="C4" s="52"/>
      <c r="D4" s="45"/>
      <c r="E4" s="43"/>
      <c r="F4" s="43"/>
      <c r="G4" s="2" t="s">
        <v>4</v>
      </c>
      <c r="H4" s="2" t="s">
        <v>6</v>
      </c>
      <c r="I4" s="2" t="s">
        <v>7</v>
      </c>
      <c r="J4" s="52"/>
      <c r="K4" s="58"/>
      <c r="L4" s="58"/>
      <c r="M4" s="52"/>
      <c r="N4" s="52"/>
      <c r="O4" s="45"/>
      <c r="P4" s="43"/>
      <c r="Q4" s="43"/>
      <c r="R4" s="15" t="s">
        <v>4</v>
      </c>
      <c r="S4" s="15" t="s">
        <v>6</v>
      </c>
      <c r="T4" s="15" t="s">
        <v>7</v>
      </c>
      <c r="U4" s="43"/>
      <c r="V4" s="45"/>
      <c r="W4" s="45"/>
      <c r="X4" s="43"/>
      <c r="Y4" s="43"/>
      <c r="Z4" s="45"/>
      <c r="AA4" s="43"/>
      <c r="AB4" s="43"/>
      <c r="AC4" s="16" t="s">
        <v>4</v>
      </c>
      <c r="AD4" s="16" t="s">
        <v>6</v>
      </c>
      <c r="AE4" s="16" t="s">
        <v>7</v>
      </c>
      <c r="AF4" s="43"/>
      <c r="AG4" s="43"/>
      <c r="AH4" s="45"/>
      <c r="AI4" s="45"/>
      <c r="AJ4" s="45"/>
      <c r="AK4" s="45"/>
      <c r="AL4" s="43"/>
      <c r="AM4" s="43"/>
      <c r="AN4" s="45"/>
      <c r="AO4" s="43"/>
      <c r="AP4" s="43"/>
      <c r="AQ4" s="17" t="s">
        <v>4</v>
      </c>
      <c r="AR4" s="17" t="s">
        <v>6</v>
      </c>
      <c r="AS4" s="17" t="s">
        <v>7</v>
      </c>
      <c r="AT4" s="43"/>
      <c r="AU4" s="45"/>
      <c r="AV4" s="45"/>
      <c r="AW4" s="43"/>
      <c r="AX4" s="43"/>
      <c r="AY4" s="45"/>
      <c r="AZ4" s="43"/>
      <c r="BA4" s="43"/>
      <c r="BB4" s="18" t="s">
        <v>4</v>
      </c>
      <c r="BC4" s="18" t="s">
        <v>6</v>
      </c>
      <c r="BD4" s="18" t="s">
        <v>7</v>
      </c>
      <c r="BE4" s="43"/>
      <c r="BF4" s="45"/>
      <c r="BG4" s="45"/>
      <c r="BH4" s="43"/>
      <c r="BI4" s="43"/>
      <c r="BJ4" s="45"/>
      <c r="BK4" s="43"/>
      <c r="BL4" s="43"/>
      <c r="BM4" s="19" t="s">
        <v>4</v>
      </c>
      <c r="BN4" s="19" t="s">
        <v>6</v>
      </c>
      <c r="BO4" s="19" t="s">
        <v>7</v>
      </c>
    </row>
    <row r="5" spans="1:67" ht="23.25" customHeight="1" x14ac:dyDescent="0.2">
      <c r="A5" s="20"/>
      <c r="B5" s="20" t="s">
        <v>17</v>
      </c>
      <c r="C5" s="20" t="s">
        <v>17</v>
      </c>
      <c r="D5" s="3" t="s">
        <v>26</v>
      </c>
      <c r="E5" s="3" t="s">
        <v>25</v>
      </c>
      <c r="F5" s="3" t="s">
        <v>25</v>
      </c>
      <c r="G5" s="4" t="s">
        <v>17</v>
      </c>
      <c r="H5" s="4" t="s">
        <v>18</v>
      </c>
      <c r="I5" s="4" t="s">
        <v>18</v>
      </c>
      <c r="J5" s="20" t="s">
        <v>17</v>
      </c>
      <c r="K5" s="20" t="s">
        <v>19</v>
      </c>
      <c r="L5" s="20" t="s">
        <v>19</v>
      </c>
      <c r="M5" s="20" t="s">
        <v>17</v>
      </c>
      <c r="N5" s="20" t="s">
        <v>17</v>
      </c>
      <c r="O5" s="3" t="s">
        <v>26</v>
      </c>
      <c r="P5" s="3" t="s">
        <v>25</v>
      </c>
      <c r="Q5" s="3" t="s">
        <v>25</v>
      </c>
      <c r="R5" s="5" t="s">
        <v>17</v>
      </c>
      <c r="S5" s="5" t="s">
        <v>18</v>
      </c>
      <c r="T5" s="5" t="s">
        <v>18</v>
      </c>
      <c r="U5" s="20" t="s">
        <v>17</v>
      </c>
      <c r="V5" s="20" t="s">
        <v>19</v>
      </c>
      <c r="W5" s="20" t="s">
        <v>19</v>
      </c>
      <c r="X5" s="20" t="s">
        <v>17</v>
      </c>
      <c r="Y5" s="20" t="s">
        <v>17</v>
      </c>
      <c r="Z5" s="3" t="s">
        <v>26</v>
      </c>
      <c r="AA5" s="3" t="s">
        <v>25</v>
      </c>
      <c r="AB5" s="3" t="s">
        <v>25</v>
      </c>
      <c r="AC5" s="6" t="s">
        <v>17</v>
      </c>
      <c r="AD5" s="6" t="s">
        <v>18</v>
      </c>
      <c r="AE5" s="6" t="s">
        <v>18</v>
      </c>
      <c r="AF5" s="20" t="s">
        <v>17</v>
      </c>
      <c r="AG5" s="20" t="s">
        <v>17</v>
      </c>
      <c r="AH5" s="20" t="s">
        <v>19</v>
      </c>
      <c r="AI5" s="20" t="s">
        <v>19</v>
      </c>
      <c r="AJ5" s="20" t="s">
        <v>19</v>
      </c>
      <c r="AK5" s="20" t="s">
        <v>19</v>
      </c>
      <c r="AL5" s="20" t="s">
        <v>17</v>
      </c>
      <c r="AM5" s="20" t="s">
        <v>17</v>
      </c>
      <c r="AN5" s="3" t="s">
        <v>26</v>
      </c>
      <c r="AO5" s="3" t="s">
        <v>25</v>
      </c>
      <c r="AP5" s="3" t="s">
        <v>25</v>
      </c>
      <c r="AQ5" s="7" t="s">
        <v>17</v>
      </c>
      <c r="AR5" s="7" t="s">
        <v>18</v>
      </c>
      <c r="AS5" s="7" t="s">
        <v>18</v>
      </c>
      <c r="AT5" s="20" t="s">
        <v>17</v>
      </c>
      <c r="AU5" s="20" t="s">
        <v>19</v>
      </c>
      <c r="AV5" s="20" t="s">
        <v>19</v>
      </c>
      <c r="AW5" s="20" t="s">
        <v>17</v>
      </c>
      <c r="AX5" s="20" t="s">
        <v>17</v>
      </c>
      <c r="AY5" s="3" t="s">
        <v>26</v>
      </c>
      <c r="AZ5" s="3" t="s">
        <v>25</v>
      </c>
      <c r="BA5" s="3" t="s">
        <v>25</v>
      </c>
      <c r="BB5" s="8" t="s">
        <v>17</v>
      </c>
      <c r="BC5" s="8" t="s">
        <v>18</v>
      </c>
      <c r="BD5" s="8" t="s">
        <v>18</v>
      </c>
      <c r="BE5" s="20" t="s">
        <v>17</v>
      </c>
      <c r="BF5" s="20" t="s">
        <v>19</v>
      </c>
      <c r="BG5" s="20" t="s">
        <v>19</v>
      </c>
      <c r="BH5" s="20" t="s">
        <v>17</v>
      </c>
      <c r="BI5" s="20" t="s">
        <v>17</v>
      </c>
      <c r="BJ5" s="3" t="s">
        <v>26</v>
      </c>
      <c r="BK5" s="3" t="s">
        <v>25</v>
      </c>
      <c r="BL5" s="3" t="s">
        <v>25</v>
      </c>
      <c r="BM5" s="9" t="s">
        <v>17</v>
      </c>
      <c r="BN5" s="9" t="s">
        <v>18</v>
      </c>
      <c r="BO5" s="9" t="s">
        <v>18</v>
      </c>
    </row>
    <row r="6" spans="1:67" s="24" customFormat="1" ht="24.95" customHeight="1" x14ac:dyDescent="0.2">
      <c r="A6" s="21" t="s">
        <v>20</v>
      </c>
      <c r="B6" s="22">
        <v>1544.383</v>
      </c>
      <c r="C6" s="22">
        <v>1542.7449999999999</v>
      </c>
      <c r="D6" s="28">
        <f>O6+Z6+AN6+AY6+BJ6</f>
        <v>779568.17200000014</v>
      </c>
      <c r="E6" s="29">
        <f>F6/1.18</f>
        <v>1118601.6534830506</v>
      </c>
      <c r="F6" s="29">
        <f>Q6+AB6+AP6+BA6+BL6</f>
        <v>1319949.9511099998</v>
      </c>
      <c r="G6" s="30">
        <v>-4.9124587428118502</v>
      </c>
      <c r="H6" s="30">
        <v>-1120569.3899999999</v>
      </c>
      <c r="I6" s="30">
        <v>-1322271.8802</v>
      </c>
      <c r="J6" s="31">
        <v>1399.212</v>
      </c>
      <c r="K6" s="32">
        <v>-2.5035920899999999E-3</v>
      </c>
      <c r="L6" s="33">
        <v>1.1642814619855599</v>
      </c>
      <c r="M6" s="34">
        <v>1293.67</v>
      </c>
      <c r="N6" s="31">
        <v>1397.9549999999999</v>
      </c>
      <c r="O6" s="28">
        <f>'[1]1 кв'!$I$58</f>
        <v>270354.93800000002</v>
      </c>
      <c r="P6" s="29">
        <f>(Q6/1.18)/1000</f>
        <v>367.37324380508477</v>
      </c>
      <c r="Q6" s="29">
        <f>('[1]1 кв'!$J$58)/1000</f>
        <v>433500.42769000004</v>
      </c>
      <c r="R6" s="35">
        <v>-3.7709002701371901</v>
      </c>
      <c r="S6" s="35">
        <v>-298297.86</v>
      </c>
      <c r="T6" s="35">
        <v>-351991.47479999997</v>
      </c>
      <c r="U6" s="31">
        <v>1546.7470000000001</v>
      </c>
      <c r="V6" s="32">
        <v>4.1805077000000001E-4</v>
      </c>
      <c r="W6" s="33">
        <v>1.3006991395795899</v>
      </c>
      <c r="X6" s="34">
        <v>1448.57</v>
      </c>
      <c r="Y6" s="31">
        <v>1547.01</v>
      </c>
      <c r="Z6" s="28">
        <f>'[1]1 кв'!$I$61</f>
        <v>244927.37799999997</v>
      </c>
      <c r="AA6" s="29">
        <f>(AB6/1.18)/1000</f>
        <v>334.45310282203394</v>
      </c>
      <c r="AB6" s="29">
        <f>('[1]1 кв'!$J$61)/1000</f>
        <v>394654.66132999997</v>
      </c>
      <c r="AC6" s="36">
        <v>0.78767199444973812</v>
      </c>
      <c r="AD6" s="36">
        <v>53915.16</v>
      </c>
      <c r="AE6" s="36">
        <v>63619.888800000001</v>
      </c>
      <c r="AF6" s="31">
        <v>1582.12</v>
      </c>
      <c r="AG6" s="31">
        <v>1047.9970000000001</v>
      </c>
      <c r="AH6" s="32">
        <v>-3.5327625726119202E-3</v>
      </c>
      <c r="AI6" s="33">
        <v>1.2236639453848701</v>
      </c>
      <c r="AJ6" s="32">
        <v>-2.6139320606440898E-3</v>
      </c>
      <c r="AK6" s="33">
        <v>1.2236648996674799</v>
      </c>
      <c r="AL6" s="34">
        <v>1392.2139999999999</v>
      </c>
      <c r="AM6" s="31">
        <v>1580.163</v>
      </c>
      <c r="AN6" s="28">
        <f>'[1]1 кв'!$I$59</f>
        <v>170981.44</v>
      </c>
      <c r="AO6" s="29">
        <f>(AP6/1.18)/1000</f>
        <v>243.18082991525424</v>
      </c>
      <c r="AP6" s="29">
        <f>('[1]1 кв'!$J$59)/1000</f>
        <v>286953.37929999997</v>
      </c>
      <c r="AQ6" s="37"/>
      <c r="AR6" s="37"/>
      <c r="AS6" s="37"/>
      <c r="AT6" s="31"/>
      <c r="AU6" s="32"/>
      <c r="AV6" s="33"/>
      <c r="AW6" s="34"/>
      <c r="AX6" s="31"/>
      <c r="AY6" s="28">
        <f>'[1]1 кв'!$I$60</f>
        <v>51091.072000000007</v>
      </c>
      <c r="AZ6" s="29">
        <f>(BA6/1.18)/1000</f>
        <v>69.583614754237288</v>
      </c>
      <c r="BA6" s="40">
        <f>('[1]1 кв'!$J$60)/1000</f>
        <v>82108.665410000001</v>
      </c>
      <c r="BB6" s="38"/>
      <c r="BC6" s="38"/>
      <c r="BD6" s="38"/>
      <c r="BE6" s="31"/>
      <c r="BF6" s="32"/>
      <c r="BG6" s="33"/>
      <c r="BH6" s="34"/>
      <c r="BI6" s="31"/>
      <c r="BJ6" s="28">
        <f>'[1]1 кв'!$I$63</f>
        <v>42213.343999999997</v>
      </c>
      <c r="BK6" s="29">
        <f>(BL6/1.18)/1000</f>
        <v>104.01086218644069</v>
      </c>
      <c r="BL6" s="29">
        <f>('[1]1 кв'!$J$63)/1000</f>
        <v>122732.81738000001</v>
      </c>
      <c r="BM6" s="23" t="e">
        <f>SUM(#REF!)</f>
        <v>#REF!</v>
      </c>
      <c r="BN6" s="23" t="e">
        <f>SUM(#REF!)</f>
        <v>#REF!</v>
      </c>
      <c r="BO6" s="23" t="e">
        <f>SUM(#REF!)</f>
        <v>#REF!</v>
      </c>
    </row>
    <row r="7" spans="1:67" s="24" customFormat="1" ht="24.95" customHeight="1" x14ac:dyDescent="0.2">
      <c r="A7" s="21" t="s">
        <v>21</v>
      </c>
      <c r="B7" s="22">
        <v>1553.0889999999999</v>
      </c>
      <c r="C7" s="25">
        <v>1410.095</v>
      </c>
      <c r="D7" s="28">
        <f>O7+Z7+AN7+AY7+BJ7</f>
        <v>305568.85400000005</v>
      </c>
      <c r="E7" s="29">
        <f t="shared" ref="E7:E9" si="0">F7/1.18</f>
        <v>406275.62649152544</v>
      </c>
      <c r="F7" s="29">
        <f t="shared" ref="F7:F9" si="1">Q7+AB7+AP7+BA7+BL7</f>
        <v>479405.23926</v>
      </c>
      <c r="G7" s="30">
        <v>-142.99404286980021</v>
      </c>
      <c r="H7" s="30">
        <v>-46511509.989999995</v>
      </c>
      <c r="I7" s="30">
        <v>-54883581.788199991</v>
      </c>
      <c r="J7" s="31">
        <v>1397.6310000000001</v>
      </c>
      <c r="K7" s="32">
        <v>-8.3000000000000004E-2</v>
      </c>
      <c r="L7" s="33">
        <v>1.206</v>
      </c>
      <c r="M7" s="41">
        <v>1293.67</v>
      </c>
      <c r="N7" s="41">
        <v>1267.8869999999999</v>
      </c>
      <c r="O7" s="39">
        <f>'[1]2 кв'!$I$54</f>
        <v>101268.557</v>
      </c>
      <c r="P7" s="40">
        <f>(Q7/1.18)/1000</f>
        <v>126.81795262711863</v>
      </c>
      <c r="Q7" s="40">
        <f>('[1]2 кв'!$J$54)/1000</f>
        <v>149645.18409999998</v>
      </c>
      <c r="R7" s="35">
        <v>-129.74405410434505</v>
      </c>
      <c r="S7" s="35">
        <v>-13253924.219999999</v>
      </c>
      <c r="T7" s="35">
        <v>-15639630.579599999</v>
      </c>
      <c r="U7" s="31">
        <v>2429.056</v>
      </c>
      <c r="V7" s="32">
        <v>-8.5000000000000006E-2</v>
      </c>
      <c r="W7" s="33">
        <v>1.819</v>
      </c>
      <c r="X7" s="41">
        <v>1448.57</v>
      </c>
      <c r="Y7" s="41">
        <v>1407.3309999999999</v>
      </c>
      <c r="Z7" s="39">
        <f>'[1]2 кв'!$I$57</f>
        <v>91879.103000000003</v>
      </c>
      <c r="AA7" s="40">
        <f>(AB7/1.18)/1000</f>
        <v>114.81463034745764</v>
      </c>
      <c r="AB7" s="40">
        <f>('[1]2 кв'!$J$57)/1000</f>
        <v>135481.26381</v>
      </c>
      <c r="AC7" s="36">
        <v>-139.4162262717789</v>
      </c>
      <c r="AD7" s="36">
        <v>-15028109.199999999</v>
      </c>
      <c r="AE7" s="36">
        <v>-17733168.855999999</v>
      </c>
      <c r="AF7" s="31">
        <v>1582.12</v>
      </c>
      <c r="AG7" s="31">
        <v>1582.12</v>
      </c>
      <c r="AH7" s="32">
        <v>-9.0999999999999998E-2</v>
      </c>
      <c r="AI7" s="33">
        <v>1.2869999999999999</v>
      </c>
      <c r="AJ7" s="32">
        <v>-9.7000000000000003E-2</v>
      </c>
      <c r="AK7" s="33">
        <v>1.2869999999999999</v>
      </c>
      <c r="AL7" s="41">
        <v>1392.2139999999999</v>
      </c>
      <c r="AM7" s="41">
        <v>1415.4649999999999</v>
      </c>
      <c r="AN7" s="39">
        <f>'[1]2 кв'!$I$55</f>
        <v>75967.417000000001</v>
      </c>
      <c r="AO7" s="40">
        <f>(AP7/1.18)/1000</f>
        <v>97.467172957627113</v>
      </c>
      <c r="AP7" s="40">
        <f>('[1]2 кв'!$J$55)/1000</f>
        <v>115011.26409</v>
      </c>
      <c r="AQ7" s="37"/>
      <c r="AR7" s="37"/>
      <c r="AS7" s="37"/>
      <c r="AT7" s="31"/>
      <c r="AU7" s="32"/>
      <c r="AV7" s="33"/>
      <c r="AW7" s="41"/>
      <c r="AX7" s="41"/>
      <c r="AY7" s="39">
        <f>'[1]2 кв'!$I$56</f>
        <v>17432.796000000002</v>
      </c>
      <c r="AZ7" s="40">
        <f>(BA7/1.18)/1000</f>
        <v>22.053976305084745</v>
      </c>
      <c r="BA7" s="40">
        <f>('[1]2 кв'!$J$56)/1000</f>
        <v>26023.692039999998</v>
      </c>
      <c r="BB7" s="38"/>
      <c r="BC7" s="38"/>
      <c r="BD7" s="38"/>
      <c r="BE7" s="31"/>
      <c r="BF7" s="32"/>
      <c r="BG7" s="33"/>
      <c r="BH7" s="41"/>
      <c r="BI7" s="31"/>
      <c r="BJ7" s="39">
        <f>'[1]2 кв'!$I$59</f>
        <v>19020.981</v>
      </c>
      <c r="BK7" s="40">
        <f>(BL7/1.18)/1000</f>
        <v>45.12189425423729</v>
      </c>
      <c r="BL7" s="40">
        <f>('[1]2 кв'!$J$59)/1000</f>
        <v>53243.835220000001</v>
      </c>
      <c r="BM7" s="23" t="e">
        <f>SUM(#REF!)/3</f>
        <v>#REF!</v>
      </c>
      <c r="BN7" s="23" t="e">
        <f>SUM(#REF!)</f>
        <v>#REF!</v>
      </c>
      <c r="BO7" s="23" t="e">
        <f>SUM(#REF!)</f>
        <v>#REF!</v>
      </c>
    </row>
    <row r="8" spans="1:67" s="24" customFormat="1" ht="24.95" customHeight="1" x14ac:dyDescent="0.2">
      <c r="A8" s="21" t="s">
        <v>22</v>
      </c>
      <c r="B8" s="22">
        <v>2073.395</v>
      </c>
      <c r="C8" s="25">
        <v>1581.731</v>
      </c>
      <c r="D8" s="28">
        <f>O8+Z8+AN8+AY8+BJ8</f>
        <v>247433.71299999999</v>
      </c>
      <c r="E8" s="29">
        <f t="shared" si="0"/>
        <v>348623.66001694917</v>
      </c>
      <c r="F8" s="29">
        <f t="shared" si="1"/>
        <v>411375.91882000002</v>
      </c>
      <c r="G8" s="30">
        <v>35.709007620526428</v>
      </c>
      <c r="H8" s="30">
        <v>-46997650.429999992</v>
      </c>
      <c r="I8" s="30">
        <v>-55457227.50819999</v>
      </c>
      <c r="J8" s="31">
        <v>1396.84</v>
      </c>
      <c r="K8" s="32">
        <v>-0.104</v>
      </c>
      <c r="L8" s="32">
        <v>1.2250000000000001</v>
      </c>
      <c r="M8" s="41">
        <v>1293.67</v>
      </c>
      <c r="N8" s="41">
        <v>1232.098</v>
      </c>
      <c r="O8" s="39">
        <f>'[1]3 кв'!$I$57</f>
        <v>86550.338000000003</v>
      </c>
      <c r="P8" s="40">
        <f>(Q8/1.18)/1000</f>
        <v>115.28485538983053</v>
      </c>
      <c r="Q8" s="40">
        <f>('[1]3 кв'!$J$57)/1000</f>
        <v>136036.12936000002</v>
      </c>
      <c r="R8" s="35">
        <v>-164.74230132678096</v>
      </c>
      <c r="S8" s="35">
        <v>-15305585.559999999</v>
      </c>
      <c r="T8" s="35">
        <v>-18060590.9608</v>
      </c>
      <c r="U8" s="31">
        <v>1542.9269999999999</v>
      </c>
      <c r="V8" s="32">
        <v>-0.14499999999999999</v>
      </c>
      <c r="W8" s="33">
        <v>2.77</v>
      </c>
      <c r="X8" s="41">
        <v>1426.62</v>
      </c>
      <c r="Y8" s="41">
        <v>1392.27</v>
      </c>
      <c r="Z8" s="39">
        <f>'[1]3 кв'!$I$60</f>
        <v>70759.755999999994</v>
      </c>
      <c r="AA8" s="40">
        <f>(AB8/1.18)/1000</f>
        <v>92.820545516949167</v>
      </c>
      <c r="AB8" s="40">
        <f>('[1]3 кв'!$J$60)/1000</f>
        <v>109528.24371000001</v>
      </c>
      <c r="AC8" s="36">
        <v>-150.65680393410878</v>
      </c>
      <c r="AD8" s="36">
        <v>-12838437.079999998</v>
      </c>
      <c r="AE8" s="36">
        <v>-15149355.754799999</v>
      </c>
      <c r="AF8" s="31">
        <v>3164.24</v>
      </c>
      <c r="AG8" s="31">
        <v>2630.1170000000002</v>
      </c>
      <c r="AH8" s="32">
        <v>-8.5000000000000006E-2</v>
      </c>
      <c r="AI8" s="33">
        <v>1.722</v>
      </c>
      <c r="AJ8" s="32">
        <v>-8.2000000000000003E-2</v>
      </c>
      <c r="AK8" s="33">
        <v>1.722</v>
      </c>
      <c r="AL8" s="41">
        <v>1856.2850000000001</v>
      </c>
      <c r="AM8" s="41">
        <v>3009.4029999999998</v>
      </c>
      <c r="AN8" s="39">
        <f>'[1]3 кв'!$I$58</f>
        <v>58984.752999999997</v>
      </c>
      <c r="AO8" s="40">
        <f>(AP8/1.18)/1000</f>
        <v>76.856252347457627</v>
      </c>
      <c r="AP8" s="40">
        <f>('[1]3 кв'!$J$58)/1000</f>
        <v>90690.377769999992</v>
      </c>
      <c r="AQ8" s="37"/>
      <c r="AR8" s="37"/>
      <c r="AS8" s="37"/>
      <c r="AT8" s="31"/>
      <c r="AU8" s="32"/>
      <c r="AV8" s="33"/>
      <c r="AW8" s="41"/>
      <c r="AX8" s="41"/>
      <c r="AY8" s="39">
        <f>'[1]3 кв'!$I$59</f>
        <v>15460.495999999999</v>
      </c>
      <c r="AZ8" s="40">
        <f>(BA8/1.18)/1000</f>
        <v>22.319139008474579</v>
      </c>
      <c r="BA8" s="40">
        <f>('[1]3 кв'!$J$59)/1000</f>
        <v>26336.584030000002</v>
      </c>
      <c r="BB8" s="38"/>
      <c r="BC8" s="38"/>
      <c r="BD8" s="38"/>
      <c r="BE8" s="31"/>
      <c r="BF8" s="32"/>
      <c r="BG8" s="33"/>
      <c r="BH8" s="41"/>
      <c r="BI8" s="31"/>
      <c r="BJ8" s="39">
        <f>'[1]3 кв'!$I$62</f>
        <v>15678.369999999999</v>
      </c>
      <c r="BK8" s="40">
        <f>(BL8/1.18)/1000</f>
        <v>41.34286775423729</v>
      </c>
      <c r="BL8" s="40">
        <f>('[1]3 кв'!$J$62)/1000</f>
        <v>48784.58395</v>
      </c>
      <c r="BM8" s="23" t="e">
        <f>SUM(#REF!)/3</f>
        <v>#REF!</v>
      </c>
      <c r="BN8" s="23" t="e">
        <f>SUM(#REF!)</f>
        <v>#REF!</v>
      </c>
      <c r="BO8" s="23" t="e">
        <f>SUM(#REF!)</f>
        <v>#REF!</v>
      </c>
    </row>
    <row r="9" spans="1:67" s="24" customFormat="1" ht="24.95" customHeight="1" x14ac:dyDescent="0.2">
      <c r="A9" s="21" t="s">
        <v>23</v>
      </c>
      <c r="B9" s="22">
        <v>2126.471</v>
      </c>
      <c r="C9" s="25">
        <v>1848.598</v>
      </c>
      <c r="D9" s="28">
        <f>O9+Z9+AN9+AY9+BJ9</f>
        <v>683610.49300000013</v>
      </c>
      <c r="E9" s="29">
        <f t="shared" si="0"/>
        <v>1075996.2968474578</v>
      </c>
      <c r="F9" s="29">
        <f t="shared" si="1"/>
        <v>1269675.6302800002</v>
      </c>
      <c r="G9" s="30">
        <v>-78.323883333816667</v>
      </c>
      <c r="H9" s="30">
        <v>19029711.099999998</v>
      </c>
      <c r="I9" s="30">
        <v>22455059.097999997</v>
      </c>
      <c r="J9" s="31">
        <v>3259.2930000000001</v>
      </c>
      <c r="K9" s="32">
        <v>-0.124</v>
      </c>
      <c r="L9" s="33">
        <v>2.8090000000000002</v>
      </c>
      <c r="M9" s="41">
        <v>3018.5630000000001</v>
      </c>
      <c r="N9" s="41">
        <v>3062.127</v>
      </c>
      <c r="O9" s="39">
        <f>'[1]4 кв'!$I$57</f>
        <v>218264.845</v>
      </c>
      <c r="P9" s="40">
        <f>(Q9/1.18)/1000</f>
        <v>328.90484837288142</v>
      </c>
      <c r="Q9" s="40">
        <f>('[1]4 кв'!$J$57)/1000</f>
        <v>388107.72108000005</v>
      </c>
      <c r="R9" s="35">
        <v>-197.16602196547311</v>
      </c>
      <c r="S9" s="35">
        <v>6659945.9199999999</v>
      </c>
      <c r="T9" s="35">
        <v>7858736.1856000004</v>
      </c>
      <c r="U9" s="31">
        <v>3097.3150000000001</v>
      </c>
      <c r="V9" s="32">
        <v>-1.2E-2</v>
      </c>
      <c r="W9" s="33">
        <v>2.2090000000000001</v>
      </c>
      <c r="X9" s="41">
        <v>2401.1129999999998</v>
      </c>
      <c r="Y9" s="41">
        <v>3072.7959999999998</v>
      </c>
      <c r="Z9" s="39">
        <f>'[1]4 кв'!$I$60</f>
        <v>223279.842</v>
      </c>
      <c r="AA9" s="40">
        <f>(AB9/1.18)/1000</f>
        <v>335.83111409322038</v>
      </c>
      <c r="AB9" s="40">
        <f>('[1]4 кв'!$J$60)/1000</f>
        <v>396280.71463</v>
      </c>
      <c r="AC9" s="36">
        <v>-24.519074917612745</v>
      </c>
      <c r="AD9" s="36">
        <v>9381908.4699999988</v>
      </c>
      <c r="AE9" s="36">
        <v>11070651.994599998</v>
      </c>
      <c r="AF9" s="31">
        <v>1582.12</v>
      </c>
      <c r="AG9" s="31">
        <v>1582.12</v>
      </c>
      <c r="AH9" s="32">
        <v>0</v>
      </c>
      <c r="AI9" s="33">
        <v>1.248</v>
      </c>
      <c r="AJ9" s="32">
        <v>1E-3</v>
      </c>
      <c r="AK9" s="33">
        <v>1.248</v>
      </c>
      <c r="AL9" s="41">
        <v>1392.2139999999999</v>
      </c>
      <c r="AM9" s="41">
        <v>1580.636</v>
      </c>
      <c r="AN9" s="39">
        <f>'[1]4 кв'!$I$58</f>
        <v>158543.01</v>
      </c>
      <c r="AO9" s="40">
        <f>(AP9/1.18)/1000</f>
        <v>236.30299024576271</v>
      </c>
      <c r="AP9" s="40">
        <f>('[1]4 кв'!$J$58)/1000</f>
        <v>278837.52849</v>
      </c>
      <c r="AQ9" s="37"/>
      <c r="AR9" s="37"/>
      <c r="AS9" s="37"/>
      <c r="AT9" s="31"/>
      <c r="AU9" s="32"/>
      <c r="AV9" s="33"/>
      <c r="AW9" s="41"/>
      <c r="AX9" s="41"/>
      <c r="AY9" s="39">
        <f>'[1]4 кв'!$I$59</f>
        <v>47052.322</v>
      </c>
      <c r="AZ9" s="40">
        <f>(BA9/1.18)/1000</f>
        <v>73.684214703389841</v>
      </c>
      <c r="BA9" s="40">
        <f>('[1]4 кв'!$J$59)/1000</f>
        <v>86947.373349999994</v>
      </c>
      <c r="BB9" s="38"/>
      <c r="BC9" s="38"/>
      <c r="BD9" s="38"/>
      <c r="BE9" s="31"/>
      <c r="BF9" s="32"/>
      <c r="BG9" s="33"/>
      <c r="BH9" s="41"/>
      <c r="BI9" s="41"/>
      <c r="BJ9" s="39">
        <f>'[1]4 кв'!$I$62</f>
        <v>36470.474000000002</v>
      </c>
      <c r="BK9" s="40">
        <f>(BL9/1.18)/1000</f>
        <v>101.27312943220338</v>
      </c>
      <c r="BL9" s="40">
        <f>('[1]4 кв'!$J$62)/1000</f>
        <v>119502.29272999999</v>
      </c>
      <c r="BM9" s="23" t="e">
        <f>SUM(#REF!)/3</f>
        <v>#REF!</v>
      </c>
      <c r="BN9" s="23" t="e">
        <f>SUM(#REF!)</f>
        <v>#REF!</v>
      </c>
      <c r="BO9" s="23" t="e">
        <f>SUM(#REF!)</f>
        <v>#REF!</v>
      </c>
    </row>
    <row r="10" spans="1:67" s="27" customFormat="1" ht="24.95" customHeight="1" x14ac:dyDescent="0.2">
      <c r="A10" s="26" t="s">
        <v>24</v>
      </c>
      <c r="B10" s="22">
        <v>1824.3344999999999</v>
      </c>
      <c r="C10" s="25">
        <v>1595.79225</v>
      </c>
      <c r="D10" s="28">
        <f>D6+D7+D8+D9</f>
        <v>2016181.2320000003</v>
      </c>
      <c r="E10" s="29">
        <f t="shared" ref="E10" si="2">E6+E7+E8+E9</f>
        <v>2949497.2368389834</v>
      </c>
      <c r="F10" s="29">
        <f>F6+F7+F8+F9</f>
        <v>3480406.7394699999</v>
      </c>
      <c r="G10" s="29">
        <f t="shared" ref="G10:P10" si="3">G6+G7+G8+G9</f>
        <v>-190.52137732590231</v>
      </c>
      <c r="H10" s="29">
        <f t="shared" si="3"/>
        <v>-75600018.709999993</v>
      </c>
      <c r="I10" s="29">
        <f t="shared" si="3"/>
        <v>-89208022.078599989</v>
      </c>
      <c r="J10" s="29">
        <f t="shared" si="3"/>
        <v>7452.9760000000006</v>
      </c>
      <c r="K10" s="29">
        <f t="shared" si="3"/>
        <v>-0.31350359209000001</v>
      </c>
      <c r="L10" s="29">
        <f t="shared" si="3"/>
        <v>6.4042814619855601</v>
      </c>
      <c r="M10" s="29">
        <f t="shared" si="3"/>
        <v>6899.5730000000003</v>
      </c>
      <c r="N10" s="29">
        <f t="shared" si="3"/>
        <v>6960.0669999999991</v>
      </c>
      <c r="O10" s="29">
        <f t="shared" si="3"/>
        <v>676438.67799999996</v>
      </c>
      <c r="P10" s="29">
        <f t="shared" si="3"/>
        <v>938.38090019491528</v>
      </c>
      <c r="Q10" s="29">
        <f t="shared" ref="Q10" si="4">Q6+Q7+Q8+Q9</f>
        <v>1107289.4622300002</v>
      </c>
      <c r="R10" s="29">
        <f t="shared" ref="R10" si="5">R6+R7+R8+R9</f>
        <v>-495.42327766673634</v>
      </c>
      <c r="S10" s="29">
        <f t="shared" ref="S10" si="6">S6+S7+S8+S9</f>
        <v>-22197861.719999999</v>
      </c>
      <c r="T10" s="29">
        <f t="shared" ref="T10" si="7">T6+T7+T8+T9</f>
        <v>-26193476.829599995</v>
      </c>
      <c r="U10" s="29">
        <f t="shared" ref="U10" si="8">U6+U7+U8+U9</f>
        <v>8616.0450000000001</v>
      </c>
      <c r="V10" s="29">
        <f t="shared" ref="V10" si="9">V6+V7+V8+V9</f>
        <v>-0.24158194923000001</v>
      </c>
      <c r="W10" s="29">
        <f t="shared" ref="W10" si="10">W6+W7+W8+W9</f>
        <v>8.0986991395795904</v>
      </c>
      <c r="X10" s="29">
        <f t="shared" ref="X10" si="11">X6+X7+X8+X9</f>
        <v>6724.8729999999996</v>
      </c>
      <c r="Y10" s="29">
        <f t="shared" ref="Y10:Z10" si="12">Y6+Y7+Y8+Y9</f>
        <v>7419.4069999999992</v>
      </c>
      <c r="Z10" s="29">
        <f t="shared" si="12"/>
        <v>630846.07899999991</v>
      </c>
      <c r="AA10" s="29">
        <f t="shared" ref="AA10" si="13">AA6+AA7+AA8+AA9</f>
        <v>877.91939277966117</v>
      </c>
      <c r="AB10" s="29">
        <f t="shared" ref="AB10" si="14">AB6+AB7+AB8+AB9</f>
        <v>1035944.8834800001</v>
      </c>
      <c r="AC10" s="29">
        <f t="shared" ref="AC10" si="15">AC6+AC7+AC8+AC9</f>
        <v>-313.80443312905066</v>
      </c>
      <c r="AD10" s="29">
        <f t="shared" ref="AD10" si="16">AD6+AD7+AD8+AD9</f>
        <v>-18430722.649999999</v>
      </c>
      <c r="AE10" s="29">
        <f t="shared" ref="AE10" si="17">AE6+AE7+AE8+AE9</f>
        <v>-21748252.727400001</v>
      </c>
      <c r="AF10" s="29">
        <f t="shared" ref="AF10" si="18">AF6+AF7+AF8+AF9</f>
        <v>7910.5999999999995</v>
      </c>
      <c r="AG10" s="29">
        <f t="shared" ref="AG10" si="19">AG6+AG7+AG8+AG9</f>
        <v>6842.3540000000003</v>
      </c>
      <c r="AH10" s="29">
        <f t="shared" ref="AH10" si="20">AH6+AH7+AH8+AH9</f>
        <v>-0.17953276257261191</v>
      </c>
      <c r="AI10" s="29">
        <f t="shared" ref="AI10:AJ10" si="21">AI6+AI7+AI8+AI9</f>
        <v>5.4806639453848698</v>
      </c>
      <c r="AJ10" s="29">
        <f t="shared" si="21"/>
        <v>-0.18061393206064408</v>
      </c>
      <c r="AK10" s="29">
        <f t="shared" ref="AK10" si="22">AK6+AK7+AK8+AK9</f>
        <v>5.4806648996674801</v>
      </c>
      <c r="AL10" s="29">
        <f t="shared" ref="AL10" si="23">AL6+AL7+AL8+AL9</f>
        <v>6032.9269999999997</v>
      </c>
      <c r="AM10" s="29">
        <f t="shared" ref="AM10" si="24">AM6+AM7+AM8+AM9</f>
        <v>7585.6669999999995</v>
      </c>
      <c r="AN10" s="29">
        <f t="shared" ref="AN10" si="25">AN6+AN7+AN8+AN9</f>
        <v>464476.62</v>
      </c>
      <c r="AO10" s="29">
        <f t="shared" ref="AO10" si="26">AO6+AO7+AO8+AO9</f>
        <v>653.80724546610168</v>
      </c>
      <c r="AP10" s="29">
        <f>AP6+AP7+AP8+AP9</f>
        <v>771492.54964999994</v>
      </c>
      <c r="AQ10" s="29">
        <f t="shared" ref="AQ10" si="27">AQ6+AQ7+AQ8+AQ9</f>
        <v>0</v>
      </c>
      <c r="AR10" s="29">
        <f t="shared" ref="AR10" si="28">AR6+AR7+AR8+AR9</f>
        <v>0</v>
      </c>
      <c r="AS10" s="29">
        <f t="shared" ref="AS10:AT10" si="29">AS6+AS7+AS8+AS9</f>
        <v>0</v>
      </c>
      <c r="AT10" s="29">
        <f t="shared" si="29"/>
        <v>0</v>
      </c>
      <c r="AU10" s="29">
        <f t="shared" ref="AU10" si="30">AU6+AU7+AU8+AU9</f>
        <v>0</v>
      </c>
      <c r="AV10" s="29">
        <f t="shared" ref="AV10" si="31">AV6+AV7+AV8+AV9</f>
        <v>0</v>
      </c>
      <c r="AW10" s="29">
        <f t="shared" ref="AW10" si="32">AW6+AW7+AW8+AW9</f>
        <v>0</v>
      </c>
      <c r="AX10" s="29">
        <f t="shared" ref="AX10" si="33">AX6+AX7+AX8+AX9</f>
        <v>0</v>
      </c>
      <c r="AY10" s="29">
        <f t="shared" ref="AY10" si="34">AY6+AY7+AY8+AY9</f>
        <v>131036.68600000002</v>
      </c>
      <c r="AZ10" s="29">
        <f t="shared" ref="AZ10" si="35">AZ6+AZ7+AZ8+AZ9</f>
        <v>187.64094477118647</v>
      </c>
      <c r="BA10" s="29">
        <f t="shared" ref="BA10" si="36">BA6+BA7+BA8+BA9</f>
        <v>221416.31482999999</v>
      </c>
      <c r="BB10" s="29">
        <f t="shared" ref="BB10" si="37">BB6+BB7+BB8+BB9</f>
        <v>0</v>
      </c>
      <c r="BC10" s="29">
        <f t="shared" ref="BC10:BD10" si="38">BC6+BC7+BC8+BC9</f>
        <v>0</v>
      </c>
      <c r="BD10" s="29">
        <f t="shared" si="38"/>
        <v>0</v>
      </c>
      <c r="BE10" s="29">
        <f t="shared" ref="BE10" si="39">BE6+BE7+BE8+BE9</f>
        <v>0</v>
      </c>
      <c r="BF10" s="29">
        <f t="shared" ref="BF10" si="40">BF6+BF7+BF8+BF9</f>
        <v>0</v>
      </c>
      <c r="BG10" s="29">
        <f t="shared" ref="BG10" si="41">BG6+BG7+BG8+BG9</f>
        <v>0</v>
      </c>
      <c r="BH10" s="29">
        <f t="shared" ref="BH10" si="42">BH6+BH7+BH8+BH9</f>
        <v>0</v>
      </c>
      <c r="BI10" s="29">
        <f t="shared" ref="BI10" si="43">BI6+BI7+BI8+BI9</f>
        <v>0</v>
      </c>
      <c r="BJ10" s="29">
        <f t="shared" ref="BJ10" si="44">BJ6+BJ7+BJ8+BJ9</f>
        <v>113383.16899999999</v>
      </c>
      <c r="BK10" s="29">
        <f t="shared" ref="BK10" si="45">BK6+BK7+BK8+BK9</f>
        <v>291.74875362711862</v>
      </c>
      <c r="BL10" s="29">
        <f t="shared" ref="BL10" si="46">BL6+BL7+BL8+BL9</f>
        <v>344263.52928000002</v>
      </c>
      <c r="BM10" s="29" t="e">
        <f t="shared" ref="BM10:BN10" si="47">BM6+BM7+BM8+BM9</f>
        <v>#REF!</v>
      </c>
      <c r="BN10" s="29" t="e">
        <f t="shared" si="47"/>
        <v>#REF!</v>
      </c>
      <c r="BO10" s="29" t="e">
        <f t="shared" ref="BO10" si="48">BO6+BO7+BO8+BO9</f>
        <v>#REF!</v>
      </c>
    </row>
    <row r="11" spans="1:67" x14ac:dyDescent="0.2">
      <c r="A11" s="10"/>
      <c r="B11" s="10"/>
      <c r="C11" s="10"/>
      <c r="D11" s="10"/>
      <c r="E11" s="65"/>
      <c r="F11" s="6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1"/>
      <c r="BL11" s="11"/>
      <c r="BM11" s="10"/>
      <c r="BN11" s="10"/>
      <c r="BO11" s="10"/>
    </row>
    <row r="12" spans="1:67" x14ac:dyDescent="0.2">
      <c r="O12" s="12"/>
      <c r="P12" s="12"/>
      <c r="Q12" s="12"/>
      <c r="AO12" s="13"/>
      <c r="BL12" s="13"/>
    </row>
  </sheetData>
  <mergeCells count="61">
    <mergeCell ref="A3:A4"/>
    <mergeCell ref="AT2:BD2"/>
    <mergeCell ref="AT3:AT4"/>
    <mergeCell ref="AU3:AU4"/>
    <mergeCell ref="AV3:AV4"/>
    <mergeCell ref="AW3:AW4"/>
    <mergeCell ref="AX3:AX4"/>
    <mergeCell ref="AY3:AY4"/>
    <mergeCell ref="AZ3:AZ4"/>
    <mergeCell ref="BA3:BA4"/>
    <mergeCell ref="BB3:BD3"/>
    <mergeCell ref="B2:I2"/>
    <mergeCell ref="AF3:AF4"/>
    <mergeCell ref="J2:T2"/>
    <mergeCell ref="U2:AE2"/>
    <mergeCell ref="AF2:AS2"/>
    <mergeCell ref="AG3:AG4"/>
    <mergeCell ref="AN3:AN4"/>
    <mergeCell ref="AL3:AL4"/>
    <mergeCell ref="AH3:AH4"/>
    <mergeCell ref="AI3:AI4"/>
    <mergeCell ref="U3:U4"/>
    <mergeCell ref="V3:V4"/>
    <mergeCell ref="W3:W4"/>
    <mergeCell ref="X3:X4"/>
    <mergeCell ref="Y3:Y4"/>
    <mergeCell ref="L3:L4"/>
    <mergeCell ref="K3:K4"/>
    <mergeCell ref="J3:J4"/>
    <mergeCell ref="G3:I3"/>
    <mergeCell ref="B3:B4"/>
    <mergeCell ref="R3:T3"/>
    <mergeCell ref="P3:P4"/>
    <mergeCell ref="Q3:Q4"/>
    <mergeCell ref="O3:O4"/>
    <mergeCell ref="C3:C4"/>
    <mergeCell ref="D3:D4"/>
    <mergeCell ref="E3:E4"/>
    <mergeCell ref="F3:F4"/>
    <mergeCell ref="N3:N4"/>
    <mergeCell ref="M3:M4"/>
    <mergeCell ref="Z3:Z4"/>
    <mergeCell ref="AA3:AA4"/>
    <mergeCell ref="AB3:AB4"/>
    <mergeCell ref="AC3:AE3"/>
    <mergeCell ref="AP3:AP4"/>
    <mergeCell ref="AJ3:AJ4"/>
    <mergeCell ref="AK3:AK4"/>
    <mergeCell ref="AQ3:AS3"/>
    <mergeCell ref="AM3:AM4"/>
    <mergeCell ref="AO3:AO4"/>
    <mergeCell ref="BE2:BO2"/>
    <mergeCell ref="BE3:BE4"/>
    <mergeCell ref="BF3:BF4"/>
    <mergeCell ref="BG3:BG4"/>
    <mergeCell ref="BH3:BH4"/>
    <mergeCell ref="BI3:BI4"/>
    <mergeCell ref="BJ3:BJ4"/>
    <mergeCell ref="BK3:BK4"/>
    <mergeCell ref="BL3:BL4"/>
    <mergeCell ref="BM3:BO3"/>
  </mergeCells>
  <phoneticPr fontId="0" type="noConversion"/>
  <pageMargins left="0.31496062992125984" right="0.19685039370078741" top="0.98425196850393704" bottom="0.98425196850393704" header="0.51181102362204722" footer="0.51181102362204722"/>
  <pageSetup paperSize="9" scale="59" orientation="landscape" r:id="rId1"/>
  <headerFooter alignWithMargins="0">
    <oddFooter>&amp;R&amp;P</oddFooter>
  </headerFooter>
  <colBreaks count="5" manualBreakCount="5">
    <brk id="9" max="24" man="1"/>
    <brk id="20" max="24" man="1"/>
    <brk id="31" max="24" man="1"/>
    <brk id="45" max="24" man="1"/>
    <brk id="56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real3</dc:creator>
  <cp:lastModifiedBy>Дроздова Марина Викторовна</cp:lastModifiedBy>
  <cp:lastPrinted>2012-03-13T03:15:16Z</cp:lastPrinted>
  <dcterms:created xsi:type="dcterms:W3CDTF">2012-03-13T01:50:17Z</dcterms:created>
  <dcterms:modified xsi:type="dcterms:W3CDTF">2015-04-09T02:01:10Z</dcterms:modified>
</cp:coreProperties>
</file>