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2585"/>
  </bookViews>
  <sheets>
    <sheet name="юяэс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definedNames>
    <definedName name="__ESTATE">[2]Опции!$B$14</definedName>
    <definedName name="_PRJ_SHEET_">[2]Опции!$B$15</definedName>
    <definedName name="About_AI">#REF!</definedName>
    <definedName name="About_AI_Summ">#REF!</definedName>
    <definedName name="AI_Version">[2]Опции!$B$5</definedName>
    <definedName name="asset_count_1">[2]Проект!$E$480</definedName>
    <definedName name="asset_count_2">[2]Проект!$E$501</definedName>
    <definedName name="asset_count_3">[2]Проект!$E$525</definedName>
    <definedName name="CalcMethod">[2]Проект!$F$217</definedName>
    <definedName name="Cash_At_End">[2]Проект!$A$984:$AP$984</definedName>
    <definedName name="COMP_LAST_COLUMN">[2]Компания!$AN$1:$AN$65536</definedName>
    <definedName name="CUR_Foreign">[2]Проект!$B$12</definedName>
    <definedName name="CUR_I_Foreign">[2]Проект!$D$12</definedName>
    <definedName name="CUR_I_Main">[2]Проект!$D$11</definedName>
    <definedName name="CUR_I_Report">[2]Проект!$D$19</definedName>
    <definedName name="CUR_Main">[2]Проект!$B$11</definedName>
    <definedName name="CUR_Report">[2]Проект!$B$19</definedName>
    <definedName name="CurrencyRate">[2]Проект!$F$226:$AN$226</definedName>
    <definedName name="EST_BALANCE">[2]Проект!$A$144:$IV$214</definedName>
    <definedName name="EST_DATA">[2]Проект!$A$33:$IV$143</definedName>
    <definedName name="EST_FROM">[2]Проект!$B$35</definedName>
    <definedName name="EST_NumStages">[2]Проект!$D$57</definedName>
    <definedName name="EST_ProdNum">[2]Проект!$D$37</definedName>
    <definedName name="EST_SQUARE">[2]Проект!$B$41</definedName>
    <definedName name="gexp_count_1">[2]Проект!$E$413</definedName>
    <definedName name="gexp_count_2">[2]Проект!$E$425</definedName>
    <definedName name="gexp_count_3">[2]Проект!$E$435</definedName>
    <definedName name="gexp_count_4">[2]Проект!$E$445</definedName>
    <definedName name="IS_DEMO">[2]Опции!$B$8</definedName>
    <definedName name="IS_ESTATE">[2]Опции!$B$13</definedName>
    <definedName name="IS_NULL">[2]Опции!$B$12</definedName>
    <definedName name="IS_PRIM">[2]Опции!$B$11</definedName>
    <definedName name="IS_SUMM">[2]Опции!$B$10</definedName>
    <definedName name="IS_TRIAL">[2]Опции!$B$16</definedName>
    <definedName name="LANGUAGE">[2]Проект!$D$17</definedName>
    <definedName name="LAST_COLUMN">[2]Проект!$AN$1:$AN$65536</definedName>
    <definedName name="lease_count">[2]Проект!$E$593</definedName>
    <definedName name="ListForSensAnal">[2]Анализ!$A$91:$C$98</definedName>
    <definedName name="loan_count">[2]Проект!$E$710</definedName>
    <definedName name="NWC_T_Cr_AdvK">[2]Проект!$B$655</definedName>
    <definedName name="NWC_T_Cr_AdvT">[2]Проект!$C$655</definedName>
    <definedName name="NWC_T_Cr_CrdK">[2]Проект!$B$656</definedName>
    <definedName name="NWC_T_Cr_CrdT">[2]Проект!$C$656</definedName>
    <definedName name="NWC_T_Cycle">[2]Проект!$B$634</definedName>
    <definedName name="NWC_T_Db_AdvK">[2]Проект!$B$643</definedName>
    <definedName name="NWC_T_Db_AdvT">[2]Проект!$C$643</definedName>
    <definedName name="NWC_T_Db_CrdK">[2]Проект!$B$644</definedName>
    <definedName name="NWC_T_Db_CrdT">[2]Проект!$C$644</definedName>
    <definedName name="NWC_T_Goods">[2]Проект!$B$638</definedName>
    <definedName name="NWC_T_Mat">[2]Проект!$B$632</definedName>
    <definedName name="PeriodTitle">[2]Проект!$F$215:$AN$215</definedName>
    <definedName name="pers_count_1">[2]Проект!$E$367</definedName>
    <definedName name="pers_count_2">[2]Проект!$E$373</definedName>
    <definedName name="pers_count_3">[2]Проект!$E$379</definedName>
    <definedName name="pers_count_4">[2]Проект!$E$385</definedName>
    <definedName name="PRJ_COUNT">[2]Компания!$D$8</definedName>
    <definedName name="PRJ_Len">[2]Проект!$D$8</definedName>
    <definedName name="PRJ_Protected">[2]Проект!$D$18</definedName>
    <definedName name="PRJ_StartDate">[2]Проект!$D$7</definedName>
    <definedName name="PRJ_StartMon">[2]Проект!$F$26</definedName>
    <definedName name="PRJ_StartYear">[2]Проект!$F$25</definedName>
    <definedName name="PRJ_Step">[2]Проект!$D$10</definedName>
    <definedName name="PRJ_Step_SName">[2]Проект!$E$9</definedName>
    <definedName name="PRJ_StepType">[2]Проект!$D$9</definedName>
    <definedName name="prod_tbl_1">[2]Проект!$A$243</definedName>
    <definedName name="prod_tbl_2">[2]Проект!$A$252</definedName>
    <definedName name="prod_tbl_3">[2]Проект!$A$260</definedName>
    <definedName name="prod_tbl_4">[2]Проект!$A$286</definedName>
    <definedName name="ProdNum">[2]Проект!$D$240</definedName>
    <definedName name="ProfitTax">[2]Проект!$B$830</definedName>
    <definedName name="ProfitTax_Period">[2]Проект!$B$831</definedName>
    <definedName name="RegNum">[2]Опции!$B$18</definedName>
    <definedName name="SENS_Parameter">[2]Анализ!$E$9</definedName>
    <definedName name="SENS_Project">[2]Анализ!$E$7</definedName>
    <definedName name="SENS_Res1">[2]Анализ!$A$13:$L$19</definedName>
    <definedName name="SENS_Res2">[2]Анализ!$A$51:$L$57</definedName>
    <definedName name="SensForSumm">[2]Анализ!$A$48:$L$85</definedName>
    <definedName name="ShowAbout">[2]Опции!$B$9</definedName>
    <definedName name="ShowRealDates">[2]Проект!$D$20</definedName>
    <definedName name="SUMM_LAST_COLUMN">[2]Сумм!$AN$1:$AN$65536</definedName>
    <definedName name="SUMM_PrjList">[2]Сумм!$A$6</definedName>
    <definedName name="TRIAL_DATE">[2]Опции!$C$16</definedName>
    <definedName name="UserName">[2]Опции!$B$19</definedName>
    <definedName name="VAT">[2]Проект!$B$775</definedName>
    <definedName name="VAT_OnAssets">[2]Проект!#REF!</definedName>
    <definedName name="VAT_Period">[2]Проект!$B$776</definedName>
    <definedName name="VAT_Repay">[2]Проект!$B$777</definedName>
    <definedName name="Ver_BuildDate">[2]Опции!$B$7</definedName>
    <definedName name="Ver_ChangeDate">[2]Опции!$B$6</definedName>
    <definedName name="XLRPARAMS_DK2" hidden="1">[4]XLR_NoRangeSheet!$E$6</definedName>
    <definedName name="XLRPARAMS_DT2" hidden="1">[4]XLR_NoRangeSheet!$G$6</definedName>
    <definedName name="XLRPARAMS_DT2X1" hidden="1">[5]XLR_NoRangeSheet!$H$6</definedName>
    <definedName name="XLRPARAMS_DT2X2" hidden="1">[5]XLR_NoRangeSheet!$I$6</definedName>
    <definedName name="XLRPARAMS_DT2X3" hidden="1">[4]XLR_NoRangeSheet!$J$6</definedName>
    <definedName name="XLRPARAMS_MYNAME" hidden="1">[5]XLR_NoRangeSheet!$C$6</definedName>
    <definedName name="XLRPARAMS_XDATE" hidden="1">[4]XLR_NoRangeSheet!$B$6</definedName>
    <definedName name="апрапр" hidden="1">[6]XLR_NoRangeSheet!$H$6</definedName>
    <definedName name="АЭС">#REF!</definedName>
    <definedName name="доли1">'[7]эл ст'!$A$368:$IV$368</definedName>
    <definedName name="ё">#REF!</definedName>
    <definedName name="ж" hidden="1">[9]XLR_NoRangeSheet!$B$6</definedName>
    <definedName name="курс">[10]Исходные!$I$8</definedName>
    <definedName name="ната" hidden="1">[11]XLR_NoRangeSheet!$G$6</definedName>
    <definedName name="нголеноек">[12]Исходные!$I$7</definedName>
    <definedName name="НДС">#REF!</definedName>
    <definedName name="НП">[14]Исходные!$I$7</definedName>
    <definedName name="Пирл">[15]Проект!#REF!</definedName>
    <definedName name="прил31" hidden="1">[16]XLR_NoRangeSheet!$J$6</definedName>
    <definedName name="Собст">'[7]эл ст'!$A$360:$IV$360</definedName>
    <definedName name="Собств">'[7]эл ст'!$A$369:$IV$369</definedName>
    <definedName name="СуммTable_10">[2]Сумм!$A$685:$AP$723</definedName>
    <definedName name="Т">[17]Проект!$D$20</definedName>
    <definedName name="э" hidden="1">[9]XLR_NoRangeSheet!$E$6</definedName>
    <definedName name="я" hidden="1">[16]XLR_NoRangeSheet!$G$6</definedName>
  </definedNames>
  <calcPr calcId="145621" fullCalcOnLoad="1"/>
</workbook>
</file>

<file path=xl/calcChain.xml><?xml version="1.0" encoding="utf-8"?>
<calcChain xmlns="http://schemas.openxmlformats.org/spreadsheetml/2006/main">
  <c r="K17" i="1" l="1"/>
  <c r="L17" i="1"/>
  <c r="M17" i="1"/>
  <c r="P17" i="1"/>
  <c r="G21" i="1"/>
  <c r="N21" i="1"/>
  <c r="R21" i="1"/>
  <c r="V21" i="1"/>
  <c r="Z21" i="1"/>
  <c r="Z20" i="1" s="1"/>
  <c r="Z19" i="1" s="1"/>
  <c r="AH21" i="1"/>
  <c r="E22" i="1"/>
  <c r="E21" i="1" s="1"/>
  <c r="I22" i="1"/>
  <c r="I21" i="1" s="1"/>
  <c r="N22" i="1"/>
  <c r="P22" i="1"/>
  <c r="P21" i="1" s="1"/>
  <c r="T22" i="1"/>
  <c r="T21" i="1" s="1"/>
  <c r="X22" i="1"/>
  <c r="X21" i="1" s="1"/>
  <c r="AB22" i="1"/>
  <c r="AB21" i="1" s="1"/>
  <c r="AF22" i="1"/>
  <c r="AF21" i="1" s="1"/>
  <c r="C23" i="1"/>
  <c r="C22" i="1" s="1"/>
  <c r="C21" i="1" s="1"/>
  <c r="C20" i="1" s="1"/>
  <c r="C19" i="1" s="1"/>
  <c r="D23" i="1"/>
  <c r="D22" i="1" s="1"/>
  <c r="D21" i="1" s="1"/>
  <c r="D20" i="1" s="1"/>
  <c r="D19" i="1" s="1"/>
  <c r="E23" i="1"/>
  <c r="F23" i="1"/>
  <c r="F22" i="1" s="1"/>
  <c r="F21" i="1" s="1"/>
  <c r="G23" i="1"/>
  <c r="G22" i="1" s="1"/>
  <c r="H23" i="1"/>
  <c r="H22" i="1" s="1"/>
  <c r="H21" i="1" s="1"/>
  <c r="I23" i="1"/>
  <c r="J23" i="1"/>
  <c r="J22" i="1" s="1"/>
  <c r="J21" i="1" s="1"/>
  <c r="J20" i="1" s="1"/>
  <c r="J19" i="1" s="1"/>
  <c r="O23" i="1"/>
  <c r="O22" i="1" s="1"/>
  <c r="O21" i="1" s="1"/>
  <c r="O20" i="1" s="1"/>
  <c r="O19" i="1" s="1"/>
  <c r="P23" i="1"/>
  <c r="R23" i="1"/>
  <c r="R22" i="1" s="1"/>
  <c r="T23" i="1"/>
  <c r="U23" i="1"/>
  <c r="U22" i="1" s="1"/>
  <c r="U21" i="1" s="1"/>
  <c r="V23" i="1"/>
  <c r="V22" i="1" s="1"/>
  <c r="W23" i="1"/>
  <c r="W22" i="1" s="1"/>
  <c r="W21" i="1" s="1"/>
  <c r="X23" i="1"/>
  <c r="Y23" i="1"/>
  <c r="Y22" i="1" s="1"/>
  <c r="Y21" i="1" s="1"/>
  <c r="Y20" i="1" s="1"/>
  <c r="Z23" i="1"/>
  <c r="Z22" i="1" s="1"/>
  <c r="AA23" i="1"/>
  <c r="AA22" i="1" s="1"/>
  <c r="AA21" i="1" s="1"/>
  <c r="AB23" i="1"/>
  <c r="AC23" i="1"/>
  <c r="AC22" i="1" s="1"/>
  <c r="AC21" i="1" s="1"/>
  <c r="AC20" i="1" s="1"/>
  <c r="AD23" i="1"/>
  <c r="AD22" i="1" s="1"/>
  <c r="AD21" i="1" s="1"/>
  <c r="AD20" i="1" s="1"/>
  <c r="AD19" i="1" s="1"/>
  <c r="AE23" i="1"/>
  <c r="AE22" i="1" s="1"/>
  <c r="AE21" i="1" s="1"/>
  <c r="AF23" i="1"/>
  <c r="AG23" i="1"/>
  <c r="AG22" i="1" s="1"/>
  <c r="AG21" i="1" s="1"/>
  <c r="AG20" i="1" s="1"/>
  <c r="AH23" i="1"/>
  <c r="AH22" i="1" s="1"/>
  <c r="AI23" i="1"/>
  <c r="AI22" i="1" s="1"/>
  <c r="AI21" i="1" s="1"/>
  <c r="S24" i="1"/>
  <c r="Q24" i="1" s="1"/>
  <c r="S25" i="1"/>
  <c r="Q25" i="1" s="1"/>
  <c r="Q26" i="1"/>
  <c r="G27" i="1"/>
  <c r="H27" i="1"/>
  <c r="I27" i="1"/>
  <c r="M27" i="1"/>
  <c r="U27" i="1"/>
  <c r="Y27" i="1"/>
  <c r="AC27" i="1"/>
  <c r="AG27" i="1"/>
  <c r="C28" i="1"/>
  <c r="D28" i="1"/>
  <c r="D27" i="1" s="1"/>
  <c r="E28" i="1"/>
  <c r="F28" i="1"/>
  <c r="F27" i="1" s="1"/>
  <c r="I28" i="1"/>
  <c r="J28" i="1"/>
  <c r="J27" i="1" s="1"/>
  <c r="K28" i="1"/>
  <c r="L28" i="1"/>
  <c r="M28" i="1"/>
  <c r="N28" i="1"/>
  <c r="N27" i="1" s="1"/>
  <c r="O28" i="1"/>
  <c r="R28" i="1"/>
  <c r="R27" i="1" s="1"/>
  <c r="S28" i="1"/>
  <c r="S27" i="1" s="1"/>
  <c r="T28" i="1"/>
  <c r="U28" i="1"/>
  <c r="V28" i="1"/>
  <c r="V27" i="1" s="1"/>
  <c r="W28" i="1"/>
  <c r="W27" i="1" s="1"/>
  <c r="X28" i="1"/>
  <c r="Y28" i="1"/>
  <c r="Z28" i="1"/>
  <c r="Z27" i="1" s="1"/>
  <c r="AA28" i="1"/>
  <c r="AA27" i="1" s="1"/>
  <c r="AB28" i="1"/>
  <c r="AC28" i="1"/>
  <c r="AD28" i="1"/>
  <c r="AD27" i="1" s="1"/>
  <c r="AE28" i="1"/>
  <c r="AE27" i="1" s="1"/>
  <c r="AF28" i="1"/>
  <c r="AG28" i="1"/>
  <c r="AH28" i="1"/>
  <c r="AH27" i="1" s="1"/>
  <c r="AI28" i="1"/>
  <c r="AI27" i="1" s="1"/>
  <c r="Q29" i="1"/>
  <c r="Q30" i="1"/>
  <c r="S30" i="1"/>
  <c r="Q31" i="1"/>
  <c r="S31" i="1"/>
  <c r="C32" i="1"/>
  <c r="C27" i="1" s="1"/>
  <c r="D32" i="1"/>
  <c r="E32" i="1"/>
  <c r="E27" i="1" s="1"/>
  <c r="F32" i="1"/>
  <c r="J32" i="1"/>
  <c r="K32" i="1"/>
  <c r="K27" i="1" s="1"/>
  <c r="L32" i="1"/>
  <c r="M32" i="1"/>
  <c r="N32" i="1"/>
  <c r="O32" i="1"/>
  <c r="O27" i="1" s="1"/>
  <c r="P32" i="1"/>
  <c r="P27" i="1" s="1"/>
  <c r="R32" i="1"/>
  <c r="S32" i="1"/>
  <c r="T32" i="1"/>
  <c r="U32" i="1"/>
  <c r="V32" i="1"/>
  <c r="W32" i="1"/>
  <c r="X32" i="1"/>
  <c r="Y32" i="1"/>
  <c r="Z32" i="1"/>
  <c r="AA32" i="1"/>
  <c r="AB32" i="1"/>
  <c r="AC32" i="1"/>
  <c r="AD32" i="1"/>
  <c r="AE32" i="1"/>
  <c r="AF32" i="1"/>
  <c r="AG32" i="1"/>
  <c r="AH32" i="1"/>
  <c r="AI32" i="1"/>
  <c r="Q33" i="1"/>
  <c r="Q32" i="1" s="1"/>
  <c r="C34" i="1"/>
  <c r="D34" i="1"/>
  <c r="E34" i="1"/>
  <c r="F34" i="1"/>
  <c r="G34" i="1"/>
  <c r="H34" i="1"/>
  <c r="I34" i="1"/>
  <c r="J34" i="1"/>
  <c r="K34" i="1"/>
  <c r="L34" i="1"/>
  <c r="M34" i="1"/>
  <c r="N34" i="1"/>
  <c r="O34" i="1"/>
  <c r="P34" i="1"/>
  <c r="R34" i="1"/>
  <c r="S34" i="1"/>
  <c r="T34" i="1"/>
  <c r="U34" i="1"/>
  <c r="V34" i="1"/>
  <c r="W34" i="1"/>
  <c r="X34" i="1"/>
  <c r="Y34" i="1"/>
  <c r="Z34" i="1"/>
  <c r="AA34" i="1"/>
  <c r="AB34" i="1"/>
  <c r="AC34" i="1"/>
  <c r="AD34" i="1"/>
  <c r="AE34" i="1"/>
  <c r="AF34" i="1"/>
  <c r="AG34" i="1"/>
  <c r="AH34" i="1"/>
  <c r="AI34" i="1"/>
  <c r="Q35" i="1"/>
  <c r="Q34" i="1" s="1"/>
  <c r="D36" i="1"/>
  <c r="F36" i="1"/>
  <c r="H36" i="1"/>
  <c r="J36" i="1"/>
  <c r="L36" i="1"/>
  <c r="N36" i="1"/>
  <c r="P36" i="1"/>
  <c r="R36" i="1"/>
  <c r="T36" i="1"/>
  <c r="V36" i="1"/>
  <c r="X36" i="1"/>
  <c r="Z36" i="1"/>
  <c r="AB36" i="1"/>
  <c r="AD36" i="1"/>
  <c r="AF36" i="1"/>
  <c r="AH36" i="1"/>
  <c r="C37" i="1"/>
  <c r="C36" i="1" s="1"/>
  <c r="D37" i="1"/>
  <c r="E37" i="1"/>
  <c r="E36" i="1" s="1"/>
  <c r="F37" i="1"/>
  <c r="G37" i="1"/>
  <c r="G36" i="1" s="1"/>
  <c r="H37" i="1"/>
  <c r="I37" i="1"/>
  <c r="I36" i="1" s="1"/>
  <c r="J37" i="1"/>
  <c r="K37" i="1"/>
  <c r="K36" i="1" s="1"/>
  <c r="L37" i="1"/>
  <c r="M37" i="1"/>
  <c r="M36" i="1" s="1"/>
  <c r="N37" i="1"/>
  <c r="O37" i="1"/>
  <c r="O36" i="1" s="1"/>
  <c r="P37" i="1"/>
  <c r="Q37" i="1"/>
  <c r="Q36" i="1" s="1"/>
  <c r="R37" i="1"/>
  <c r="S37" i="1"/>
  <c r="S36" i="1" s="1"/>
  <c r="T37" i="1"/>
  <c r="U37" i="1"/>
  <c r="U36" i="1" s="1"/>
  <c r="V37" i="1"/>
  <c r="W37" i="1"/>
  <c r="W36" i="1" s="1"/>
  <c r="X37" i="1"/>
  <c r="Y37" i="1"/>
  <c r="Y36" i="1" s="1"/>
  <c r="Z37" i="1"/>
  <c r="AA37" i="1"/>
  <c r="AA36" i="1" s="1"/>
  <c r="AB37" i="1"/>
  <c r="AC37" i="1"/>
  <c r="AC36" i="1" s="1"/>
  <c r="AD37" i="1"/>
  <c r="AE37" i="1"/>
  <c r="AE36" i="1" s="1"/>
  <c r="AF37" i="1"/>
  <c r="AG37" i="1"/>
  <c r="AG36" i="1" s="1"/>
  <c r="AH37" i="1"/>
  <c r="AI37" i="1"/>
  <c r="AI36" i="1" s="1"/>
  <c r="Q38" i="1"/>
  <c r="C40" i="1"/>
  <c r="D40" i="1"/>
  <c r="E40" i="1"/>
  <c r="F40" i="1"/>
  <c r="G40" i="1"/>
  <c r="H40" i="1"/>
  <c r="I40" i="1"/>
  <c r="J40" i="1"/>
  <c r="K40" i="1"/>
  <c r="L40" i="1"/>
  <c r="M40" i="1"/>
  <c r="N40" i="1"/>
  <c r="O40" i="1"/>
  <c r="P40" i="1"/>
  <c r="R40" i="1"/>
  <c r="U40" i="1"/>
  <c r="V40" i="1"/>
  <c r="W40" i="1"/>
  <c r="X40" i="1"/>
  <c r="Y40" i="1"/>
  <c r="Z40" i="1"/>
  <c r="AA40" i="1"/>
  <c r="AB40" i="1"/>
  <c r="AC40" i="1"/>
  <c r="AD40" i="1"/>
  <c r="AE40" i="1"/>
  <c r="AF40" i="1"/>
  <c r="AG40" i="1"/>
  <c r="AH40" i="1"/>
  <c r="AI40" i="1"/>
  <c r="S41" i="1"/>
  <c r="Q42" i="1"/>
  <c r="Q43" i="1"/>
  <c r="T43" i="1"/>
  <c r="T40" i="1" s="1"/>
  <c r="C44" i="1"/>
  <c r="D44" i="1"/>
  <c r="E44" i="1"/>
  <c r="F44" i="1"/>
  <c r="G44" i="1"/>
  <c r="H44" i="1"/>
  <c r="I44" i="1"/>
  <c r="J44" i="1"/>
  <c r="K44" i="1"/>
  <c r="L44" i="1"/>
  <c r="M44" i="1"/>
  <c r="N44" i="1"/>
  <c r="O44" i="1"/>
  <c r="R44" i="1"/>
  <c r="T44" i="1"/>
  <c r="U44" i="1"/>
  <c r="V44" i="1"/>
  <c r="W44" i="1"/>
  <c r="X44" i="1"/>
  <c r="Y44" i="1"/>
  <c r="Z44" i="1"/>
  <c r="AA44" i="1"/>
  <c r="AB44" i="1"/>
  <c r="AC44" i="1"/>
  <c r="AD44" i="1"/>
  <c r="AE44" i="1"/>
  <c r="AF44" i="1"/>
  <c r="AG44" i="1"/>
  <c r="AH44" i="1"/>
  <c r="AI44" i="1"/>
  <c r="Q45" i="1"/>
  <c r="Q44" i="1" s="1"/>
  <c r="T45" i="1"/>
  <c r="Q46" i="1"/>
  <c r="S46" i="1"/>
  <c r="S44" i="1" s="1"/>
  <c r="R49" i="1"/>
  <c r="S49" i="1"/>
  <c r="T49" i="1"/>
  <c r="U49" i="1"/>
  <c r="Q50" i="1"/>
  <c r="Q51" i="1"/>
  <c r="Q52" i="1"/>
  <c r="Q53" i="1"/>
  <c r="Q49" i="1" s="1"/>
  <c r="Q54" i="1"/>
  <c r="C55" i="1"/>
  <c r="D55" i="1"/>
  <c r="E55" i="1"/>
  <c r="F55" i="1"/>
  <c r="G55" i="1"/>
  <c r="H55" i="1"/>
  <c r="I55" i="1"/>
  <c r="J55" i="1"/>
  <c r="K55" i="1"/>
  <c r="L55" i="1"/>
  <c r="M55" i="1"/>
  <c r="N55" i="1"/>
  <c r="O55" i="1"/>
  <c r="P55" i="1"/>
  <c r="R55" i="1"/>
  <c r="S55" i="1"/>
  <c r="T55" i="1"/>
  <c r="U55" i="1"/>
  <c r="V55" i="1"/>
  <c r="W55" i="1"/>
  <c r="X55" i="1"/>
  <c r="Y55" i="1"/>
  <c r="Z55" i="1"/>
  <c r="AA55" i="1"/>
  <c r="AB55" i="1"/>
  <c r="AC55" i="1"/>
  <c r="AD55" i="1"/>
  <c r="AE55" i="1"/>
  <c r="AF55" i="1"/>
  <c r="AG55" i="1"/>
  <c r="AH55" i="1"/>
  <c r="AI55" i="1"/>
  <c r="Q56" i="1"/>
  <c r="Q57" i="1"/>
  <c r="Q55" i="1" s="1"/>
  <c r="Q58" i="1"/>
  <c r="C59" i="1"/>
  <c r="D59" i="1"/>
  <c r="E59" i="1"/>
  <c r="F59" i="1"/>
  <c r="G59" i="1"/>
  <c r="H59" i="1"/>
  <c r="I59" i="1"/>
  <c r="J59" i="1"/>
  <c r="K59" i="1"/>
  <c r="L59" i="1"/>
  <c r="M59" i="1"/>
  <c r="N59" i="1"/>
  <c r="O59" i="1"/>
  <c r="P59" i="1"/>
  <c r="R59" i="1"/>
  <c r="S59" i="1"/>
  <c r="T59" i="1"/>
  <c r="U59" i="1"/>
  <c r="V59" i="1"/>
  <c r="W59" i="1"/>
  <c r="X59" i="1"/>
  <c r="Y59" i="1"/>
  <c r="Z59" i="1"/>
  <c r="AA59" i="1"/>
  <c r="AB59" i="1"/>
  <c r="AC59" i="1"/>
  <c r="AD59" i="1"/>
  <c r="AE59" i="1"/>
  <c r="AF59" i="1"/>
  <c r="AG59" i="1"/>
  <c r="AH59" i="1"/>
  <c r="AI59" i="1"/>
  <c r="Q60" i="1"/>
  <c r="Q61" i="1"/>
  <c r="Q59" i="1" s="1"/>
  <c r="AF62" i="1"/>
  <c r="C71" i="1"/>
  <c r="C70" i="1" s="1"/>
  <c r="C69" i="1" s="1"/>
  <c r="C68" i="1" s="1"/>
  <c r="C62" i="1" s="1"/>
  <c r="D71" i="1"/>
  <c r="D70" i="1" s="1"/>
  <c r="D69" i="1" s="1"/>
  <c r="D68" i="1" s="1"/>
  <c r="D62" i="1" s="1"/>
  <c r="E71" i="1"/>
  <c r="F71" i="1"/>
  <c r="F70" i="1" s="1"/>
  <c r="F69" i="1" s="1"/>
  <c r="F68" i="1" s="1"/>
  <c r="F62" i="1" s="1"/>
  <c r="G71" i="1"/>
  <c r="G70" i="1" s="1"/>
  <c r="G69" i="1" s="1"/>
  <c r="G68" i="1" s="1"/>
  <c r="G62" i="1" s="1"/>
  <c r="H71" i="1"/>
  <c r="H70" i="1" s="1"/>
  <c r="H69" i="1" s="1"/>
  <c r="H68" i="1" s="1"/>
  <c r="H62" i="1" s="1"/>
  <c r="I71" i="1"/>
  <c r="J71" i="1"/>
  <c r="J70" i="1" s="1"/>
  <c r="J69" i="1" s="1"/>
  <c r="J68" i="1" s="1"/>
  <c r="J62" i="1" s="1"/>
  <c r="K71" i="1"/>
  <c r="K70" i="1" s="1"/>
  <c r="K69" i="1" s="1"/>
  <c r="K68" i="1" s="1"/>
  <c r="K62" i="1" s="1"/>
  <c r="L71" i="1"/>
  <c r="L70" i="1" s="1"/>
  <c r="L69" i="1" s="1"/>
  <c r="L68" i="1" s="1"/>
  <c r="L62" i="1" s="1"/>
  <c r="M71" i="1"/>
  <c r="N71" i="1"/>
  <c r="N70" i="1" s="1"/>
  <c r="N69" i="1" s="1"/>
  <c r="N68" i="1" s="1"/>
  <c r="N62" i="1" s="1"/>
  <c r="O71" i="1"/>
  <c r="O70" i="1" s="1"/>
  <c r="O69" i="1" s="1"/>
  <c r="O68" i="1" s="1"/>
  <c r="O62" i="1" s="1"/>
  <c r="P71" i="1"/>
  <c r="P70" i="1" s="1"/>
  <c r="P69" i="1" s="1"/>
  <c r="P68" i="1" s="1"/>
  <c r="P62" i="1" s="1"/>
  <c r="R71" i="1"/>
  <c r="R70" i="1" s="1"/>
  <c r="R69" i="1" s="1"/>
  <c r="R68" i="1" s="1"/>
  <c r="R62" i="1" s="1"/>
  <c r="S71" i="1"/>
  <c r="S70" i="1" s="1"/>
  <c r="S69" i="1" s="1"/>
  <c r="S68" i="1" s="1"/>
  <c r="S62" i="1" s="1"/>
  <c r="T71" i="1"/>
  <c r="T70" i="1" s="1"/>
  <c r="T69" i="1" s="1"/>
  <c r="T68" i="1" s="1"/>
  <c r="T62" i="1" s="1"/>
  <c r="U71" i="1"/>
  <c r="V71" i="1"/>
  <c r="V70" i="1" s="1"/>
  <c r="V69" i="1" s="1"/>
  <c r="V68" i="1" s="1"/>
  <c r="V62" i="1" s="1"/>
  <c r="W71" i="1"/>
  <c r="W70" i="1" s="1"/>
  <c r="W69" i="1" s="1"/>
  <c r="W68" i="1" s="1"/>
  <c r="W62" i="1" s="1"/>
  <c r="X71" i="1"/>
  <c r="X70" i="1" s="1"/>
  <c r="X69" i="1" s="1"/>
  <c r="X68" i="1" s="1"/>
  <c r="X62" i="1" s="1"/>
  <c r="Y71" i="1"/>
  <c r="Z71" i="1"/>
  <c r="Z70" i="1" s="1"/>
  <c r="Z69" i="1" s="1"/>
  <c r="Z68" i="1" s="1"/>
  <c r="Z62" i="1" s="1"/>
  <c r="AA71" i="1"/>
  <c r="AA70" i="1" s="1"/>
  <c r="AA69" i="1" s="1"/>
  <c r="AA68" i="1" s="1"/>
  <c r="AA62" i="1" s="1"/>
  <c r="AB71" i="1"/>
  <c r="AB70" i="1" s="1"/>
  <c r="AB69" i="1" s="1"/>
  <c r="AB68" i="1" s="1"/>
  <c r="AB62" i="1" s="1"/>
  <c r="AC71" i="1"/>
  <c r="AH71" i="1"/>
  <c r="AH70" i="1" s="1"/>
  <c r="AH69" i="1" s="1"/>
  <c r="AH68" i="1" s="1"/>
  <c r="AH62" i="1" s="1"/>
  <c r="AI71" i="1"/>
  <c r="AI70" i="1" s="1"/>
  <c r="AI69" i="1" s="1"/>
  <c r="AI68" i="1" s="1"/>
  <c r="AI62" i="1" s="1"/>
  <c r="Q72" i="1"/>
  <c r="Q71" i="1" s="1"/>
  <c r="Q70" i="1" s="1"/>
  <c r="Q69" i="1" s="1"/>
  <c r="Q68" i="1" s="1"/>
  <c r="S72" i="1"/>
  <c r="C73" i="1"/>
  <c r="D73" i="1"/>
  <c r="E73" i="1"/>
  <c r="E70" i="1" s="1"/>
  <c r="E69" i="1" s="1"/>
  <c r="E68" i="1" s="1"/>
  <c r="E62" i="1" s="1"/>
  <c r="F73" i="1"/>
  <c r="G73" i="1"/>
  <c r="H73" i="1"/>
  <c r="I73" i="1"/>
  <c r="I70" i="1" s="1"/>
  <c r="I69" i="1" s="1"/>
  <c r="I68" i="1" s="1"/>
  <c r="I62" i="1" s="1"/>
  <c r="J73" i="1"/>
  <c r="K73" i="1"/>
  <c r="L73" i="1"/>
  <c r="M73" i="1"/>
  <c r="M70" i="1" s="1"/>
  <c r="M69" i="1" s="1"/>
  <c r="M68" i="1" s="1"/>
  <c r="M62" i="1" s="1"/>
  <c r="N73" i="1"/>
  <c r="O73" i="1"/>
  <c r="P73" i="1"/>
  <c r="Q73" i="1"/>
  <c r="R73" i="1"/>
  <c r="S73" i="1"/>
  <c r="T73" i="1"/>
  <c r="U73" i="1"/>
  <c r="U70" i="1" s="1"/>
  <c r="U69" i="1" s="1"/>
  <c r="U68" i="1" s="1"/>
  <c r="U62" i="1" s="1"/>
  <c r="V73" i="1"/>
  <c r="W73" i="1"/>
  <c r="X73" i="1"/>
  <c r="Y73" i="1"/>
  <c r="Y70" i="1" s="1"/>
  <c r="Y69" i="1" s="1"/>
  <c r="Y68" i="1" s="1"/>
  <c r="Y62" i="1" s="1"/>
  <c r="Z73" i="1"/>
  <c r="AA73" i="1"/>
  <c r="AB73" i="1"/>
  <c r="AC73" i="1"/>
  <c r="AC70" i="1" s="1"/>
  <c r="AC69" i="1" s="1"/>
  <c r="AC68" i="1" s="1"/>
  <c r="AC62" i="1" s="1"/>
  <c r="AH73" i="1"/>
  <c r="AI73" i="1"/>
  <c r="Q74" i="1"/>
  <c r="C77" i="1"/>
  <c r="D77" i="1"/>
  <c r="E77" i="1"/>
  <c r="F77" i="1"/>
  <c r="G77" i="1"/>
  <c r="H77" i="1"/>
  <c r="I77" i="1"/>
  <c r="J77" i="1"/>
  <c r="K77" i="1"/>
  <c r="L77" i="1"/>
  <c r="M77" i="1"/>
  <c r="N77" i="1"/>
  <c r="O77" i="1"/>
  <c r="P77" i="1"/>
  <c r="R77" i="1"/>
  <c r="S77" i="1"/>
  <c r="T77" i="1"/>
  <c r="U77" i="1"/>
  <c r="V77" i="1"/>
  <c r="W77" i="1"/>
  <c r="X77" i="1"/>
  <c r="Y77" i="1"/>
  <c r="Z77" i="1"/>
  <c r="AA77" i="1"/>
  <c r="AB77" i="1"/>
  <c r="AC77" i="1"/>
  <c r="AD77" i="1"/>
  <c r="AD62" i="1" s="1"/>
  <c r="AE77" i="1"/>
  <c r="AE62" i="1" s="1"/>
  <c r="AF77" i="1"/>
  <c r="AG77" i="1"/>
  <c r="AG62" i="1" s="1"/>
  <c r="AH77" i="1"/>
  <c r="AI77" i="1"/>
  <c r="Q78" i="1"/>
  <c r="Q79" i="1"/>
  <c r="Q77" i="1" s="1"/>
  <c r="Q62" i="1" l="1"/>
  <c r="O18" i="1"/>
  <c r="O17" i="1" s="1"/>
  <c r="O16" i="1" s="1"/>
  <c r="C18" i="1"/>
  <c r="C17" i="1" s="1"/>
  <c r="C16" i="1" s="1"/>
  <c r="E20" i="1"/>
  <c r="E19" i="1" s="1"/>
  <c r="E18" i="1" s="1"/>
  <c r="E17" i="1" s="1"/>
  <c r="E16" i="1" s="1"/>
  <c r="J18" i="1"/>
  <c r="J17" i="1" s="1"/>
  <c r="J16" i="1" s="1"/>
  <c r="AF20" i="1"/>
  <c r="AF19" i="1" s="1"/>
  <c r="AF18" i="1" s="1"/>
  <c r="AF17" i="1" s="1"/>
  <c r="AF16" i="1" s="1"/>
  <c r="D18" i="1"/>
  <c r="D17" i="1" s="1"/>
  <c r="D16" i="1" s="1"/>
  <c r="L27" i="1"/>
  <c r="Q23" i="1"/>
  <c r="Q22" i="1" s="1"/>
  <c r="Q21" i="1" s="1"/>
  <c r="V20" i="1"/>
  <c r="V19" i="1" s="1"/>
  <c r="V18" i="1" s="1"/>
  <c r="V17" i="1" s="1"/>
  <c r="V16" i="1" s="1"/>
  <c r="AC19" i="1"/>
  <c r="AC18" i="1" s="1"/>
  <c r="AC17" i="1" s="1"/>
  <c r="AC16" i="1" s="1"/>
  <c r="U20" i="1"/>
  <c r="U19" i="1" s="1"/>
  <c r="U18" i="1" s="1"/>
  <c r="U17" i="1" s="1"/>
  <c r="U16" i="1" s="1"/>
  <c r="S40" i="1"/>
  <c r="Q41" i="1"/>
  <c r="Q40" i="1" s="1"/>
  <c r="Q28" i="1"/>
  <c r="Q27" i="1" s="1"/>
  <c r="AI20" i="1"/>
  <c r="AI19" i="1" s="1"/>
  <c r="AI18" i="1" s="1"/>
  <c r="AI17" i="1" s="1"/>
  <c r="AI16" i="1" s="1"/>
  <c r="AE20" i="1"/>
  <c r="AE19" i="1" s="1"/>
  <c r="AE18" i="1" s="1"/>
  <c r="AE17" i="1" s="1"/>
  <c r="AE16" i="1" s="1"/>
  <c r="AA20" i="1"/>
  <c r="AA19" i="1" s="1"/>
  <c r="W20" i="1"/>
  <c r="W19" i="1" s="1"/>
  <c r="W18" i="1" s="1"/>
  <c r="W17" i="1" s="1"/>
  <c r="W16" i="1" s="1"/>
  <c r="S23" i="1"/>
  <c r="S22" i="1" s="1"/>
  <c r="S21" i="1" s="1"/>
  <c r="S20" i="1" s="1"/>
  <c r="S19" i="1" s="1"/>
  <c r="S18" i="1" s="1"/>
  <c r="S17" i="1" s="1"/>
  <c r="S16" i="1" s="1"/>
  <c r="F20" i="1"/>
  <c r="F19" i="1" s="1"/>
  <c r="F18" i="1" s="1"/>
  <c r="F17" i="1" s="1"/>
  <c r="F16" i="1" s="1"/>
  <c r="AH20" i="1"/>
  <c r="AH19" i="1" s="1"/>
  <c r="AH18" i="1" s="1"/>
  <c r="AH17" i="1" s="1"/>
  <c r="AH16" i="1" s="1"/>
  <c r="R20" i="1"/>
  <c r="R19" i="1" s="1"/>
  <c r="R18" i="1" s="1"/>
  <c r="R17" i="1" s="1"/>
  <c r="R16" i="1" s="1"/>
  <c r="AG19" i="1"/>
  <c r="AG18" i="1" s="1"/>
  <c r="AG17" i="1" s="1"/>
  <c r="AG16" i="1" s="1"/>
  <c r="Y19" i="1"/>
  <c r="Y18" i="1" s="1"/>
  <c r="Y17" i="1" s="1"/>
  <c r="Y16" i="1" s="1"/>
  <c r="AF27" i="1"/>
  <c r="AB27" i="1"/>
  <c r="AB20" i="1" s="1"/>
  <c r="AB19" i="1" s="1"/>
  <c r="X27" i="1"/>
  <c r="X20" i="1" s="1"/>
  <c r="X19" i="1" s="1"/>
  <c r="X18" i="1" s="1"/>
  <c r="X17" i="1" s="1"/>
  <c r="X16" i="1" s="1"/>
  <c r="T27" i="1"/>
  <c r="T20" i="1" s="1"/>
  <c r="T19" i="1" s="1"/>
  <c r="T18" i="1" s="1"/>
  <c r="T17" i="1" s="1"/>
  <c r="T16" i="1" s="1"/>
  <c r="N20" i="1"/>
  <c r="N19" i="1" s="1"/>
  <c r="N18" i="1" s="1"/>
  <c r="N17" i="1" s="1"/>
  <c r="N16" i="1" s="1"/>
  <c r="Q20" i="1" l="1"/>
  <c r="Q19" i="1" s="1"/>
  <c r="Q18" i="1" s="1"/>
  <c r="Q17" i="1" s="1"/>
  <c r="Q16" i="1" s="1"/>
</calcChain>
</file>

<file path=xl/sharedStrings.xml><?xml version="1.0" encoding="utf-8"?>
<sst xmlns="http://schemas.openxmlformats.org/spreadsheetml/2006/main" count="187" uniqueCount="156">
  <si>
    <t>** - согласно проектно-сметной документации с учетом перевода в прогнозные цены планируемого периода (с НДС)</t>
  </si>
  <si>
    <t>* - с разделением объектов на ПС, ВЛ и КЛ с указанием уровня напряжения</t>
  </si>
  <si>
    <t>Объект 2</t>
  </si>
  <si>
    <t>Объект 1</t>
  </si>
  <si>
    <t>Оплата процентов за привлеченные кредитные ресурсы</t>
  </si>
  <si>
    <t>Справочно:</t>
  </si>
  <si>
    <t>Прочие инвестиции</t>
  </si>
  <si>
    <t>2.</t>
  </si>
  <si>
    <t>Приобретение объектов основных средств</t>
  </si>
  <si>
    <t>1.2.</t>
  </si>
  <si>
    <t>ПИР ВЛ-35 кВ Томмот-Алексеевск (строительство)</t>
  </si>
  <si>
    <t>28</t>
  </si>
  <si>
    <t>ПИР ВЛ-35 кВ ПС Томмот - ПС Н.Якокитская (строительство)</t>
  </si>
  <si>
    <t>27</t>
  </si>
  <si>
    <t>ПИР для строительства будущих лет, в.т.ч.:</t>
  </si>
  <si>
    <t>1.1.2.7</t>
  </si>
  <si>
    <t>Оборудование, не входящее в сметы строек, в.т.ч.:</t>
  </si>
  <si>
    <t>1.1.2.6</t>
  </si>
  <si>
    <t>Прочие объекты электроэнергетики, в.т.ч.:</t>
  </si>
  <si>
    <t>1.1.2.5</t>
  </si>
  <si>
    <t>СИП</t>
  </si>
  <si>
    <t>дер</t>
  </si>
  <si>
    <t xml:space="preserve">Мероприятия по подключению новых потребителей  мощностью до 15 кВт </t>
  </si>
  <si>
    <t>26</t>
  </si>
  <si>
    <t>ВЛЭП 0,4 (НН)</t>
  </si>
  <si>
    <t>АС, СИП</t>
  </si>
  <si>
    <t>ж/бет, дерев.</t>
  </si>
  <si>
    <t>Мероприятия по подключению новых потребителей  мощностью свыше 15 кВт</t>
  </si>
  <si>
    <t>25</t>
  </si>
  <si>
    <t xml:space="preserve">                   ВЛЭП 1-20 кВ (СН2)</t>
  </si>
  <si>
    <t xml:space="preserve">              воздушные линии, в т.ч.</t>
  </si>
  <si>
    <t xml:space="preserve">            Электрические линии, в т.ч.</t>
  </si>
  <si>
    <t>Технологическое присоединение потребителей, в т.ч.:</t>
  </si>
  <si>
    <t>1.1.2.4</t>
  </si>
  <si>
    <t>НИОКР, в.т.ч.:</t>
  </si>
  <si>
    <t>1.1.2.3.2</t>
  </si>
  <si>
    <t>Инновационные проекты, в т.ч.</t>
  </si>
  <si>
    <t>1.1.2.3.1</t>
  </si>
  <si>
    <t>Инновации и НИОКР, в.т.ч.:</t>
  </si>
  <si>
    <t>1.1.2.3</t>
  </si>
  <si>
    <t>Энергосбережение и повышение энергетической эффективности, в т.ч.</t>
  </si>
  <si>
    <t>1.1.2.2</t>
  </si>
  <si>
    <t>Основные объекты всего, в т.ч.</t>
  </si>
  <si>
    <t>1.1.2.1</t>
  </si>
  <si>
    <t>Новое строительство и расширение</t>
  </si>
  <si>
    <t>1.1.2</t>
  </si>
  <si>
    <t>ПИР Реконструкция здания маслохозяйства</t>
  </si>
  <si>
    <t>24</t>
  </si>
  <si>
    <t>ПИР Реконструкция ПС №18 110/35/6 кВ "ЗИФ" (установка КРУН-6 кВ взамен существующего ЗРУ-6 кВ с переключением потребителей ЗИФ)</t>
  </si>
  <si>
    <t>23</t>
  </si>
  <si>
    <t>1.1.1.10</t>
  </si>
  <si>
    <t xml:space="preserve">Оборудование не требующее монтажа </t>
  </si>
  <si>
    <t>22</t>
  </si>
  <si>
    <t xml:space="preserve">Автотранспортная техника </t>
  </si>
  <si>
    <t>21</t>
  </si>
  <si>
    <t xml:space="preserve">Оборудование ИТ </t>
  </si>
  <si>
    <t>20</t>
  </si>
  <si>
    <t>1.1.1.9</t>
  </si>
  <si>
    <t>Монтаж систем охраны базы АРРС "Центральный" г.Алдан</t>
  </si>
  <si>
    <t>19</t>
  </si>
  <si>
    <t>Монтаж охранно-пожарной сигнализации РПБ-3 п.Серебряный Бор</t>
  </si>
  <si>
    <t>18</t>
  </si>
  <si>
    <t>РПБ г.Томмот (реконструкция ограждения)</t>
  </si>
  <si>
    <t>17</t>
  </si>
  <si>
    <t xml:space="preserve">Поставка, установка и ввод в действие системы мониторинга, контроля и диспетчерского управления автотранспортом </t>
  </si>
  <si>
    <t>16</t>
  </si>
  <si>
    <t>Модернизация измерительных приборов, показателей качества электроэнергии</t>
  </si>
  <si>
    <t>15</t>
  </si>
  <si>
    <t>1.1.1.8</t>
  </si>
  <si>
    <t>1.1.1.7</t>
  </si>
  <si>
    <t>Установка устройств регулирования напряжения и компенсации реактивной мощности, в т.ч.</t>
  </si>
  <si>
    <t>1.1.1.6</t>
  </si>
  <si>
    <t>Система визуализации энергообъектов (диспетчерского щита) филиала ОАО "ДРСК" "ЮЯЭС"</t>
  </si>
  <si>
    <t>14</t>
  </si>
  <si>
    <t>6 п/комп</t>
  </si>
  <si>
    <t>Оснащение ПС-110 кВ № 11, 44, 42  устройствами телемеханики, связи и сигнализации (марка оборудования"ЦВК-16" в количестве 6п/компл.) с выводом на ДП. (ЦП 3.1)</t>
  </si>
  <si>
    <t>13</t>
  </si>
  <si>
    <t>Создание систем телемеханики  и связи, в т.ч.</t>
  </si>
  <si>
    <t>1.1.1.5</t>
  </si>
  <si>
    <t>Реконструкция ПС 110/10 кВ № 42 Городская (устройство дуговой защиты)</t>
  </si>
  <si>
    <t>12</t>
  </si>
  <si>
    <t>Реконструкция ВЛ№117 "ОРУ 110 кВ НГРЭС-ПС№40 Обогатительная фабрика (замена грозотроса)"</t>
  </si>
  <si>
    <t>11</t>
  </si>
  <si>
    <t xml:space="preserve">Оснащение быстродействующими защитами транзитов 110кВ ( ВЛ-110 кВ "Л-116,117" от ПС-40 до НГРЭС, ВЛ-110кВ "Л-119,120" от ПС-47 до НГРЭС) (ЦП 2.3) </t>
  </si>
  <si>
    <t>10</t>
  </si>
  <si>
    <t>Создание систем противоаварийной и режимной автоматики, в т.ч.</t>
  </si>
  <si>
    <t>1.1.1.4</t>
  </si>
  <si>
    <t>1.1.1.3.2</t>
  </si>
  <si>
    <t>ПС № 2 Лебединый (Модернизация устройств РЗ)</t>
  </si>
  <si>
    <t>9</t>
  </si>
  <si>
    <t>1.1.1.3.1</t>
  </si>
  <si>
    <t>1.1.1.3</t>
  </si>
  <si>
    <t xml:space="preserve">АИИС КУЭ розничного рынка </t>
  </si>
  <si>
    <t>8</t>
  </si>
  <si>
    <t>1.1.1.2</t>
  </si>
  <si>
    <t xml:space="preserve">Реконструкция ТП, ВЛ 10/0,4 кВ г.Томмот </t>
  </si>
  <si>
    <t>7</t>
  </si>
  <si>
    <t xml:space="preserve">                Уровень входящего напряжения 10 кВ (СН2)</t>
  </si>
  <si>
    <t>Реконструкция ПС 110/35/6 кВ  № 18 ЗИФ (установка КРУН-6 кВ взамен существующего ЗРУ-6 кВ)</t>
  </si>
  <si>
    <t>6</t>
  </si>
  <si>
    <t>Реконструкция ПС № 38 110/6 кВ Угольная</t>
  </si>
  <si>
    <t>5</t>
  </si>
  <si>
    <t>Техническое перевооружение ПС-45 110/35/6 кВ Сер.Бор (Монтаж трансформаторов напряжения VCU-123)  (6 шт) (ЦП 2.5)</t>
  </si>
  <si>
    <t>4</t>
  </si>
  <si>
    <t xml:space="preserve">                Уровень входящего напряжения 110 кВ (ВН)</t>
  </si>
  <si>
    <t xml:space="preserve">            Подстанции, в т. ч.</t>
  </si>
  <si>
    <t>Реконструкция распределительных сетей 10 (6) / 0,4 кВ АРРС, ТРЭС, НеРЭС</t>
  </si>
  <si>
    <t>3</t>
  </si>
  <si>
    <t>Реконструкция распределительных сетей 6/0.4 кВ ф .АЯМ от ПС№5 Алдан</t>
  </si>
  <si>
    <t>2</t>
  </si>
  <si>
    <t>ж/бет</t>
  </si>
  <si>
    <t>Реконструкция распределительных сетей 6/0.4 кВ ф.Алдан-3 от ПС№5 Алдан</t>
  </si>
  <si>
    <t>1</t>
  </si>
  <si>
    <t>1.1.1.1</t>
  </si>
  <si>
    <t xml:space="preserve">Техническое перевооружение и реконструкция </t>
  </si>
  <si>
    <t>1.1.1</t>
  </si>
  <si>
    <t xml:space="preserve">Инвестиции на производственное развитие, из них: </t>
  </si>
  <si>
    <t>1.1.</t>
  </si>
  <si>
    <t>Инвестиции в основной капитал, в т.ч.</t>
  </si>
  <si>
    <t>Итого филиалу "Южно-Якутские ЭС"</t>
  </si>
  <si>
    <t>протяженность, км</t>
  </si>
  <si>
    <t>Марка кабеля</t>
  </si>
  <si>
    <t>Тип опор</t>
  </si>
  <si>
    <t>Нормативный срок службы, лет</t>
  </si>
  <si>
    <t>год ввода в эксплуа-тацию</t>
  </si>
  <si>
    <t>Мощность, МВА</t>
  </si>
  <si>
    <t>Количество и марка силовых трансформаторов, шт</t>
  </si>
  <si>
    <t>год ввода в эксплуатацию</t>
  </si>
  <si>
    <t>тепловая энергия, 
Гкал/час</t>
  </si>
  <si>
    <t>мощность, МВт</t>
  </si>
  <si>
    <t>Нормативный 
срок службы, 
лет</t>
  </si>
  <si>
    <t>прочие</t>
  </si>
  <si>
    <t>оборудование и материалы</t>
  </si>
  <si>
    <t>СМР</t>
  </si>
  <si>
    <t>ПИР</t>
  </si>
  <si>
    <t>Всего</t>
  </si>
  <si>
    <t>тепловая энергия,
Гкал/час</t>
  </si>
  <si>
    <t>Иные 
объекты</t>
  </si>
  <si>
    <t>Линии электропередачи</t>
  </si>
  <si>
    <t xml:space="preserve">Подстанции </t>
  </si>
  <si>
    <t>Генерирующие объекты</t>
  </si>
  <si>
    <t>Иные
объекты</t>
  </si>
  <si>
    <t>Технические характеристики созданных объектов</t>
  </si>
  <si>
    <t>Плановый объем финансирования, млн. руб.**</t>
  </si>
  <si>
    <t>Технические характеристики реконструируемых объектов</t>
  </si>
  <si>
    <t>Наименование объекта*</t>
  </si>
  <si>
    <t>№№</t>
  </si>
  <si>
    <t>М.П.</t>
  </si>
  <si>
    <t>«  12  »       ноября   2012 года</t>
  </si>
  <si>
    <t>_________________Ю.А.Андреенко</t>
  </si>
  <si>
    <t>Генеральный директор ОАО "ДРСК"</t>
  </si>
  <si>
    <t>Утверждаю</t>
  </si>
  <si>
    <t xml:space="preserve">Стоимость основных этапов работ по реализации инвестиционной программы   филиала ОАО "ДРСК" "Южно-Якутские ЭС" на 2013  год </t>
  </si>
  <si>
    <t>от «24» марта 2010 г. № 114</t>
  </si>
  <si>
    <t>к приказу Минэнерго России</t>
  </si>
  <si>
    <t>Приложение  № 1.2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</si>
</sst>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-* #,##0.00&quot;р.&quot;_-;\-* #,##0.00&quot;р.&quot;_-;_-* &quot;-&quot;??&quot;р.&quot;_-;_-@_-"/>
    <numFmt numFmtId="43" formatCode="_-* #,##0.00_р_._-;\-* #,##0.00_р_._-;_-* &quot;-&quot;??_р_._-;_-@_-"/>
    <numFmt numFmtId="164" formatCode="0.000"/>
    <numFmt numFmtId="165" formatCode="0.0"/>
    <numFmt numFmtId="166" formatCode="0.00000"/>
    <numFmt numFmtId="167" formatCode="#,##0_);[Red]\(#,##0\)"/>
    <numFmt numFmtId="168" formatCode="#,##0_);\(#,##0\)"/>
    <numFmt numFmtId="169" formatCode="[&lt;=9999999]###\-####;\+#_ \(###\)\ ###\-####"/>
  </numFmts>
  <fonts count="5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name val="Times New Roman CYR"/>
      <charset val="204"/>
    </font>
    <font>
      <sz val="12"/>
      <name val="Times New Roman"/>
      <charset val="204"/>
    </font>
    <font>
      <sz val="10"/>
      <name val="Helv"/>
      <charset val="204"/>
    </font>
    <font>
      <sz val="12"/>
      <name val="Times New Roman CYR"/>
      <charset val="204"/>
    </font>
    <font>
      <i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name val="Helv"/>
    </font>
    <font>
      <b/>
      <sz val="12"/>
      <color indexed="8"/>
      <name val="Times New Roman"/>
      <family val="1"/>
      <charset val="204"/>
    </font>
    <font>
      <sz val="13"/>
      <name val="Times New Roman"/>
      <family val="1"/>
      <charset val="204"/>
    </font>
    <font>
      <b/>
      <sz val="14"/>
      <name val="Times New Roman"/>
      <family val="1"/>
      <charset val="204"/>
    </font>
    <font>
      <sz val="8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8"/>
      <color indexed="12"/>
      <name val="Arial Cyr"/>
      <charset val="204"/>
    </font>
    <font>
      <sz val="8"/>
      <name val="Arial Cyr"/>
      <charset val="204"/>
    </font>
    <font>
      <u/>
      <sz val="8"/>
      <color indexed="12"/>
      <name val="Arial Cyr"/>
      <charset val="204"/>
    </font>
    <font>
      <b/>
      <sz val="10"/>
      <color indexed="18"/>
      <name val="Arial Cyr"/>
      <charset val="204"/>
    </font>
    <font>
      <b/>
      <sz val="8"/>
      <name val="Arial Cyr"/>
      <charset val="204"/>
    </font>
    <font>
      <b/>
      <sz val="8"/>
      <color indexed="9"/>
      <name val="Arial Cyr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4"/>
      <name val="Franklin Gothic Medium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9"/>
      <name val="Tahoma"/>
      <family val="2"/>
      <charset val="204"/>
    </font>
    <font>
      <sz val="9"/>
      <name val="Tahoma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"/>
      <family val="2"/>
      <charset val="204"/>
    </font>
    <font>
      <sz val="11"/>
      <color rgb="FF000000"/>
      <name val="SimSun"/>
      <family val="2"/>
      <charset val="204"/>
    </font>
    <font>
      <sz val="10"/>
      <name val="Arial"/>
    </font>
    <font>
      <sz val="10"/>
      <name val="Arial Cyr"/>
      <charset val="204"/>
    </font>
    <font>
      <sz val="11"/>
      <color indexed="8"/>
      <name val="SimSun"/>
      <family val="2"/>
      <charset val="204"/>
    </font>
    <font>
      <sz val="10"/>
      <color indexed="8"/>
      <name val="Arial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8"/>
      <name val="Calibri"/>
      <family val="2"/>
    </font>
    <font>
      <sz val="11"/>
      <color indexed="52"/>
      <name val="Calibri"/>
      <family val="2"/>
      <charset val="204"/>
    </font>
    <font>
      <sz val="10"/>
      <name val="Helv"/>
      <family val="2"/>
      <charset val="204"/>
    </font>
    <font>
      <sz val="11"/>
      <color indexed="10"/>
      <name val="Calibri"/>
      <family val="2"/>
      <charset val="204"/>
    </font>
    <font>
      <sz val="10"/>
      <name val="Times New Roman"/>
      <family val="1"/>
      <charset val="204"/>
    </font>
    <font>
      <sz val="11"/>
      <color indexed="17"/>
      <name val="Calibri"/>
      <family val="2"/>
      <charset val="204"/>
    </font>
  </fonts>
  <fills count="2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7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  <bgColor indexed="64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36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185">
    <xf numFmtId="0" fontId="0" fillId="0" borderId="0"/>
    <xf numFmtId="0" fontId="2" fillId="0" borderId="0"/>
    <xf numFmtId="0" fontId="2" fillId="0" borderId="0"/>
    <xf numFmtId="0" fontId="6" fillId="0" borderId="0"/>
    <xf numFmtId="0" fontId="7" fillId="0" borderId="0"/>
    <xf numFmtId="0" fontId="11" fillId="0" borderId="0"/>
    <xf numFmtId="0" fontId="7" fillId="0" borderId="0"/>
    <xf numFmtId="0" fontId="7" fillId="0" borderId="0"/>
    <xf numFmtId="0" fontId="11" fillId="0" borderId="0"/>
    <xf numFmtId="0" fontId="11" fillId="0" borderId="0"/>
    <xf numFmtId="0" fontId="1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1" fillId="0" borderId="0"/>
    <xf numFmtId="167" fontId="15" fillId="0" borderId="0">
      <alignment vertical="top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7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7" fillId="0" borderId="0"/>
    <xf numFmtId="167" fontId="15" fillId="0" borderId="0">
      <alignment vertical="top"/>
    </xf>
    <xf numFmtId="0" fontId="11" fillId="0" borderId="0"/>
    <xf numFmtId="167" fontId="15" fillId="0" borderId="0">
      <alignment vertical="top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7" fillId="0" borderId="0"/>
    <xf numFmtId="0" fontId="7" fillId="0" borderId="0"/>
    <xf numFmtId="0" fontId="7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7" fillId="0" borderId="0"/>
    <xf numFmtId="0" fontId="11" fillId="0" borderId="0"/>
    <xf numFmtId="0" fontId="11" fillId="0" borderId="0"/>
    <xf numFmtId="0" fontId="11" fillId="0" borderId="0"/>
    <xf numFmtId="167" fontId="15" fillId="0" borderId="0">
      <alignment vertical="top"/>
    </xf>
    <xf numFmtId="0" fontId="11" fillId="0" borderId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167" fontId="18" fillId="18" borderId="0">
      <alignment vertical="top"/>
    </xf>
    <xf numFmtId="14" fontId="19" fillId="0" borderId="0">
      <alignment vertical="top"/>
    </xf>
    <xf numFmtId="167" fontId="20" fillId="0" borderId="0">
      <alignment vertical="top"/>
    </xf>
    <xf numFmtId="0" fontId="21" fillId="0" borderId="0">
      <alignment vertical="top"/>
    </xf>
    <xf numFmtId="167" fontId="22" fillId="0" borderId="0">
      <alignment vertical="top"/>
    </xf>
    <xf numFmtId="168" fontId="18" fillId="0" borderId="0">
      <alignment vertical="top"/>
    </xf>
    <xf numFmtId="0" fontId="11" fillId="0" borderId="0"/>
    <xf numFmtId="167" fontId="23" fillId="19" borderId="0">
      <alignment horizontal="right" vertical="top"/>
    </xf>
    <xf numFmtId="169" fontId="19" fillId="0" borderId="0">
      <alignment vertical="top"/>
    </xf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23" borderId="0" applyNumberFormat="0" applyBorder="0" applyAlignment="0" applyProtection="0"/>
    <xf numFmtId="0" fontId="24" fillId="9" borderId="27" applyNumberFormat="0" applyAlignment="0" applyProtection="0"/>
    <xf numFmtId="0" fontId="25" fillId="24" borderId="28" applyNumberFormat="0" applyAlignment="0" applyProtection="0"/>
    <xf numFmtId="0" fontId="26" fillId="24" borderId="27" applyNumberFormat="0" applyAlignment="0" applyProtection="0"/>
    <xf numFmtId="44" fontId="2" fillId="0" borderId="0" applyFont="0" applyFill="0" applyBorder="0" applyAlignment="0" applyProtection="0"/>
    <xf numFmtId="0" fontId="27" fillId="0" borderId="0" applyBorder="0">
      <alignment horizontal="center" vertical="center" wrapText="1"/>
    </xf>
    <xf numFmtId="0" fontId="28" fillId="0" borderId="29" applyNumberFormat="0" applyFill="0" applyAlignment="0" applyProtection="0"/>
    <xf numFmtId="0" fontId="29" fillId="0" borderId="30" applyNumberFormat="0" applyFill="0" applyAlignment="0" applyProtection="0"/>
    <xf numFmtId="0" fontId="30" fillId="0" borderId="31" applyNumberFormat="0" applyFill="0" applyAlignment="0" applyProtection="0"/>
    <xf numFmtId="0" fontId="30" fillId="0" borderId="0" applyNumberFormat="0" applyFill="0" applyBorder="0" applyAlignment="0" applyProtection="0"/>
    <xf numFmtId="0" fontId="31" fillId="0" borderId="26" applyBorder="0">
      <alignment horizontal="center" vertical="center" wrapText="1"/>
    </xf>
    <xf numFmtId="4" fontId="32" fillId="25" borderId="5" applyBorder="0">
      <alignment horizontal="right"/>
    </xf>
    <xf numFmtId="0" fontId="33" fillId="0" borderId="32" applyNumberFormat="0" applyFill="0" applyAlignment="0" applyProtection="0"/>
    <xf numFmtId="0" fontId="34" fillId="26" borderId="33" applyNumberFormat="0" applyAlignment="0" applyProtection="0"/>
    <xf numFmtId="0" fontId="35" fillId="0" borderId="0" applyNumberFormat="0" applyFill="0" applyBorder="0" applyAlignment="0" applyProtection="0"/>
    <xf numFmtId="0" fontId="36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37" fillId="0" borderId="0"/>
    <xf numFmtId="0" fontId="6" fillId="0" borderId="0"/>
    <xf numFmtId="0" fontId="37" fillId="0" borderId="0"/>
    <xf numFmtId="0" fontId="1" fillId="0" borderId="0"/>
    <xf numFmtId="0" fontId="38" fillId="0" borderId="0"/>
    <xf numFmtId="0" fontId="39" fillId="0" borderId="0"/>
    <xf numFmtId="0" fontId="37" fillId="0" borderId="0"/>
    <xf numFmtId="0" fontId="2" fillId="0" borderId="0"/>
    <xf numFmtId="0" fontId="40" fillId="0" borderId="0"/>
    <xf numFmtId="0" fontId="40" fillId="0" borderId="0"/>
    <xf numFmtId="0" fontId="40" fillId="0" borderId="0"/>
    <xf numFmtId="0" fontId="2" fillId="0" borderId="0"/>
    <xf numFmtId="0" fontId="2" fillId="0" borderId="0"/>
    <xf numFmtId="0" fontId="2" fillId="0" borderId="0"/>
    <xf numFmtId="0" fontId="37" fillId="0" borderId="0"/>
    <xf numFmtId="0" fontId="40" fillId="0" borderId="0"/>
    <xf numFmtId="0" fontId="40" fillId="0" borderId="0"/>
    <xf numFmtId="0" fontId="8" fillId="0" borderId="0"/>
    <xf numFmtId="0" fontId="40" fillId="0" borderId="0"/>
    <xf numFmtId="0" fontId="2" fillId="0" borderId="0"/>
    <xf numFmtId="0" fontId="1" fillId="0" borderId="0"/>
    <xf numFmtId="0" fontId="40" fillId="0" borderId="0"/>
    <xf numFmtId="0" fontId="16" fillId="0" borderId="0"/>
    <xf numFmtId="0" fontId="37" fillId="0" borderId="0"/>
    <xf numFmtId="0" fontId="16" fillId="0" borderId="0"/>
    <xf numFmtId="0" fontId="2" fillId="0" borderId="0"/>
    <xf numFmtId="0" fontId="16" fillId="0" borderId="0"/>
    <xf numFmtId="0" fontId="2" fillId="0" borderId="0"/>
    <xf numFmtId="0" fontId="16" fillId="0" borderId="0"/>
    <xf numFmtId="0" fontId="37" fillId="0" borderId="0"/>
    <xf numFmtId="0" fontId="43" fillId="5" borderId="0" applyNumberFormat="0" applyBorder="0" applyAlignment="0" applyProtection="0"/>
    <xf numFmtId="0" fontId="44" fillId="0" borderId="0" applyNumberFormat="0" applyFill="0" applyBorder="0" applyAlignment="0" applyProtection="0"/>
    <xf numFmtId="0" fontId="2" fillId="28" borderId="34" applyNumberFormat="0" applyFont="0" applyAlignment="0" applyProtection="0"/>
    <xf numFmtId="0" fontId="16" fillId="28" borderId="34" applyNumberFormat="0" applyFont="0" applyAlignment="0" applyProtection="0"/>
    <xf numFmtId="9" fontId="40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46" fillId="0" borderId="35" applyNumberFormat="0" applyFill="0" applyAlignment="0" applyProtection="0"/>
    <xf numFmtId="167" fontId="15" fillId="0" borderId="0">
      <alignment vertical="top"/>
    </xf>
    <xf numFmtId="0" fontId="7" fillId="0" borderId="0"/>
    <xf numFmtId="0" fontId="11" fillId="0" borderId="0"/>
    <xf numFmtId="0" fontId="11" fillId="0" borderId="0"/>
    <xf numFmtId="0" fontId="47" fillId="0" borderId="0"/>
    <xf numFmtId="0" fontId="7" fillId="0" borderId="0"/>
    <xf numFmtId="0" fontId="48" fillId="0" borderId="0" applyNumberFormat="0" applyFill="0" applyBorder="0" applyAlignment="0" applyProtection="0"/>
    <xf numFmtId="43" fontId="4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" fontId="32" fillId="3" borderId="0" applyBorder="0">
      <alignment horizontal="right"/>
    </xf>
    <xf numFmtId="0" fontId="50" fillId="6" borderId="0" applyNumberFormat="0" applyBorder="0" applyAlignment="0" applyProtection="0"/>
  </cellStyleXfs>
  <cellXfs count="136">
    <xf numFmtId="0" fontId="0" fillId="0" borderId="0" xfId="0"/>
    <xf numFmtId="0" fontId="2" fillId="0" borderId="0" xfId="1" applyFont="1"/>
    <xf numFmtId="0" fontId="2" fillId="0" borderId="0" xfId="1" applyFont="1" applyFill="1"/>
    <xf numFmtId="1" fontId="3" fillId="0" borderId="0" xfId="1" applyNumberFormat="1" applyFont="1" applyAlignment="1">
      <alignment horizontal="left" vertical="top"/>
    </xf>
    <xf numFmtId="0" fontId="2" fillId="0" borderId="0" xfId="1" applyFont="1" applyAlignment="1">
      <alignment horizontal="left" wrapText="1"/>
    </xf>
    <xf numFmtId="0" fontId="2" fillId="0" borderId="0" xfId="1" applyFont="1" applyAlignment="1">
      <alignment horizontal="left" wrapText="1"/>
    </xf>
    <xf numFmtId="0" fontId="3" fillId="0" borderId="0" xfId="1" applyFont="1" applyFill="1"/>
    <xf numFmtId="0" fontId="3" fillId="0" borderId="0" xfId="1" applyFont="1"/>
    <xf numFmtId="0" fontId="3" fillId="0" borderId="0" xfId="1" applyFont="1" applyAlignment="1">
      <alignment horizontal="left" wrapText="1"/>
    </xf>
    <xf numFmtId="0" fontId="2" fillId="0" borderId="0" xfId="1" applyFont="1" applyBorder="1"/>
    <xf numFmtId="0" fontId="2" fillId="0" borderId="0" xfId="1" applyFont="1" applyFill="1" applyBorder="1"/>
    <xf numFmtId="0" fontId="3" fillId="0" borderId="0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/>
    </xf>
    <xf numFmtId="0" fontId="2" fillId="0" borderId="2" xfId="1" applyFont="1" applyBorder="1" applyAlignment="1">
      <alignment horizontal="center"/>
    </xf>
    <xf numFmtId="0" fontId="2" fillId="0" borderId="2" xfId="1" applyFont="1" applyFill="1" applyBorder="1" applyAlignment="1">
      <alignment horizontal="center" vertical="center" wrapText="1"/>
    </xf>
    <xf numFmtId="164" fontId="2" fillId="0" borderId="2" xfId="1" applyNumberFormat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left" vertical="center" wrapText="1"/>
    </xf>
    <xf numFmtId="0" fontId="2" fillId="0" borderId="2" xfId="2" applyFont="1" applyFill="1" applyBorder="1" applyAlignment="1">
      <alignment horizontal="left" vertical="center" wrapText="1"/>
    </xf>
    <xf numFmtId="0" fontId="2" fillId="0" borderId="3" xfId="1" applyFont="1" applyFill="1" applyBorder="1" applyAlignment="1">
      <alignment horizontal="center" vertical="center" wrapText="1"/>
    </xf>
    <xf numFmtId="0" fontId="2" fillId="0" borderId="4" xfId="1" applyFont="1" applyBorder="1" applyAlignment="1">
      <alignment horizontal="center"/>
    </xf>
    <xf numFmtId="0" fontId="2" fillId="0" borderId="5" xfId="1" applyFont="1" applyBorder="1" applyAlignment="1">
      <alignment horizontal="center"/>
    </xf>
    <xf numFmtId="0" fontId="2" fillId="0" borderId="5" xfId="1" applyFont="1" applyFill="1" applyBorder="1" applyAlignment="1">
      <alignment horizontal="center" vertical="center" wrapText="1"/>
    </xf>
    <xf numFmtId="164" fontId="2" fillId="0" borderId="5" xfId="1" applyNumberFormat="1" applyFont="1" applyFill="1" applyBorder="1" applyAlignment="1">
      <alignment horizontal="center" vertical="center" wrapText="1"/>
    </xf>
    <xf numFmtId="0" fontId="2" fillId="0" borderId="5" xfId="1" applyFont="1" applyFill="1" applyBorder="1" applyAlignment="1">
      <alignment horizontal="left" vertical="center" wrapText="1"/>
    </xf>
    <xf numFmtId="0" fontId="2" fillId="0" borderId="5" xfId="2" applyFont="1" applyFill="1" applyBorder="1" applyAlignment="1">
      <alignment horizontal="left" vertical="center" wrapText="1"/>
    </xf>
    <xf numFmtId="0" fontId="2" fillId="0" borderId="6" xfId="1" applyFont="1" applyFill="1" applyBorder="1" applyAlignment="1">
      <alignment horizontal="center" vertical="center" wrapText="1"/>
    </xf>
    <xf numFmtId="0" fontId="3" fillId="0" borderId="5" xfId="1" applyFont="1" applyFill="1" applyBorder="1" applyAlignment="1">
      <alignment horizontal="center" vertical="center" wrapText="1"/>
    </xf>
    <xf numFmtId="164" fontId="3" fillId="0" borderId="5" xfId="1" applyNumberFormat="1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0" fontId="4" fillId="0" borderId="5" xfId="1" applyFont="1" applyFill="1" applyBorder="1" applyAlignment="1">
      <alignment vertical="center" wrapText="1"/>
    </xf>
    <xf numFmtId="0" fontId="5" fillId="0" borderId="5" xfId="1" applyFont="1" applyFill="1" applyBorder="1" applyAlignment="1" applyProtection="1">
      <alignment horizontal="left"/>
      <protection locked="0"/>
    </xf>
    <xf numFmtId="49" fontId="5" fillId="0" borderId="6" xfId="1" applyNumberFormat="1" applyFont="1" applyFill="1" applyBorder="1" applyAlignment="1" applyProtection="1">
      <alignment horizontal="center" vertical="center"/>
      <protection locked="0"/>
    </xf>
    <xf numFmtId="0" fontId="5" fillId="0" borderId="5" xfId="1" applyFont="1" applyFill="1" applyBorder="1" applyAlignment="1" applyProtection="1">
      <alignment horizontal="left" vertical="center" wrapText="1"/>
      <protection locked="0"/>
    </xf>
    <xf numFmtId="49" fontId="5" fillId="0" borderId="6" xfId="1" applyNumberFormat="1" applyFont="1" applyFill="1" applyBorder="1" applyAlignment="1" applyProtection="1">
      <alignment horizontal="center" vertical="center" wrapText="1"/>
      <protection locked="0"/>
    </xf>
    <xf numFmtId="164" fontId="2" fillId="0" borderId="7" xfId="3" applyNumberFormat="1" applyFont="1" applyFill="1" applyBorder="1" applyAlignment="1">
      <alignment horizontal="center" vertical="center" wrapText="1"/>
    </xf>
    <xf numFmtId="164" fontId="2" fillId="2" borderId="5" xfId="4" applyNumberFormat="1" applyFont="1" applyFill="1" applyBorder="1" applyAlignment="1">
      <alignment horizontal="left" vertical="center" wrapText="1"/>
    </xf>
    <xf numFmtId="49" fontId="8" fillId="0" borderId="6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4" xfId="1" applyFont="1" applyFill="1" applyBorder="1" applyAlignment="1">
      <alignment horizontal="left" vertical="center" wrapText="1"/>
    </xf>
    <xf numFmtId="0" fontId="8" fillId="0" borderId="5" xfId="1" applyFont="1" applyFill="1" applyBorder="1" applyAlignment="1" applyProtection="1">
      <alignment horizontal="left" indent="3"/>
      <protection locked="0"/>
    </xf>
    <xf numFmtId="0" fontId="2" fillId="2" borderId="5" xfId="4" applyFont="1" applyFill="1" applyBorder="1" applyAlignment="1">
      <alignment horizontal="left" vertical="center" wrapText="1"/>
    </xf>
    <xf numFmtId="0" fontId="4" fillId="2" borderId="5" xfId="4" applyFont="1" applyFill="1" applyBorder="1" applyAlignment="1">
      <alignment horizontal="center" vertical="center" wrapText="1"/>
    </xf>
    <xf numFmtId="0" fontId="2" fillId="0" borderId="5" xfId="1" applyFont="1" applyBorder="1" applyAlignment="1">
      <alignment horizontal="center" wrapText="1"/>
    </xf>
    <xf numFmtId="0" fontId="9" fillId="0" borderId="5" xfId="4" applyFont="1" applyFill="1" applyBorder="1" applyAlignment="1" applyProtection="1">
      <alignment horizontal="center"/>
      <protection locked="0"/>
    </xf>
    <xf numFmtId="0" fontId="2" fillId="0" borderId="5" xfId="4" applyFont="1" applyFill="1" applyBorder="1" applyAlignment="1" applyProtection="1">
      <alignment horizontal="left" indent="3"/>
      <protection locked="0"/>
    </xf>
    <xf numFmtId="0" fontId="8" fillId="0" borderId="5" xfId="1" applyFont="1" applyFill="1" applyBorder="1" applyAlignment="1" applyProtection="1">
      <alignment horizontal="left" wrapText="1" indent="3"/>
      <protection locked="0"/>
    </xf>
    <xf numFmtId="0" fontId="2" fillId="0" borderId="4" xfId="1" applyFont="1" applyFill="1" applyBorder="1" applyAlignment="1">
      <alignment horizontal="center" vertical="center" wrapText="1"/>
    </xf>
    <xf numFmtId="0" fontId="3" fillId="0" borderId="4" xfId="1" applyFont="1" applyFill="1" applyBorder="1" applyAlignment="1">
      <alignment horizontal="left" vertical="center" wrapText="1"/>
    </xf>
    <xf numFmtId="0" fontId="3" fillId="0" borderId="5" xfId="1" applyFont="1" applyFill="1" applyBorder="1" applyAlignment="1">
      <alignment horizontal="left" vertical="center" wrapText="1"/>
    </xf>
    <xf numFmtId="0" fontId="2" fillId="0" borderId="0" xfId="3" applyFont="1"/>
    <xf numFmtId="0" fontId="2" fillId="0" borderId="4" xfId="3" applyFont="1" applyFill="1" applyBorder="1" applyAlignment="1">
      <alignment horizontal="center" vertical="center" wrapText="1"/>
    </xf>
    <xf numFmtId="4" fontId="3" fillId="0" borderId="7" xfId="3" applyNumberFormat="1" applyFont="1" applyFill="1" applyBorder="1" applyAlignment="1">
      <alignment horizontal="center" vertical="center" wrapText="1"/>
    </xf>
    <xf numFmtId="0" fontId="2" fillId="0" borderId="5" xfId="3" applyFont="1" applyFill="1" applyBorder="1" applyAlignment="1">
      <alignment horizontal="center" vertical="center" wrapText="1"/>
    </xf>
    <xf numFmtId="164" fontId="3" fillId="0" borderId="7" xfId="3" applyNumberFormat="1" applyFont="1" applyFill="1" applyBorder="1" applyAlignment="1">
      <alignment horizontal="center" vertical="center" wrapText="1"/>
    </xf>
    <xf numFmtId="164" fontId="2" fillId="0" borderId="7" xfId="1" applyNumberFormat="1" applyFont="1" applyFill="1" applyBorder="1" applyAlignment="1">
      <alignment horizontal="center" vertical="center" wrapText="1"/>
    </xf>
    <xf numFmtId="0" fontId="2" fillId="0" borderId="7" xfId="3" applyFont="1" applyFill="1" applyBorder="1" applyAlignment="1">
      <alignment horizontal="center" vertical="center" wrapText="1"/>
    </xf>
    <xf numFmtId="0" fontId="3" fillId="0" borderId="7" xfId="3" applyFont="1" applyFill="1" applyBorder="1" applyAlignment="1">
      <alignment horizontal="center" vertical="center" wrapText="1"/>
    </xf>
    <xf numFmtId="0" fontId="2" fillId="2" borderId="5" xfId="3" applyFont="1" applyFill="1" applyBorder="1" applyAlignment="1">
      <alignment horizontal="left" vertical="center" wrapText="1"/>
    </xf>
    <xf numFmtId="49" fontId="2" fillId="2" borderId="6" xfId="3" applyNumberFormat="1" applyFont="1" applyFill="1" applyBorder="1" applyAlignment="1" applyProtection="1">
      <alignment horizontal="center" vertical="center" wrapText="1"/>
      <protection locked="0"/>
    </xf>
    <xf numFmtId="0" fontId="2" fillId="0" borderId="7" xfId="1" applyFont="1" applyFill="1" applyBorder="1" applyAlignment="1">
      <alignment horizontal="center" vertical="center" wrapText="1"/>
    </xf>
    <xf numFmtId="0" fontId="2" fillId="0" borderId="7" xfId="1" applyFont="1" applyFill="1" applyBorder="1" applyAlignment="1">
      <alignment horizontal="left" vertical="center" wrapText="1"/>
    </xf>
    <xf numFmtId="16" fontId="2" fillId="2" borderId="5" xfId="4" applyNumberFormat="1" applyFont="1" applyFill="1" applyBorder="1" applyAlignment="1">
      <alignment horizontal="left" vertical="center" wrapText="1"/>
    </xf>
    <xf numFmtId="0" fontId="2" fillId="0" borderId="8" xfId="3" applyFont="1" applyFill="1" applyBorder="1" applyAlignment="1">
      <alignment horizontal="center" vertical="center" wrapText="1"/>
    </xf>
    <xf numFmtId="164" fontId="2" fillId="2" borderId="5" xfId="4" applyNumberFormat="1" applyFont="1" applyFill="1" applyBorder="1" applyAlignment="1">
      <alignment vertical="center" wrapText="1"/>
    </xf>
    <xf numFmtId="0" fontId="2" fillId="2" borderId="9" xfId="3" applyFont="1" applyFill="1" applyBorder="1" applyAlignment="1">
      <alignment horizontal="left" vertical="center" wrapText="1"/>
    </xf>
    <xf numFmtId="49" fontId="2" fillId="2" borderId="5" xfId="4" applyNumberFormat="1" applyFont="1" applyFill="1" applyBorder="1" applyAlignment="1">
      <alignment horizontal="left" vertical="center" wrapText="1"/>
    </xf>
    <xf numFmtId="0" fontId="3" fillId="0" borderId="0" xfId="3" applyFont="1"/>
    <xf numFmtId="0" fontId="3" fillId="0" borderId="4" xfId="3" applyFont="1" applyFill="1" applyBorder="1" applyAlignment="1">
      <alignment horizontal="center" vertical="center" wrapText="1"/>
    </xf>
    <xf numFmtId="0" fontId="3" fillId="0" borderId="5" xfId="3" applyFont="1" applyFill="1" applyBorder="1" applyAlignment="1">
      <alignment horizontal="center" vertical="center" wrapText="1"/>
    </xf>
    <xf numFmtId="2" fontId="2" fillId="2" borderId="5" xfId="4" applyNumberFormat="1" applyFont="1" applyFill="1" applyBorder="1" applyAlignment="1" applyProtection="1">
      <alignment horizontal="left" vertical="center" wrapText="1"/>
    </xf>
    <xf numFmtId="4" fontId="2" fillId="0" borderId="7" xfId="3" applyNumberFormat="1" applyFont="1" applyFill="1" applyBorder="1" applyAlignment="1">
      <alignment horizontal="center" vertical="center" wrapText="1"/>
    </xf>
    <xf numFmtId="2" fontId="2" fillId="2" borderId="5" xfId="3" applyNumberFormat="1" applyFont="1" applyFill="1" applyBorder="1" applyAlignment="1" applyProtection="1">
      <alignment horizontal="left" vertical="center" wrapText="1"/>
    </xf>
    <xf numFmtId="2" fontId="2" fillId="2" borderId="5" xfId="3" applyNumberFormat="1" applyFont="1" applyFill="1" applyBorder="1" applyAlignment="1">
      <alignment horizontal="left" wrapText="1"/>
    </xf>
    <xf numFmtId="49" fontId="2" fillId="2" borderId="5" xfId="3" applyNumberFormat="1" applyFont="1" applyFill="1" applyBorder="1" applyAlignment="1" applyProtection="1">
      <alignment horizontal="left" vertical="center" wrapText="1"/>
    </xf>
    <xf numFmtId="0" fontId="10" fillId="0" borderId="4" xfId="1" applyFont="1" applyBorder="1" applyAlignment="1">
      <alignment horizontal="center" vertical="center" wrapText="1"/>
    </xf>
    <xf numFmtId="0" fontId="10" fillId="0" borderId="5" xfId="1" applyFont="1" applyBorder="1" applyAlignment="1">
      <alignment horizontal="center" vertical="center" wrapText="1"/>
    </xf>
    <xf numFmtId="164" fontId="10" fillId="0" borderId="5" xfId="1" applyNumberFormat="1" applyFont="1" applyBorder="1" applyAlignment="1">
      <alignment horizontal="center" vertical="center" wrapText="1"/>
    </xf>
    <xf numFmtId="0" fontId="10" fillId="0" borderId="7" xfId="1" applyFont="1" applyBorder="1" applyAlignment="1">
      <alignment horizontal="center" vertical="center" wrapText="1"/>
    </xf>
    <xf numFmtId="164" fontId="10" fillId="0" borderId="7" xfId="1" applyNumberFormat="1" applyFont="1" applyBorder="1" applyAlignment="1">
      <alignment horizontal="center" vertical="center" wrapText="1"/>
    </xf>
    <xf numFmtId="4" fontId="2" fillId="0" borderId="5" xfId="3" applyNumberFormat="1" applyFont="1" applyFill="1" applyBorder="1" applyAlignment="1">
      <alignment horizontal="center" vertical="center" wrapText="1"/>
    </xf>
    <xf numFmtId="164" fontId="2" fillId="0" borderId="10" xfId="3" applyNumberFormat="1" applyFont="1" applyFill="1" applyBorder="1" applyAlignment="1">
      <alignment horizontal="center" vertical="center" wrapText="1"/>
    </xf>
    <xf numFmtId="2" fontId="2" fillId="0" borderId="5" xfId="4" applyNumberFormat="1" applyFont="1" applyBorder="1" applyAlignment="1">
      <alignment horizontal="center" vertical="center"/>
    </xf>
    <xf numFmtId="0" fontId="2" fillId="2" borderId="5" xfId="5" applyFont="1" applyFill="1" applyBorder="1" applyAlignment="1">
      <alignment horizontal="center" vertical="center" wrapText="1"/>
    </xf>
    <xf numFmtId="0" fontId="2" fillId="0" borderId="5" xfId="4" applyFont="1" applyBorder="1" applyAlignment="1">
      <alignment horizontal="center" vertical="center" wrapText="1"/>
    </xf>
    <xf numFmtId="0" fontId="2" fillId="0" borderId="5" xfId="4" applyFont="1" applyBorder="1" applyAlignment="1">
      <alignment horizontal="center" vertical="center"/>
    </xf>
    <xf numFmtId="4" fontId="2" fillId="2" borderId="5" xfId="4" applyNumberFormat="1" applyFont="1" applyFill="1" applyBorder="1" applyAlignment="1">
      <alignment horizontal="center" vertical="center"/>
    </xf>
    <xf numFmtId="0" fontId="2" fillId="2" borderId="5" xfId="3" applyFont="1" applyFill="1" applyBorder="1" applyAlignment="1" applyProtection="1">
      <alignment horizontal="left" vertical="center" wrapText="1"/>
      <protection locked="0"/>
    </xf>
    <xf numFmtId="49" fontId="8" fillId="0" borderId="6" xfId="3" applyNumberFormat="1" applyFont="1" applyFill="1" applyBorder="1" applyAlignment="1" applyProtection="1">
      <alignment horizontal="center" vertical="center" wrapText="1"/>
      <protection locked="0"/>
    </xf>
    <xf numFmtId="49" fontId="2" fillId="0" borderId="5" xfId="3" applyNumberFormat="1" applyFont="1" applyFill="1" applyBorder="1" applyAlignment="1">
      <alignment vertical="center" wrapText="1"/>
    </xf>
    <xf numFmtId="164" fontId="2" fillId="0" borderId="4" xfId="1" applyNumberFormat="1" applyFont="1" applyFill="1" applyBorder="1" applyAlignment="1">
      <alignment horizontal="center" vertical="center" wrapText="1"/>
    </xf>
    <xf numFmtId="2" fontId="2" fillId="0" borderId="5" xfId="1" applyNumberFormat="1" applyFont="1" applyFill="1" applyBorder="1" applyAlignment="1">
      <alignment horizontal="center" vertical="center" wrapText="1"/>
    </xf>
    <xf numFmtId="164" fontId="10" fillId="0" borderId="4" xfId="1" applyNumberFormat="1" applyFont="1" applyBorder="1" applyAlignment="1">
      <alignment horizontal="center" vertical="center" wrapText="1"/>
    </xf>
    <xf numFmtId="2" fontId="10" fillId="0" borderId="5" xfId="1" applyNumberFormat="1" applyFont="1" applyBorder="1" applyAlignment="1">
      <alignment horizontal="center" vertical="center" wrapText="1"/>
    </xf>
    <xf numFmtId="165" fontId="10" fillId="0" borderId="5" xfId="1" applyNumberFormat="1" applyFont="1" applyBorder="1" applyAlignment="1">
      <alignment horizontal="center" vertical="center" wrapText="1"/>
    </xf>
    <xf numFmtId="0" fontId="10" fillId="3" borderId="8" xfId="1" applyFont="1" applyFill="1" applyBorder="1" applyAlignment="1">
      <alignment horizontal="center" vertical="center" wrapText="1"/>
    </xf>
    <xf numFmtId="0" fontId="10" fillId="3" borderId="7" xfId="1" applyFont="1" applyFill="1" applyBorder="1" applyAlignment="1">
      <alignment horizontal="center" vertical="center" wrapText="1"/>
    </xf>
    <xf numFmtId="165" fontId="10" fillId="3" borderId="7" xfId="1" applyNumberFormat="1" applyFont="1" applyFill="1" applyBorder="1" applyAlignment="1">
      <alignment horizontal="center" vertical="center" wrapText="1"/>
    </xf>
    <xf numFmtId="164" fontId="10" fillId="3" borderId="7" xfId="1" applyNumberFormat="1" applyFont="1" applyFill="1" applyBorder="1" applyAlignment="1">
      <alignment horizontal="center" vertical="center" wrapText="1"/>
    </xf>
    <xf numFmtId="2" fontId="10" fillId="3" borderId="7" xfId="1" applyNumberFormat="1" applyFont="1" applyFill="1" applyBorder="1" applyAlignment="1">
      <alignment horizontal="center" vertical="center" wrapText="1"/>
    </xf>
    <xf numFmtId="0" fontId="5" fillId="3" borderId="7" xfId="6" applyFont="1" applyFill="1" applyBorder="1" applyAlignment="1" applyProtection="1">
      <alignment horizontal="left" wrapText="1"/>
      <protection locked="0"/>
    </xf>
    <xf numFmtId="0" fontId="3" fillId="3" borderId="11" xfId="1" applyFont="1" applyFill="1" applyBorder="1" applyAlignment="1">
      <alignment horizontal="center" vertical="center" wrapText="1"/>
    </xf>
    <xf numFmtId="0" fontId="2" fillId="0" borderId="12" xfId="1" applyFont="1" applyBorder="1"/>
    <xf numFmtId="0" fontId="2" fillId="0" borderId="2" xfId="1" applyFont="1" applyBorder="1" applyAlignment="1">
      <alignment horizontal="center" vertical="distributed"/>
    </xf>
    <xf numFmtId="0" fontId="10" fillId="0" borderId="2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distributed" wrapText="1"/>
    </xf>
    <xf numFmtId="0" fontId="10" fillId="0" borderId="2" xfId="1" applyFont="1" applyBorder="1" applyAlignment="1">
      <alignment horizontal="center" vertical="center" wrapText="1"/>
    </xf>
    <xf numFmtId="0" fontId="10" fillId="0" borderId="2" xfId="1" applyFont="1" applyBorder="1" applyAlignment="1">
      <alignment vertical="center" wrapText="1"/>
    </xf>
    <xf numFmtId="0" fontId="3" fillId="0" borderId="13" xfId="1" applyFont="1" applyFill="1" applyBorder="1" applyAlignment="1">
      <alignment horizontal="center" vertical="center" wrapText="1"/>
    </xf>
    <xf numFmtId="0" fontId="3" fillId="0" borderId="14" xfId="1" applyFont="1" applyFill="1" applyBorder="1" applyAlignment="1">
      <alignment horizontal="center" vertical="center" wrapText="1"/>
    </xf>
    <xf numFmtId="0" fontId="2" fillId="0" borderId="15" xfId="1" applyFont="1" applyBorder="1" applyAlignment="1">
      <alignment horizontal="center" wrapText="1"/>
    </xf>
    <xf numFmtId="0" fontId="12" fillId="0" borderId="5" xfId="1" applyFont="1" applyBorder="1" applyAlignment="1">
      <alignment horizontal="center" vertical="center" wrapText="1"/>
    </xf>
    <xf numFmtId="0" fontId="3" fillId="0" borderId="16" xfId="1" applyFont="1" applyFill="1" applyBorder="1" applyAlignment="1">
      <alignment horizontal="center" vertical="center" wrapText="1"/>
    </xf>
    <xf numFmtId="0" fontId="3" fillId="0" borderId="9" xfId="1" applyFont="1" applyFill="1" applyBorder="1" applyAlignment="1">
      <alignment horizontal="center" vertical="center" wrapText="1"/>
    </xf>
    <xf numFmtId="0" fontId="3" fillId="0" borderId="17" xfId="1" applyFont="1" applyFill="1" applyBorder="1" applyAlignment="1">
      <alignment horizontal="center" vertical="center" wrapText="1"/>
    </xf>
    <xf numFmtId="0" fontId="3" fillId="0" borderId="5" xfId="1" applyFont="1" applyFill="1" applyBorder="1" applyAlignment="1">
      <alignment horizontal="center" vertical="center" wrapText="1"/>
    </xf>
    <xf numFmtId="0" fontId="10" fillId="0" borderId="5" xfId="1" applyFont="1" applyBorder="1" applyAlignment="1">
      <alignment horizontal="center" vertical="center" wrapText="1"/>
    </xf>
    <xf numFmtId="0" fontId="3" fillId="0" borderId="18" xfId="1" applyFont="1" applyFill="1" applyBorder="1" applyAlignment="1">
      <alignment horizontal="center" vertical="center" wrapText="1"/>
    </xf>
    <xf numFmtId="0" fontId="3" fillId="0" borderId="19" xfId="1" applyFont="1" applyFill="1" applyBorder="1" applyAlignment="1">
      <alignment horizontal="center" vertical="center" wrapText="1"/>
    </xf>
    <xf numFmtId="0" fontId="12" fillId="0" borderId="20" xfId="1" applyFont="1" applyBorder="1" applyAlignment="1">
      <alignment horizontal="center" vertical="center" wrapText="1"/>
    </xf>
    <xf numFmtId="0" fontId="12" fillId="0" borderId="21" xfId="1" applyFont="1" applyBorder="1" applyAlignment="1">
      <alignment horizontal="center" vertical="center" wrapText="1"/>
    </xf>
    <xf numFmtId="0" fontId="3" fillId="0" borderId="21" xfId="1" applyFont="1" applyFill="1" applyBorder="1" applyAlignment="1">
      <alignment horizontal="center" vertical="center" wrapText="1"/>
    </xf>
    <xf numFmtId="0" fontId="12" fillId="0" borderId="22" xfId="1" applyFont="1" applyBorder="1" applyAlignment="1">
      <alignment horizontal="center" vertical="center" wrapText="1"/>
    </xf>
    <xf numFmtId="0" fontId="12" fillId="0" borderId="23" xfId="1" applyFont="1" applyBorder="1" applyAlignment="1">
      <alignment horizontal="center" vertical="center" wrapText="1"/>
    </xf>
    <xf numFmtId="0" fontId="12" fillId="0" borderId="24" xfId="1" applyFont="1" applyBorder="1" applyAlignment="1">
      <alignment horizontal="center" vertical="center" wrapText="1"/>
    </xf>
    <xf numFmtId="0" fontId="3" fillId="0" borderId="25" xfId="1" applyFont="1" applyFill="1" applyBorder="1" applyAlignment="1">
      <alignment horizontal="center" vertical="center" wrapText="1"/>
    </xf>
    <xf numFmtId="0" fontId="3" fillId="0" borderId="26" xfId="1" applyFont="1" applyFill="1" applyBorder="1" applyAlignment="1">
      <alignment horizontal="center" vertical="center" wrapText="1"/>
    </xf>
    <xf numFmtId="0" fontId="13" fillId="0" borderId="0" xfId="3" applyFont="1"/>
    <xf numFmtId="0" fontId="13" fillId="2" borderId="0" xfId="3" applyFont="1" applyFill="1" applyAlignment="1">
      <alignment horizontal="center"/>
    </xf>
    <xf numFmtId="0" fontId="13" fillId="0" borderId="0" xfId="3" applyFont="1" applyFill="1"/>
    <xf numFmtId="166" fontId="13" fillId="0" borderId="0" xfId="3" applyNumberFormat="1" applyFont="1"/>
    <xf numFmtId="0" fontId="13" fillId="2" borderId="0" xfId="3" applyFont="1" applyFill="1" applyAlignment="1">
      <alignment horizontal="right"/>
    </xf>
    <xf numFmtId="0" fontId="13" fillId="0" borderId="0" xfId="3" applyFont="1" applyAlignment="1">
      <alignment horizontal="left"/>
    </xf>
    <xf numFmtId="0" fontId="13" fillId="0" borderId="0" xfId="3" applyFont="1" applyAlignment="1">
      <alignment horizontal="right"/>
    </xf>
    <xf numFmtId="0" fontId="14" fillId="0" borderId="0" xfId="3" applyFont="1" applyAlignment="1">
      <alignment horizontal="center"/>
    </xf>
    <xf numFmtId="0" fontId="2" fillId="0" borderId="0" xfId="4" applyFont="1" applyAlignment="1">
      <alignment horizontal="right"/>
    </xf>
    <xf numFmtId="0" fontId="2" fillId="0" borderId="0" xfId="1" applyFont="1" applyAlignment="1">
      <alignment horizontal="right"/>
    </xf>
    <xf numFmtId="0" fontId="3" fillId="0" borderId="0" xfId="4" applyFont="1" applyAlignment="1">
      <alignment horizontal="right"/>
    </xf>
  </cellXfs>
  <cellStyles count="185">
    <cellStyle name=" 1" xfId="7"/>
    <cellStyle name="_2010 СТРУКТУРА СВОД" xfId="8"/>
    <cellStyle name="_4.1 и 5 Финпланы" xfId="9"/>
    <cellStyle name="_4.1 и 5 Финпланы (1)" xfId="10"/>
    <cellStyle name="_Copy of ДРСК_1" xfId="11"/>
    <cellStyle name="_ДРСК, ИПР 2010 Приложение 1свод" xfId="12"/>
    <cellStyle name="_Инвест-структура 2011 26.10.10" xfId="13"/>
    <cellStyle name="_Инвест-структура_ХЭС_22.10.2010" xfId="14"/>
    <cellStyle name="_Инвест-структура_ХЭС_29.10.2010" xfId="15"/>
    <cellStyle name="_ИПР 2011-2017  ХЭС  от 21.02.12" xfId="16"/>
    <cellStyle name="_ИПР 2011-2017 ХЭС  10.01.12 ПРАВИЛЬНЫЙ" xfId="17"/>
    <cellStyle name="_ИПР 2011-2017 ХЭС 16.12.11 на РАО" xfId="18"/>
    <cellStyle name="_ИПР 2012 ХЭС  12.01.12" xfId="19"/>
    <cellStyle name="_ИПР 2014-2018 ХЭС 06.12.12" xfId="20"/>
    <cellStyle name="_Книга2" xfId="21"/>
    <cellStyle name="_Книга4" xfId="22"/>
    <cellStyle name="_Лист1" xfId="23"/>
    <cellStyle name="_Лист2" xfId="24"/>
    <cellStyle name="_Модель Стратегия Ленэнерго_3" xfId="25"/>
    <cellStyle name="_Прил 14 ( 29 ноября)" xfId="26"/>
    <cellStyle name="_Прил 25а_ЕАО_25.12.2009" xfId="27"/>
    <cellStyle name="_Прил 25а_свод_02.11.2009" xfId="28"/>
    <cellStyle name="_Прил 4.1, 4.3 ИПР 2013-2017 24.01.12 СЕМЫКИН" xfId="29"/>
    <cellStyle name="_Прил 4_21.04.2009_СВОД" xfId="30"/>
    <cellStyle name="_Прил. 1.2, 2.2" xfId="31"/>
    <cellStyle name="_прил. 1.4" xfId="32"/>
    <cellStyle name="_Прил.1 Финансирование ИПР 2011-2013" xfId="33"/>
    <cellStyle name="_Прил.10 Отчет об исполнении  финплана 2009-2010" xfId="34"/>
    <cellStyle name="_Прил.4 Отчет об источниках финансирования ИПР 2009-2010 ХЭС" xfId="35"/>
    <cellStyle name="_Прил.9 Финплан 2011-2013" xfId="36"/>
    <cellStyle name="_Прилож. Л к регл. РАО ХЭС 28.11.11 1" xfId="37"/>
    <cellStyle name="_Приложение  2.2; 2.3 ИПР 2013 25.12.12" xfId="38"/>
    <cellStyle name="_Приложение 1 - ЮЯ 2010-2012 гг." xfId="39"/>
    <cellStyle name="_Приложение 1.2_ЮЯ" xfId="40"/>
    <cellStyle name="_Приложение 1.4 ИПР 2013г. ХЭС 21.12.12" xfId="41"/>
    <cellStyle name="_Приложение 14" xfId="42"/>
    <cellStyle name="_Приложение 14 ИПР 2013г. ХЭС 24.12.12" xfId="43"/>
    <cellStyle name="_Приложение 2 (3 вариант)" xfId="44"/>
    <cellStyle name="_Приложение 2 в формате Приложения 8" xfId="45"/>
    <cellStyle name="_Приложение 2 фин. модель ДРСК 01.03.2011 г." xfId="46"/>
    <cellStyle name="_Приложение 4 от 11.01.10" xfId="47"/>
    <cellStyle name="_Приложение 5 ИПР 2013-2017" xfId="48"/>
    <cellStyle name="_Приложение 6" xfId="49"/>
    <cellStyle name="_Приложение 6.1_ЕАО от Артура" xfId="50"/>
    <cellStyle name="_Приложение 7.1" xfId="51"/>
    <cellStyle name="_Приложение 8а" xfId="52"/>
    <cellStyle name="_Приложение №1" xfId="53"/>
    <cellStyle name="_Приложение Ж (инвест.стр-ра)" xfId="54"/>
    <cellStyle name="_Приложения  4.1 ОАО ДРСК,4.2 ХЭС" xfId="55"/>
    <cellStyle name="_Приложения 11 г. ХЭС 28.03.11 утв. Чудовым" xfId="56"/>
    <cellStyle name="_Приложения на Прав-во ХЭС 12.01.12" xfId="57"/>
    <cellStyle name="_таблица 14 ЕАО." xfId="58"/>
    <cellStyle name="_таблица 14 Перечень ИПР и план финансирования 2010г ЕАО." xfId="59"/>
    <cellStyle name="_Финплан ДРСК 2011-2013 17.02.10 Семыкин" xfId="60"/>
    <cellStyle name="_ЮЯ_РАО ЭСВ (1)" xfId="61"/>
    <cellStyle name="20% - Акцент1 2" xfId="62"/>
    <cellStyle name="20% - Акцент1 2 2" xfId="63"/>
    <cellStyle name="20% - Акцент2 2" xfId="64"/>
    <cellStyle name="20% - Акцент2 2 2" xfId="65"/>
    <cellStyle name="20% - Акцент3 2" xfId="66"/>
    <cellStyle name="20% - Акцент3 2 2" xfId="67"/>
    <cellStyle name="20% - Акцент4 2" xfId="68"/>
    <cellStyle name="20% - Акцент4 2 2" xfId="69"/>
    <cellStyle name="20% - Акцент5 2" xfId="70"/>
    <cellStyle name="20% - Акцент5 2 2" xfId="71"/>
    <cellStyle name="20% - Акцент6 2" xfId="72"/>
    <cellStyle name="20% - Акцент6 2 2" xfId="73"/>
    <cellStyle name="40% - Акцент1 2" xfId="74"/>
    <cellStyle name="40% - Акцент1 2 2" xfId="75"/>
    <cellStyle name="40% - Акцент2 2" xfId="76"/>
    <cellStyle name="40% - Акцент2 2 2" xfId="77"/>
    <cellStyle name="40% - Акцент3 2" xfId="78"/>
    <cellStyle name="40% - Акцент3 2 2" xfId="79"/>
    <cellStyle name="40% - Акцент4 2" xfId="80"/>
    <cellStyle name="40% - Акцент4 2 2" xfId="81"/>
    <cellStyle name="40% - Акцент5 2" xfId="82"/>
    <cellStyle name="40% - Акцент5 2 2" xfId="83"/>
    <cellStyle name="40% - Акцент6 2" xfId="84"/>
    <cellStyle name="40% - Акцент6 2 2" xfId="85"/>
    <cellStyle name="60% - Акцент1 2" xfId="86"/>
    <cellStyle name="60% - Акцент2 2" xfId="87"/>
    <cellStyle name="60% - Акцент3 2" xfId="88"/>
    <cellStyle name="60% - Акцент4 2" xfId="89"/>
    <cellStyle name="60% - Акцент5 2" xfId="90"/>
    <cellStyle name="60% - Акцент6 2" xfId="91"/>
    <cellStyle name="Assumption" xfId="92"/>
    <cellStyle name="Dates" xfId="93"/>
    <cellStyle name="E-mail" xfId="94"/>
    <cellStyle name="Heading" xfId="95"/>
    <cellStyle name="Heading2" xfId="96"/>
    <cellStyle name="Inputs" xfId="97"/>
    <cellStyle name="Normal_Copy of IP_Kamhatskenergo_v_formate_RAO" xfId="98"/>
    <cellStyle name="Table Heading" xfId="99"/>
    <cellStyle name="Telephone number" xfId="100"/>
    <cellStyle name="Акцент1 2" xfId="101"/>
    <cellStyle name="Акцент2 2" xfId="102"/>
    <cellStyle name="Акцент3 2" xfId="103"/>
    <cellStyle name="Акцент4 2" xfId="104"/>
    <cellStyle name="Акцент5 2" xfId="105"/>
    <cellStyle name="Акцент6 2" xfId="106"/>
    <cellStyle name="Ввод  2" xfId="107"/>
    <cellStyle name="Вывод 2" xfId="108"/>
    <cellStyle name="Вычисление 2" xfId="109"/>
    <cellStyle name="Денежный 2" xfId="110"/>
    <cellStyle name="Заголовок" xfId="111"/>
    <cellStyle name="Заголовок 1 2" xfId="112"/>
    <cellStyle name="Заголовок 2 2" xfId="113"/>
    <cellStyle name="Заголовок 3 2" xfId="114"/>
    <cellStyle name="Заголовок 4 2" xfId="115"/>
    <cellStyle name="ЗаголовокСтолбца" xfId="116"/>
    <cellStyle name="Значение" xfId="117"/>
    <cellStyle name="Итог 2" xfId="118"/>
    <cellStyle name="Контрольная ячейка 2" xfId="119"/>
    <cellStyle name="Название 2" xfId="120"/>
    <cellStyle name="Нейтральный 2" xfId="121"/>
    <cellStyle name="Обычный" xfId="0" builtinId="0"/>
    <cellStyle name="Обычный 10" xfId="122"/>
    <cellStyle name="Обычный 10 2" xfId="123"/>
    <cellStyle name="Обычный 10 3" xfId="3"/>
    <cellStyle name="Обычный 11" xfId="124"/>
    <cellStyle name="Обычный 11 2" xfId="125"/>
    <cellStyle name="Обычный 12" xfId="126"/>
    <cellStyle name="Обычный 12 2" xfId="127"/>
    <cellStyle name="Обычный 12 3" xfId="128"/>
    <cellStyle name="Обычный 13" xfId="129"/>
    <cellStyle name="Обычный 14" xfId="130"/>
    <cellStyle name="Обычный 15" xfId="131"/>
    <cellStyle name="Обычный 16" xfId="132"/>
    <cellStyle name="Обычный 2" xfId="133"/>
    <cellStyle name="Обычный 2 2" xfId="134"/>
    <cellStyle name="Обычный 2 2 2" xfId="135"/>
    <cellStyle name="Обычный 2 3" xfId="136"/>
    <cellStyle name="Обычный 3" xfId="1"/>
    <cellStyle name="Обычный 3 2" xfId="137"/>
    <cellStyle name="Обычный 3 3" xfId="138"/>
    <cellStyle name="Обычный 3_ДИПР 2014-2018 (прил 1.1,1.2,1.3,2.2,2.3, 6.1.,6.2,6.3)" xfId="139"/>
    <cellStyle name="Обычный 4" xfId="140"/>
    <cellStyle name="Обычный 5" xfId="141"/>
    <cellStyle name="Обычный 5 2" xfId="142"/>
    <cellStyle name="Обычный 5 2 2" xfId="143"/>
    <cellStyle name="Обычный 5 3" xfId="144"/>
    <cellStyle name="Обычный 5 4" xfId="145"/>
    <cellStyle name="Обычный 5_Все прил 2012-2017 (коррект ПР) ЕАО" xfId="146"/>
    <cellStyle name="Обычный 6" xfId="147"/>
    <cellStyle name="Обычный 6 2" xfId="148"/>
    <cellStyle name="Обычный 7" xfId="149"/>
    <cellStyle name="Обычный 7 2" xfId="150"/>
    <cellStyle name="Обычный 8" xfId="151"/>
    <cellStyle name="Обычный 8 28" xfId="2"/>
    <cellStyle name="Обычный 8 28 2" xfId="152"/>
    <cellStyle name="Обычный 8_Прил 6.1, 6,2, 6,3 факт ЕИ" xfId="153"/>
    <cellStyle name="Обычный 9" xfId="154"/>
    <cellStyle name="Обычный_Приложение 14" xfId="6"/>
    <cellStyle name="Обычный_Приложение №2 Расшифровка по элементам ВЛ КЛ филиала Кировэнерго" xfId="5"/>
    <cellStyle name="Плохой 2" xfId="155"/>
    <cellStyle name="Пояснение 2" xfId="156"/>
    <cellStyle name="Примечание 2" xfId="157"/>
    <cellStyle name="Примечание 2 2" xfId="158"/>
    <cellStyle name="Процентный 2" xfId="159"/>
    <cellStyle name="Процентный 2 2" xfId="160"/>
    <cellStyle name="Процентный 2 3" xfId="161"/>
    <cellStyle name="Процентный 3" xfId="162"/>
    <cellStyle name="Процентный 4" xfId="163"/>
    <cellStyle name="Процентный 5" xfId="164"/>
    <cellStyle name="Связанная ячейка 2" xfId="165"/>
    <cellStyle name="Стиль 1" xfId="4"/>
    <cellStyle name="Стиль 1 2" xfId="166"/>
    <cellStyle name="Стиль 1 3" xfId="167"/>
    <cellStyle name="Стиль 1 3 2" xfId="168"/>
    <cellStyle name="Стиль 1 4" xfId="169"/>
    <cellStyle name="Стиль 1 5" xfId="170"/>
    <cellStyle name="Стиль 1_1.2 ХЭС" xfId="171"/>
    <cellStyle name="Текст предупреждения 2" xfId="172"/>
    <cellStyle name="Финансовый 2" xfId="173"/>
    <cellStyle name="Финансовый 2 2" xfId="174"/>
    <cellStyle name="Финансовый 2 2 2" xfId="175"/>
    <cellStyle name="Финансовый 2 3" xfId="176"/>
    <cellStyle name="Финансовый 3" xfId="177"/>
    <cellStyle name="Финансовый 3 2" xfId="178"/>
    <cellStyle name="Финансовый 4" xfId="179"/>
    <cellStyle name="Финансовый 4 2" xfId="180"/>
    <cellStyle name="Финансовый 4 3" xfId="181"/>
    <cellStyle name="Финансовый 5" xfId="182"/>
    <cellStyle name="Формула" xfId="183"/>
    <cellStyle name="Хороший 2" xfId="18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" Type="http://schemas.openxmlformats.org/officeDocument/2006/relationships/externalLink" Target="externalLinks/externalLink2.xml"/><Relationship Id="rId21" Type="http://schemas.openxmlformats.org/officeDocument/2006/relationships/sharedStrings" Target="sharedStrings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19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rsk.ru\&#1057;&#1077;&#1090;&#1077;&#1074;&#1099;&#1077;%20&#1088;&#1077;&#1089;&#1091;&#1088;&#1089;&#1099;\00%20&#1055;&#1088;&#1086;&#1077;&#1082;&#1090;&#1099;\001%20&#1044;&#1080;&#1088;&#1077;&#1082;&#1094;&#1080;&#1103;%20&#1087;&#1086;%20&#1080;&#1085;&#1074;&#1077;&#1089;&#1090;&#1080;&#1094;&#1080;&#1103;&#1084;\2013\&#1059;&#1058;&#1042;&#1045;&#1056;&#1046;&#1044;&#1025;&#1053;&#1053;&#1040;&#1071;%20&#1082;&#1086;&#1088;.%202013&#1075;.%20&#1074;%20&#1088;&#1077;&#1075;&#1080;&#1086;&#1085;&#1077;%20(&#1040;&#1069;&#1057;,%20&#1045;&#1040;&#1054;,%20&#1070;&#1071;&#1069;&#1057;)\&#1059;&#1090;&#1074;&#1077;&#1088;&#1078;&#1076;&#1077;&#1085;&#1080;&#1077;%20&#1070;&#1071;&#1069;&#1057;\&#1055;&#1088;&#1080;&#1083;%20&#1074;%20EXEL%20&#1070;&#1071;%20&#1069;&#1057;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dget\&#1086;&#1073;&#1084;&#1077;&#1085;\DOCUME~1\fin8\LOCALS~1\Temp\Rar$DI00.016\30.11.09_&#1048;&#1055;%207,&#1086;&#1094;&#1077;&#1085;&#1082;&#1072;%2011,%20&#1054;&#1056;&#1045;&#1061;%200%20&#1075;&#1086;&#1076;%20&#1090;&#1072;&#1088;&#1080;&#1092;%208,5%25_&#1060;&#1054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su\sui\Documents%20and%20Settings\user\Local%20Settings\Temporary%20Internet%20Files\OLKD3\&#1042;&#1099;&#1093;&#1060;-&#1054;&#1090;&#1095;&#1077;&#1090;%20&#1086;&#1073;%20&#1080;&#1089;&#1087;&#1086;&#1083;&#1085;&#1077;&#1085;&#1080;&#1080;%20&#1089;&#1077;&#1090;&#1077;&#1074;&#1086;&#1075;&#1086;%20&#1075;&#1088;&#1072;&#1092;&#1080;&#1082;&#1072;%20&#1089;&#1090;&#1088;&#1086;&#1080;&#1090;&#1077;&#1083;&#1100;&#1089;&#1090;&#1074;&#1072;%20160409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su\sui\DOCUME~1\fin8\LOCALS~1\Temp\Rar$DI00.578\30.11.09_&#1048;&#1055;%207,&#1086;&#1094;&#1077;&#1085;&#1082;&#1072;%2011,%20&#1054;&#1056;&#1045;&#1061;%200%20&#1075;&#1086;&#1076;%20&#1090;&#1072;&#1088;&#1080;&#1092;%208,5%25_&#1060;&#1054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rsk.ru\&#1057;&#1077;&#1090;&#1077;&#1074;&#1099;&#1077;%20&#1088;&#1077;&#1089;&#1091;&#1088;&#1089;&#1099;\00%20&#1055;&#1088;&#1086;&#1077;&#1082;&#1090;&#1099;\001%20&#1044;&#1080;&#1088;&#1077;&#1082;&#1094;&#1080;&#1103;%20&#1087;&#1086;%20&#1080;&#1085;&#1074;&#1077;&#1089;&#1090;&#1080;&#1094;&#1080;&#1103;&#1084;\2011-2017\&#1054;&#1090;&#1074;&#1077;&#1090;&#1099;%20(&#1089;&#1086;&#1075;&#1083;&#1072;&#1089;&#1086;&#1074;&#1072;&#1085;&#1080;&#1103;)%20&#1088;&#1077;&#1075;&#1080;&#1086;&#1085;&#1086;&#1074;\&#1061;&#1069;&#1057;%20&#1085;&#1086;&#1074;&#1099;&#1081;%20&#1087;&#1072;&#1082;&#1077;&#1090;\&#1048;&#1055;&#1056;%202011-2017%20%20&#1061;&#1069;&#1057;%20%20&#1086;&#1090;%2021.02.12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dget\&#1086;&#1073;&#1084;&#1077;&#1085;\DOCUME~1\fin8\LOCALS~1\Temp\Rar$DI00.578\30.11.09_&#1048;&#1055;%207,&#1086;&#1094;&#1077;&#1085;&#1082;&#1072;%2011,%20&#1054;&#1056;&#1045;&#1061;%200%20&#1075;&#1086;&#1076;%20&#1090;&#1072;&#1088;&#1080;&#1092;%208,5%25_&#1060;&#1054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vest1\&#1072;&#1088;&#1093;&#1080;&#1074;$\OBMEN\&#1057;&#1059;&#1048;\2012%20%20-%20%20&#1040;&#1083;&#1100;&#1090;-&#1048;&#1085;&#1074;&#1077;&#1089;&#1090;\&#1040;&#1051;&#1068;&#1058;-&#1048;&#1053;&#1042;&#1045;&#1057;&#1058;%202012%20&#1075;\8%20&#1056;&#1077;&#1082;&#1086;&#1085;&#1089;&#1090;&#1088;&#1091;&#1082;&#1094;&#1080;&#1103;%20&#1055;&#1057;%20&#1051;&#1077;&#1085;&#1080;&#1085;&#1089;&#1082;&#1072;&#1103;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vest1\&#1072;&#1088;&#1093;&#1080;&#1074;$\Documents%20and%20Settings\user\Local%20Settings\Temporary%20Internet%20Files\OLKD3\&#1042;&#1099;&#1093;&#1060;-&#1054;&#1090;&#1095;&#1077;&#1090;%20&#1086;&#1073;%20&#1080;&#1089;&#1087;&#1086;&#1083;&#1085;&#1077;&#1085;&#1080;&#1080;%20&#1089;&#1077;&#1090;&#1077;&#1074;&#1086;&#1075;&#1086;%20&#1075;&#1088;&#1072;&#1092;&#1080;&#1082;&#1072;%20&#1089;&#1090;&#1088;&#1086;&#1080;&#1090;&#1077;&#1083;&#1100;&#1089;&#1090;&#1074;&#1072;%20160409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rsk.ru\&#1089;&#1077;&#1090;&#1077;&#1074;&#1099;&#1077;%20&#1088;&#1077;&#1089;&#1091;&#1088;&#1089;&#1099;\OBMEN\&#1057;&#1059;&#1048;\2012%20%20-%20%20&#1040;&#1083;&#1100;&#1090;-&#1048;&#1085;&#1074;&#1077;&#1089;&#1090;\&#1040;&#1051;&#1068;&#1058;-&#1048;&#1053;&#1042;&#1045;&#1057;&#1058;%202012%20&#1075;\8%20&#1056;&#1077;&#1082;&#1086;&#1085;&#1089;&#1090;&#1088;&#1091;&#1082;&#1094;&#1080;&#1103;%20&#1055;&#1057;%20&#1051;&#1077;&#1085;&#1080;&#1085;&#1089;&#1082;&#1072;&#1103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OBMEN\&#1057;&#1059;&#1048;\2012%20%20-%20%20&#1040;&#1083;&#1100;&#1090;-&#1048;&#1085;&#1074;&#1077;&#1089;&#1090;\&#1040;&#1051;&#1068;&#1058;-&#1048;&#1053;&#1042;&#1045;&#1057;&#1058;%202012%20&#1075;\8%20&#1056;&#1077;&#1082;&#1086;&#1085;&#1089;&#1090;&#1088;&#1091;&#1082;&#1094;&#1080;&#1103;%20&#1055;&#1057;%20&#1051;&#1077;&#1085;&#1080;&#1085;&#1089;&#1082;&#1072;&#1103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rsk.ru\&#1057;&#1077;&#1090;&#1077;&#1074;&#1099;&#1077;%20&#1088;&#1077;&#1089;&#1091;&#1088;&#1089;&#1099;\00%20&#1055;&#1088;&#1086;&#1077;&#1082;&#1090;&#1099;\001%20&#1044;&#1080;&#1088;&#1077;&#1082;&#1094;&#1080;&#1103;%20&#1087;&#1086;%20&#1080;&#1085;&#1074;&#1077;&#1089;&#1090;&#1080;&#1094;&#1080;&#1103;&#1084;\2012\&#1056;&#1045;&#1043;&#1048;&#1054;&#1053;%20&#1055;&#1054;%201%20&#1055;&#1054;&#1051;&#1059;&#1043;&#1054;&#1044;&#1048;&#1070;%202012%20&#1075;\&#1059;&#1058;&#1042;&#1045;&#1056;&#1046;&#1044;&#1025;&#1053;&#1053;&#1067;&#1045;%20&#1056;&#1045;&#1043;&#1048;&#1054;&#1053;&#1054;&#1052;\&#1069;&#1057;%20&#1045;&#1040;&#1054;\&#1048;&#1055;&#1056;%202012-2017%20&#1075;&#1075;%20(&#1087;&#1088;&#1080;&#1083;.%20&#1082;%20&#1087;&#1088;&#1080;&#1082;&#1072;&#1079;&#1091;_38%20&#1086;&#1090;%2028.09.2012&#1075;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ocuments%20and%20Settings\user\Local%20Settings\Temporary%20Internet%20Files\OLKD3\&#1042;&#1099;&#1093;&#1060;-&#1054;&#1090;&#1095;&#1077;&#1090;%20&#1086;&#1073;%20&#1080;&#1089;&#1087;&#1086;&#1083;&#1085;&#1077;&#1085;&#1080;&#1080;%20&#1089;&#1077;&#1090;&#1077;&#1074;&#1086;&#1075;&#1086;%20&#1075;&#1088;&#1072;&#1092;&#1080;&#1082;&#1072;%20&#1089;&#1090;&#1088;&#1086;&#1080;&#1090;&#1077;&#1083;&#1100;&#1089;&#1090;&#1074;&#1072;%20160409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ocuments%20and%20Settings\user\Local%20Settings\Temporary%20Internet%20Files\OLKD3\&#1042;&#1099;&#1093;&#1060;-&#1057;&#1077;&#1090;&#1077;&#1074;&#1086;&#1081;_&#1075;&#1088;&#1072;&#1092;&#1080;&#1082;_&#1089;&#1090;&#1088;&#1086;&#1080;&#1090;&#1077;&#1083;&#1100;&#1089;&#1090;&#1074;&#1072;%20160409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mur.drsk.ru\shared\Documents%20and%20Settings\user\Local%20Settings\Temporary%20Internet%20Files\OLKD3\&#1042;&#1099;&#1093;&#1060;-&#1057;&#1077;&#1090;&#1077;&#1074;&#1086;&#1081;_&#1075;&#1088;&#1072;&#1092;&#1080;&#1082;_&#1089;&#1090;&#1088;&#1086;&#1080;&#1090;&#1077;&#1083;&#1100;&#1089;&#1090;&#1074;&#1072;%20160409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alobanov\plan-99\P-99b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rsk.ru\&#1057;&#1077;&#1090;&#1077;&#1074;&#1099;&#1077;%20&#1088;&#1077;&#1089;&#1091;&#1088;&#1089;&#1099;\00%20&#1055;&#1088;&#1086;&#1077;&#1082;&#1090;&#1099;\001%20&#1044;&#1080;&#1088;&#1077;&#1082;&#1094;&#1080;&#1103;%20&#1087;&#1086;%20&#1080;&#1085;&#1074;&#1077;&#1089;&#1090;&#1080;&#1094;&#1080;&#1103;&#1084;\2013\3.&#1042;%20&#1056;&#1069;&#1050;,%20&#1088;&#1077;&#1075;&#1080;&#1086;&#1085;%20&#1086;&#1090;%2019.02.2013%20(&#1040;&#1069;&#1057;,%20&#1061;&#1069;&#1057;,%20&#1045;&#1040;&#1054;)\&#1061;&#1069;&#1057;%2021.05.2013%20&#1074;%20&#1055;&#1088;&#1072;&#1074;&#1080;&#1090;&#1077;&#1083;&#1100;&#1089;&#1090;&#1074;&#1086;\&#1055;&#1088;&#1080;&#1083;&#1086;&#1078;&#1077;&#1085;&#1080;&#1103;%20%204.1,%204.3,%205%20&#1054;&#1040;&#1054;%20&#1044;&#1056;&#1057;&#1050;_2013-2017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rsk.ru\&#1057;&#1077;&#1090;&#1077;&#1074;&#1099;&#1077;%20&#1088;&#1077;&#1089;&#1091;&#1088;&#1089;&#1099;\Documents%20and%20Settings\user\Local%20Settings\Temporary%20Internet%20Files\OLKD3\&#1042;&#1099;&#1093;&#1060;-&#1054;&#1090;&#1095;&#1077;&#1090;%20&#1086;&#1073;%20&#1080;&#1089;&#1087;&#1086;&#1083;&#1085;&#1077;&#1085;&#1080;&#1080;%20&#1089;&#1077;&#1090;&#1077;&#1074;&#1086;&#1075;&#1086;%20&#1075;&#1088;&#1072;&#1092;&#1080;&#1082;&#1072;%20&#1089;&#1090;&#1088;&#1086;&#1080;&#1090;&#1077;&#1083;&#1100;&#1089;&#1090;&#1074;&#1072;%2016040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ожение 1.2."/>
      <sheetName val="приложение 1.4"/>
      <sheetName val="приложение 2.2"/>
      <sheetName val="приложение 4.2"/>
      <sheetName val="приложение 14"/>
      <sheetName val="прил 2.3 ПС Угольная"/>
      <sheetName val="прил 2.3 ПС 18 ЗИФ"/>
      <sheetName val="прил 4.1"/>
      <sheetName val="прил 1.3"/>
      <sheetName val="3.1"/>
      <sheetName val="Лист3"/>
    </sheetNames>
    <sheetDataSet>
      <sheetData sheetId="0" refreshError="1"/>
      <sheetData sheetId="1">
        <row r="24">
          <cell r="E24">
            <v>28.445199999999996</v>
          </cell>
        </row>
        <row r="25">
          <cell r="E25">
            <v>19.302</v>
          </cell>
        </row>
        <row r="34">
          <cell r="E34">
            <v>59.163200000000003</v>
          </cell>
        </row>
        <row r="35">
          <cell r="E35">
            <v>36.113599999999998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сходные"/>
      <sheetName val="Допущения"/>
      <sheetName val="Инвестиции"/>
      <sheetName val="Тарифы"/>
      <sheetName val="Приморский край"/>
      <sheetName val="Приложение"/>
      <sheetName val="Параметры"/>
      <sheetName val="Тариф"/>
      <sheetName val="Капитал"/>
      <sheetName val="сравнит анализ"/>
      <sheetName val="сравнит анализ 3 вариантов"/>
      <sheetName val="ФИН"/>
    </sheetNames>
    <sheetDataSet>
      <sheetData sheetId="0">
        <row r="8">
          <cell r="I8">
            <v>32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"/>
      <sheetName val="XLR_NoRangeSheet"/>
    </sheetNames>
    <sheetDataSet>
      <sheetData sheetId="0" refreshError="1"/>
      <sheetData sheetId="1">
        <row r="6">
          <cell r="G6" t="str">
            <v>2008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сходные"/>
      <sheetName val="Допущения"/>
      <sheetName val="Инвестиции"/>
      <sheetName val="Тарифы"/>
      <sheetName val="Приморский край"/>
      <sheetName val="Приложение"/>
      <sheetName val="Параметры"/>
      <sheetName val="Тариф"/>
      <sheetName val="Капитал"/>
      <sheetName val="сравнит анализ"/>
      <sheetName val="сравнит анализ 3 вариантов"/>
      <sheetName val="ФИН"/>
    </sheetNames>
    <sheetDataSet>
      <sheetData sheetId="0" refreshError="1">
        <row r="7">
          <cell r="I7">
            <v>0.2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ожение 1.1"/>
      <sheetName val="приложение 1.2."/>
      <sheetName val="приложение 1.3"/>
      <sheetName val="приложение 4.2"/>
      <sheetName val="приложение 14"/>
      <sheetName val="приложение 2.2"/>
      <sheetName val="приложение 2.3 (Гор+Бер+КЛ Ком)"/>
      <sheetName val="приложение 2.3 (Центральная)"/>
      <sheetName val="приложение 2.3 (Переясловка)"/>
      <sheetName val="приложение 2.3 (Горка)"/>
      <sheetName val="приложение 2.3 (Тишкино)"/>
      <sheetName val="приложение 2.3 (Городская)"/>
      <sheetName val="приложение 6.1 (2010) "/>
      <sheetName val="приложение 6.2 (2010)"/>
      <sheetName val="приложение 6.3 (2010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сходные"/>
      <sheetName val="Допущения"/>
      <sheetName val="Инвестиции"/>
      <sheetName val="Тарифы"/>
      <sheetName val="Приморский край"/>
      <sheetName val="Приложение"/>
      <sheetName val="Параметры"/>
      <sheetName val="Тариф"/>
      <sheetName val="Капитал"/>
      <sheetName val="сравнит анализ"/>
      <sheetName val="сравнит анализ 3 вариантов"/>
      <sheetName val="ФИН"/>
    </sheetNames>
    <sheetDataSet>
      <sheetData sheetId="0" refreshError="1">
        <row r="7">
          <cell r="I7">
            <v>0.2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мпания"/>
      <sheetName val="Проект"/>
      <sheetName val="Сумм"/>
      <sheetName val="Анализ"/>
      <sheetName val="Отчет"/>
      <sheetName val="Опции"/>
      <sheetName val="Язык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"/>
      <sheetName val="XLR_NoRangeSheet"/>
    </sheetNames>
    <sheetDataSet>
      <sheetData sheetId="0" refreshError="1"/>
      <sheetData sheetId="1" refreshError="1">
        <row r="6">
          <cell r="B6" t="str">
            <v>26.03.2009 16:14</v>
          </cell>
          <cell r="G6" t="str">
            <v>2008</v>
          </cell>
          <cell r="J6" t="str">
            <v>2011</v>
          </cell>
        </row>
      </sheetData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мпания"/>
      <sheetName val="Проект"/>
      <sheetName val="Сумм"/>
      <sheetName val="Анализ"/>
      <sheetName val="Отчет"/>
      <sheetName val="Опции"/>
      <sheetName val="Язык"/>
    </sheetNames>
    <sheetDataSet>
      <sheetData sheetId="0"/>
      <sheetData sheetId="1">
        <row r="20">
          <cell r="D20" t="b">
            <v>1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мпания"/>
      <sheetName val="Проект"/>
      <sheetName val="Сумм"/>
      <sheetName val="Анализ"/>
      <sheetName val="Отчет"/>
      <sheetName val="Опции"/>
      <sheetName val="Язык"/>
      <sheetName val="Карточка"/>
      <sheetName val="ф1 инвалюта"/>
    </sheetNames>
    <sheetDataSet>
      <sheetData sheetId="0">
        <row r="8">
          <cell r="D8">
            <v>1</v>
          </cell>
        </row>
        <row r="12">
          <cell r="AN12">
            <v>5</v>
          </cell>
        </row>
        <row r="106">
          <cell r="AN106" t="str">
            <v xml:space="preserve"> 2044</v>
          </cell>
        </row>
        <row r="110">
          <cell r="AN110">
            <v>0</v>
          </cell>
        </row>
        <row r="111">
          <cell r="AN111">
            <v>5.4000000000000048E-2</v>
          </cell>
        </row>
        <row r="112">
          <cell r="AN112">
            <v>1</v>
          </cell>
        </row>
        <row r="114">
          <cell r="AN114">
            <v>0</v>
          </cell>
        </row>
        <row r="115">
          <cell r="AN115">
            <v>0</v>
          </cell>
        </row>
        <row r="117">
          <cell r="AN117">
            <v>0</v>
          </cell>
        </row>
        <row r="118">
          <cell r="AN118">
            <v>5.4000000000000048E-2</v>
          </cell>
        </row>
        <row r="119">
          <cell r="AN119">
            <v>1</v>
          </cell>
        </row>
        <row r="121">
          <cell r="AN121">
            <v>0</v>
          </cell>
        </row>
        <row r="123">
          <cell r="AN123">
            <v>0</v>
          </cell>
        </row>
        <row r="124">
          <cell r="AN124">
            <v>0</v>
          </cell>
        </row>
        <row r="125">
          <cell r="AN125">
            <v>0</v>
          </cell>
        </row>
        <row r="126">
          <cell r="AN126">
            <v>0</v>
          </cell>
        </row>
        <row r="127">
          <cell r="AN127">
            <v>0</v>
          </cell>
        </row>
        <row r="128">
          <cell r="AN128">
            <v>0</v>
          </cell>
        </row>
        <row r="129">
          <cell r="AN129">
            <v>0</v>
          </cell>
        </row>
        <row r="130">
          <cell r="AN130">
            <v>0</v>
          </cell>
        </row>
        <row r="131">
          <cell r="AN131">
            <v>0</v>
          </cell>
        </row>
        <row r="134">
          <cell r="AN134" t="str">
            <v xml:space="preserve"> 2044</v>
          </cell>
        </row>
        <row r="137">
          <cell r="AN137">
            <v>0</v>
          </cell>
        </row>
        <row r="138">
          <cell r="AN138">
            <v>0</v>
          </cell>
        </row>
        <row r="139">
          <cell r="AN139">
            <v>0</v>
          </cell>
        </row>
        <row r="140">
          <cell r="AN140">
            <v>0</v>
          </cell>
        </row>
        <row r="141">
          <cell r="AN141">
            <v>0</v>
          </cell>
        </row>
        <row r="142">
          <cell r="AN142">
            <v>0</v>
          </cell>
        </row>
        <row r="144">
          <cell r="AN144">
            <v>0</v>
          </cell>
        </row>
        <row r="146">
          <cell r="AN146">
            <v>0</v>
          </cell>
        </row>
        <row r="147">
          <cell r="AN147">
            <v>0</v>
          </cell>
        </row>
        <row r="148">
          <cell r="AN148">
            <v>0</v>
          </cell>
        </row>
        <row r="149">
          <cell r="AN149">
            <v>0</v>
          </cell>
        </row>
        <row r="151">
          <cell r="AN151">
            <v>0</v>
          </cell>
        </row>
        <row r="153">
          <cell r="AN153">
            <v>0</v>
          </cell>
        </row>
        <row r="156">
          <cell r="AN156" t="str">
            <v xml:space="preserve"> 2044</v>
          </cell>
        </row>
        <row r="158">
          <cell r="AN158">
            <v>0</v>
          </cell>
        </row>
        <row r="161">
          <cell r="AN161">
            <v>0</v>
          </cell>
        </row>
        <row r="162">
          <cell r="AN162">
            <v>1</v>
          </cell>
        </row>
        <row r="163">
          <cell r="AN163">
            <v>5.4000000000000048E-2</v>
          </cell>
        </row>
        <row r="164">
          <cell r="AN164">
            <v>6.1375632402476503</v>
          </cell>
        </row>
        <row r="165">
          <cell r="AN165">
            <v>0</v>
          </cell>
        </row>
        <row r="167">
          <cell r="AN167">
            <v>0</v>
          </cell>
        </row>
        <row r="168">
          <cell r="AN168">
            <v>0</v>
          </cell>
        </row>
        <row r="169">
          <cell r="AN169">
            <v>0</v>
          </cell>
        </row>
        <row r="171">
          <cell r="AN171">
            <v>0</v>
          </cell>
        </row>
        <row r="172">
          <cell r="AN172">
            <v>0</v>
          </cell>
        </row>
        <row r="173">
          <cell r="AN173">
            <v>0</v>
          </cell>
        </row>
        <row r="174">
          <cell r="AN174">
            <v>0</v>
          </cell>
        </row>
        <row r="176">
          <cell r="AN176">
            <v>0</v>
          </cell>
        </row>
        <row r="179">
          <cell r="AN179" t="str">
            <v xml:space="preserve"> 2044</v>
          </cell>
        </row>
        <row r="181">
          <cell r="AN181">
            <v>0</v>
          </cell>
        </row>
        <row r="182">
          <cell r="AN182">
            <v>0</v>
          </cell>
        </row>
        <row r="183">
          <cell r="AN183">
            <v>0</v>
          </cell>
        </row>
        <row r="185">
          <cell r="AN185">
            <v>0</v>
          </cell>
        </row>
        <row r="186">
          <cell r="AN186">
            <v>0</v>
          </cell>
        </row>
        <row r="189">
          <cell r="AN189">
            <v>0</v>
          </cell>
        </row>
        <row r="190">
          <cell r="AN190">
            <v>0</v>
          </cell>
        </row>
        <row r="191">
          <cell r="AN191">
            <v>0</v>
          </cell>
        </row>
        <row r="192">
          <cell r="AN192">
            <v>0</v>
          </cell>
        </row>
        <row r="195">
          <cell r="AN195">
            <v>0</v>
          </cell>
        </row>
        <row r="196">
          <cell r="AN196">
            <v>0</v>
          </cell>
        </row>
        <row r="197">
          <cell r="AN197">
            <v>0</v>
          </cell>
        </row>
        <row r="198">
          <cell r="AN198">
            <v>0</v>
          </cell>
        </row>
        <row r="200">
          <cell r="AN200">
            <v>0</v>
          </cell>
        </row>
        <row r="204">
          <cell r="AN204" t="str">
            <v xml:space="preserve"> 2044</v>
          </cell>
        </row>
        <row r="206">
          <cell r="AN206">
            <v>0</v>
          </cell>
        </row>
        <row r="207">
          <cell r="AN207">
            <v>0</v>
          </cell>
        </row>
        <row r="208">
          <cell r="AN208">
            <v>0</v>
          </cell>
        </row>
        <row r="209">
          <cell r="AN209">
            <v>0</v>
          </cell>
        </row>
        <row r="210">
          <cell r="AN210">
            <v>0</v>
          </cell>
        </row>
        <row r="211">
          <cell r="AN211">
            <v>0</v>
          </cell>
        </row>
        <row r="212">
          <cell r="AN212">
            <v>0</v>
          </cell>
        </row>
        <row r="213">
          <cell r="AN213">
            <v>0</v>
          </cell>
        </row>
        <row r="214">
          <cell r="AN214">
            <v>0</v>
          </cell>
        </row>
        <row r="215">
          <cell r="AN215">
            <v>0</v>
          </cell>
        </row>
        <row r="216">
          <cell r="AN216">
            <v>0</v>
          </cell>
        </row>
        <row r="217">
          <cell r="AN217">
            <v>0</v>
          </cell>
        </row>
        <row r="218">
          <cell r="AN218">
            <v>0</v>
          </cell>
        </row>
        <row r="219">
          <cell r="AN219">
            <v>0</v>
          </cell>
        </row>
        <row r="220">
          <cell r="AN220">
            <v>0</v>
          </cell>
        </row>
        <row r="221">
          <cell r="AN221">
            <v>0</v>
          </cell>
        </row>
        <row r="222">
          <cell r="AN222">
            <v>0</v>
          </cell>
        </row>
        <row r="223">
          <cell r="AN223">
            <v>0</v>
          </cell>
        </row>
        <row r="224">
          <cell r="AN224">
            <v>0</v>
          </cell>
        </row>
        <row r="225">
          <cell r="AN225">
            <v>0</v>
          </cell>
        </row>
        <row r="228">
          <cell r="AN228" t="str">
            <v xml:space="preserve"> 2044</v>
          </cell>
        </row>
        <row r="230">
          <cell r="AN230">
            <v>0</v>
          </cell>
        </row>
        <row r="231">
          <cell r="AN231">
            <v>0</v>
          </cell>
        </row>
        <row r="232">
          <cell r="AN232">
            <v>0</v>
          </cell>
        </row>
        <row r="233">
          <cell r="AN233">
            <v>0</v>
          </cell>
        </row>
        <row r="234">
          <cell r="AN234">
            <v>0</v>
          </cell>
        </row>
        <row r="235">
          <cell r="AN235">
            <v>0</v>
          </cell>
        </row>
        <row r="236">
          <cell r="AN236">
            <v>0</v>
          </cell>
        </row>
        <row r="237">
          <cell r="AN237">
            <v>0</v>
          </cell>
        </row>
        <row r="239">
          <cell r="AN239">
            <v>0</v>
          </cell>
        </row>
        <row r="241">
          <cell r="AN241">
            <v>0</v>
          </cell>
        </row>
        <row r="242">
          <cell r="AN242">
            <v>0</v>
          </cell>
        </row>
        <row r="243">
          <cell r="AN243">
            <v>0</v>
          </cell>
        </row>
        <row r="244">
          <cell r="AN244">
            <v>0</v>
          </cell>
        </row>
        <row r="245">
          <cell r="AN245">
            <v>0</v>
          </cell>
        </row>
        <row r="247">
          <cell r="AN247">
            <v>0</v>
          </cell>
        </row>
        <row r="249">
          <cell r="AN249">
            <v>0</v>
          </cell>
        </row>
        <row r="250">
          <cell r="AN250">
            <v>0</v>
          </cell>
        </row>
        <row r="251">
          <cell r="AN251">
            <v>0</v>
          </cell>
        </row>
        <row r="252">
          <cell r="AN252">
            <v>0</v>
          </cell>
        </row>
        <row r="253">
          <cell r="AN253">
            <v>0</v>
          </cell>
        </row>
        <row r="254">
          <cell r="AN254">
            <v>0</v>
          </cell>
        </row>
        <row r="256">
          <cell r="AN256">
            <v>0</v>
          </cell>
        </row>
        <row r="258">
          <cell r="AN258">
            <v>0</v>
          </cell>
        </row>
        <row r="259">
          <cell r="AN259">
            <v>0</v>
          </cell>
        </row>
        <row r="262">
          <cell r="AN262" t="str">
            <v xml:space="preserve"> 2044</v>
          </cell>
        </row>
        <row r="264">
          <cell r="AN264">
            <v>0</v>
          </cell>
        </row>
        <row r="265">
          <cell r="AN265">
            <v>0</v>
          </cell>
        </row>
        <row r="266">
          <cell r="AN266">
            <v>0</v>
          </cell>
        </row>
        <row r="267">
          <cell r="AN267">
            <v>0</v>
          </cell>
        </row>
        <row r="268">
          <cell r="AN268">
            <v>0</v>
          </cell>
        </row>
        <row r="269">
          <cell r="AN269">
            <v>0</v>
          </cell>
        </row>
        <row r="270">
          <cell r="AN270">
            <v>0</v>
          </cell>
        </row>
        <row r="271">
          <cell r="AN271">
            <v>0</v>
          </cell>
        </row>
        <row r="272">
          <cell r="AN272">
            <v>0</v>
          </cell>
        </row>
        <row r="273">
          <cell r="AN273">
            <v>0</v>
          </cell>
        </row>
        <row r="275">
          <cell r="AN275">
            <v>0</v>
          </cell>
        </row>
        <row r="276">
          <cell r="AN276">
            <v>0</v>
          </cell>
        </row>
        <row r="277">
          <cell r="AN277">
            <v>0</v>
          </cell>
        </row>
        <row r="278">
          <cell r="AN278">
            <v>0</v>
          </cell>
        </row>
        <row r="279">
          <cell r="AN279">
            <v>0</v>
          </cell>
        </row>
        <row r="281">
          <cell r="AN281">
            <v>0</v>
          </cell>
        </row>
        <row r="283">
          <cell r="AN283">
            <v>0</v>
          </cell>
        </row>
        <row r="284">
          <cell r="AN284">
            <v>0</v>
          </cell>
        </row>
        <row r="285">
          <cell r="AN285">
            <v>0</v>
          </cell>
        </row>
        <row r="286">
          <cell r="AN286">
            <v>0</v>
          </cell>
        </row>
        <row r="287">
          <cell r="AN287">
            <v>0</v>
          </cell>
        </row>
        <row r="288">
          <cell r="AN288">
            <v>0</v>
          </cell>
        </row>
        <row r="289">
          <cell r="AN289">
            <v>0</v>
          </cell>
        </row>
        <row r="290">
          <cell r="AN290">
            <v>0</v>
          </cell>
        </row>
        <row r="291">
          <cell r="AN291">
            <v>0</v>
          </cell>
        </row>
        <row r="293">
          <cell r="AN293">
            <v>0</v>
          </cell>
        </row>
        <row r="295">
          <cell r="AN295">
            <v>0</v>
          </cell>
        </row>
        <row r="296">
          <cell r="AN296">
            <v>0</v>
          </cell>
        </row>
        <row r="297">
          <cell r="AN297">
            <v>0</v>
          </cell>
        </row>
        <row r="298">
          <cell r="AN298">
            <v>0</v>
          </cell>
        </row>
        <row r="300">
          <cell r="AN300">
            <v>0</v>
          </cell>
        </row>
        <row r="301">
          <cell r="AN301">
            <v>0</v>
          </cell>
        </row>
      </sheetData>
      <sheetData sheetId="1">
        <row r="7">
          <cell r="D7">
            <v>40544</v>
          </cell>
        </row>
        <row r="8">
          <cell r="D8">
            <v>34</v>
          </cell>
        </row>
        <row r="9">
          <cell r="D9">
            <v>4</v>
          </cell>
          <cell r="E9" t="str">
            <v>лет</v>
          </cell>
        </row>
        <row r="10">
          <cell r="D10">
            <v>360</v>
          </cell>
        </row>
        <row r="11">
          <cell r="B11" t="str">
            <v>тыс. руб.</v>
          </cell>
          <cell r="D11">
            <v>7</v>
          </cell>
        </row>
        <row r="12">
          <cell r="B12" t="str">
            <v>$</v>
          </cell>
          <cell r="D12">
            <v>1</v>
          </cell>
        </row>
        <row r="17">
          <cell r="D17">
            <v>0</v>
          </cell>
        </row>
        <row r="18">
          <cell r="D18" t="b">
            <v>1</v>
          </cell>
        </row>
        <row r="19">
          <cell r="B19" t="str">
            <v>тыс. руб.</v>
          </cell>
          <cell r="D19">
            <v>1</v>
          </cell>
        </row>
        <row r="20">
          <cell r="D20" t="b">
            <v>1</v>
          </cell>
        </row>
        <row r="25">
          <cell r="F25">
            <v>2011</v>
          </cell>
        </row>
        <row r="26">
          <cell r="F26">
            <v>1</v>
          </cell>
        </row>
        <row r="27">
          <cell r="AN27">
            <v>34</v>
          </cell>
        </row>
        <row r="28">
          <cell r="AN28" t="str">
            <v>34 год</v>
          </cell>
        </row>
        <row r="29">
          <cell r="AN29">
            <v>52597</v>
          </cell>
        </row>
        <row r="30">
          <cell r="AN30" t="str">
            <v xml:space="preserve"> 2044</v>
          </cell>
        </row>
        <row r="33">
          <cell r="A33" t="str">
            <v>СТРОИТЕЛЬСТВО: ХАРАКТЕРИСТИКИ ОБЪЕКТА</v>
          </cell>
        </row>
        <row r="35">
          <cell r="A35" t="str">
            <v>Объект вводится в эксплуатацию в конце</v>
          </cell>
          <cell r="B35">
            <v>2</v>
          </cell>
          <cell r="C35" t="str">
            <v>года  проекта ( 2012)</v>
          </cell>
        </row>
        <row r="37">
          <cell r="A37" t="str">
            <v>Категория площадей</v>
          </cell>
          <cell r="B37" t="str">
            <v>Площадь</v>
          </cell>
          <cell r="D37">
            <v>1</v>
          </cell>
        </row>
        <row r="38">
          <cell r="A38" t="str">
            <v>Жилые площади</v>
          </cell>
          <cell r="B38">
            <v>0</v>
          </cell>
          <cell r="C38" t="str">
            <v>кв. м</v>
          </cell>
          <cell r="E38">
            <v>0</v>
          </cell>
          <cell r="F38" t="str">
            <v>(0%)</v>
          </cell>
        </row>
        <row r="40">
          <cell r="A40" t="str">
            <v>Полезная площадь объекта</v>
          </cell>
          <cell r="B40">
            <v>0</v>
          </cell>
          <cell r="C40" t="str">
            <v>кв. м</v>
          </cell>
        </row>
        <row r="41">
          <cell r="A41" t="str">
            <v>Общая площадь объекта</v>
          </cell>
          <cell r="B41">
            <v>0</v>
          </cell>
          <cell r="C41" t="str">
            <v>кв. м</v>
          </cell>
          <cell r="F41" t="str">
            <v/>
          </cell>
        </row>
        <row r="44">
          <cell r="A44" t="str">
            <v>СТРОИТЕЛЬСТВО: ИСПОЛЬЗОВАНИЕ ОБЪЕКТА</v>
          </cell>
        </row>
        <row r="46">
          <cell r="A46" t="str">
            <v>Привлечение дольщиков / соинвесторов</v>
          </cell>
          <cell r="B46" t="str">
            <v>Площадь</v>
          </cell>
        </row>
        <row r="47">
          <cell r="A47" t="str">
            <v>Жилые площади</v>
          </cell>
          <cell r="B47">
            <v>0</v>
          </cell>
          <cell r="C47" t="str">
            <v>кв. м</v>
          </cell>
          <cell r="F47">
            <v>0</v>
          </cell>
        </row>
        <row r="49">
          <cell r="A49" t="str">
            <v>Продажа готовых площадей (покупатели)</v>
          </cell>
        </row>
        <row r="50">
          <cell r="A50" t="str">
            <v>Жилые площади</v>
          </cell>
          <cell r="B50">
            <v>0</v>
          </cell>
          <cell r="C50" t="str">
            <v>кв. м</v>
          </cell>
          <cell r="F50">
            <v>0</v>
          </cell>
        </row>
        <row r="52">
          <cell r="A52" t="str">
            <v>Собственное использование объекта</v>
          </cell>
        </row>
        <row r="53">
          <cell r="A53" t="str">
            <v>Жилые площади</v>
          </cell>
          <cell r="B53">
            <v>0</v>
          </cell>
          <cell r="C53" t="str">
            <v>кв. м</v>
          </cell>
          <cell r="F53">
            <v>0</v>
          </cell>
        </row>
        <row r="54">
          <cell r="A54" t="str">
            <v/>
          </cell>
        </row>
        <row r="57">
          <cell r="A57" t="str">
            <v>СТРОИТЕЛЬСТВО: ЗАТРАТЫ НА ОБЪЕКТ</v>
          </cell>
          <cell r="D57">
            <v>1</v>
          </cell>
          <cell r="F57" t="str">
            <v>"0"</v>
          </cell>
          <cell r="G57" t="str">
            <v xml:space="preserve"> 2011</v>
          </cell>
          <cell r="H57" t="str">
            <v xml:space="preserve"> 2012</v>
          </cell>
          <cell r="I57" t="str">
            <v xml:space="preserve"> 2013</v>
          </cell>
          <cell r="J57" t="str">
            <v xml:space="preserve"> 2014</v>
          </cell>
          <cell r="K57" t="str">
            <v xml:space="preserve"> 2015</v>
          </cell>
          <cell r="L57" t="str">
            <v xml:space="preserve"> 2016</v>
          </cell>
          <cell r="M57" t="str">
            <v xml:space="preserve"> 2017</v>
          </cell>
          <cell r="N57" t="str">
            <v xml:space="preserve"> 2018</v>
          </cell>
          <cell r="O57" t="str">
            <v xml:space="preserve"> 2019</v>
          </cell>
          <cell r="P57" t="str">
            <v xml:space="preserve"> 2020</v>
          </cell>
          <cell r="Q57" t="str">
            <v xml:space="preserve"> 2021</v>
          </cell>
          <cell r="R57" t="str">
            <v xml:space="preserve"> 2022</v>
          </cell>
          <cell r="S57" t="str">
            <v xml:space="preserve"> 2023</v>
          </cell>
          <cell r="T57" t="str">
            <v xml:space="preserve"> 2024</v>
          </cell>
          <cell r="U57" t="str">
            <v xml:space="preserve"> 2025</v>
          </cell>
          <cell r="V57" t="str">
            <v xml:space="preserve"> 2026</v>
          </cell>
          <cell r="W57" t="str">
            <v xml:space="preserve"> 2027</v>
          </cell>
          <cell r="X57" t="str">
            <v xml:space="preserve"> 2028</v>
          </cell>
          <cell r="Y57" t="str">
            <v xml:space="preserve"> 2029</v>
          </cell>
          <cell r="Z57" t="str">
            <v xml:space="preserve"> 2030</v>
          </cell>
          <cell r="AA57" t="str">
            <v xml:space="preserve"> 2031</v>
          </cell>
          <cell r="AB57" t="str">
            <v xml:space="preserve"> 2032</v>
          </cell>
          <cell r="AC57" t="str">
            <v xml:space="preserve"> 2033</v>
          </cell>
          <cell r="AD57" t="str">
            <v xml:space="preserve"> 2034</v>
          </cell>
          <cell r="AE57" t="str">
            <v xml:space="preserve"> 2035</v>
          </cell>
          <cell r="AF57" t="str">
            <v xml:space="preserve"> 2036</v>
          </cell>
          <cell r="AG57" t="str">
            <v xml:space="preserve"> 2037</v>
          </cell>
          <cell r="AH57" t="str">
            <v xml:space="preserve"> 2038</v>
          </cell>
          <cell r="AI57" t="str">
            <v xml:space="preserve"> 2039</v>
          </cell>
          <cell r="AJ57" t="str">
            <v xml:space="preserve"> 2040</v>
          </cell>
          <cell r="AK57" t="str">
            <v xml:space="preserve"> 2041</v>
          </cell>
          <cell r="AL57" t="str">
            <v xml:space="preserve"> 2042</v>
          </cell>
          <cell r="AM57" t="str">
            <v xml:space="preserve"> 2043</v>
          </cell>
          <cell r="AN57" t="str">
            <v xml:space="preserve"> 2044</v>
          </cell>
          <cell r="AP57" t="str">
            <v>ИТОГО</v>
          </cell>
        </row>
        <row r="59">
          <cell r="A59" t="str">
            <v>Стадия строительства №1</v>
          </cell>
        </row>
        <row r="60">
          <cell r="A60" t="str">
            <v>начало стадии</v>
          </cell>
          <cell r="B60">
            <v>1</v>
          </cell>
        </row>
        <row r="61">
          <cell r="A61" t="str">
            <v>конец стадии</v>
          </cell>
          <cell r="B61">
            <v>2</v>
          </cell>
        </row>
        <row r="62">
          <cell r="A62" t="str">
            <v>Площади, к которым относится стадия</v>
          </cell>
          <cell r="B62">
            <v>0</v>
          </cell>
          <cell r="C62" t="str">
            <v>кв. м</v>
          </cell>
        </row>
        <row r="63">
          <cell r="A63" t="str">
            <v>Стоимость одного кв. м (с НДС)</v>
          </cell>
          <cell r="B63">
            <v>1</v>
          </cell>
          <cell r="C63" t="str">
            <v>тыс. руб.</v>
          </cell>
          <cell r="D63" t="str">
            <v>int_avg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</row>
        <row r="64">
          <cell r="A64" t="str">
            <v xml:space="preserve">    в том числе НДС</v>
          </cell>
          <cell r="B64">
            <v>0.18</v>
          </cell>
          <cell r="C64" t="str">
            <v>тыс. руб.</v>
          </cell>
          <cell r="D64" t="str">
            <v>int_avg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</row>
        <row r="65">
          <cell r="A65" t="str">
            <v>Объем выполненных работ</v>
          </cell>
          <cell r="C65" t="str">
            <v>тыс. руб.</v>
          </cell>
          <cell r="D65" t="str">
            <v>1_01</v>
          </cell>
          <cell r="G65">
            <v>15000</v>
          </cell>
          <cell r="H65">
            <v>109976</v>
          </cell>
          <cell r="I65">
            <v>190549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P65">
            <v>315525</v>
          </cell>
        </row>
        <row r="66">
          <cell r="A66" t="str">
            <v xml:space="preserve">    в том числе НДС</v>
          </cell>
          <cell r="C66" t="str">
            <v>тыс. руб.</v>
          </cell>
          <cell r="D66" t="str">
            <v>1_03</v>
          </cell>
          <cell r="G66">
            <v>2288.1355932203387</v>
          </cell>
          <cell r="H66">
            <v>16776</v>
          </cell>
          <cell r="I66">
            <v>29066.796610169491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0</v>
          </cell>
          <cell r="AJ66">
            <v>0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P66">
            <v>48130.932203389828</v>
          </cell>
        </row>
        <row r="67">
          <cell r="A67" t="str">
            <v>Оплата работ</v>
          </cell>
          <cell r="C67" t="str">
            <v>тыс. руб.</v>
          </cell>
          <cell r="D67" t="str">
            <v>1_02</v>
          </cell>
          <cell r="F67">
            <v>0</v>
          </cell>
          <cell r="G67">
            <v>17700</v>
          </cell>
          <cell r="H67">
            <v>154500</v>
          </cell>
          <cell r="I67">
            <v>164272</v>
          </cell>
          <cell r="J67">
            <v>35848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P67">
            <v>372320</v>
          </cell>
        </row>
        <row r="68">
          <cell r="A68" t="str">
            <v xml:space="preserve">    в том числе НДС</v>
          </cell>
          <cell r="C68" t="str">
            <v>тыс. руб.</v>
          </cell>
          <cell r="D68" t="str">
            <v>1_04</v>
          </cell>
          <cell r="G68">
            <v>2700</v>
          </cell>
          <cell r="H68">
            <v>23567.796610169491</v>
          </cell>
          <cell r="I68">
            <v>25058.440677966108</v>
          </cell>
          <cell r="J68">
            <v>5468.3389830508459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P68">
            <v>56794.576271186445</v>
          </cell>
        </row>
        <row r="70">
          <cell r="A70" t="str">
            <v>Итого: объем выполненных работ</v>
          </cell>
          <cell r="C70" t="str">
            <v>тыс. руб.</v>
          </cell>
          <cell r="F70">
            <v>0</v>
          </cell>
          <cell r="G70">
            <v>15000</v>
          </cell>
          <cell r="H70">
            <v>109976</v>
          </cell>
          <cell r="I70">
            <v>190549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P70">
            <v>315525</v>
          </cell>
        </row>
        <row r="71">
          <cell r="A71" t="str">
            <v xml:space="preserve">   НДС</v>
          </cell>
          <cell r="C71" t="str">
            <v>тыс. руб.</v>
          </cell>
          <cell r="F71">
            <v>0</v>
          </cell>
          <cell r="G71">
            <v>2288.1355932203387</v>
          </cell>
          <cell r="H71">
            <v>16776</v>
          </cell>
          <cell r="I71">
            <v>29066.796610169491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P71">
            <v>48130.932203389828</v>
          </cell>
        </row>
        <row r="72">
          <cell r="A72" t="str">
            <v>Итого: оплата работ</v>
          </cell>
          <cell r="C72" t="str">
            <v>тыс. руб.</v>
          </cell>
          <cell r="F72">
            <v>0</v>
          </cell>
          <cell r="G72">
            <v>17700</v>
          </cell>
          <cell r="H72">
            <v>154500</v>
          </cell>
          <cell r="I72">
            <v>164272</v>
          </cell>
          <cell r="J72">
            <v>35848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P72">
            <v>372320</v>
          </cell>
        </row>
        <row r="73">
          <cell r="A73" t="str">
            <v xml:space="preserve">   НДС</v>
          </cell>
          <cell r="C73" t="str">
            <v>тыс. руб.</v>
          </cell>
          <cell r="F73">
            <v>0</v>
          </cell>
          <cell r="G73">
            <v>2700</v>
          </cell>
          <cell r="H73">
            <v>23567.796610169491</v>
          </cell>
          <cell r="I73">
            <v>25058.440677966108</v>
          </cell>
          <cell r="J73">
            <v>5468.3389830508459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J73">
            <v>0</v>
          </cell>
          <cell r="AK73">
            <v>0</v>
          </cell>
          <cell r="AL73">
            <v>0</v>
          </cell>
          <cell r="AM73">
            <v>0</v>
          </cell>
          <cell r="AN73">
            <v>0</v>
          </cell>
          <cell r="AP73">
            <v>56794.576271186445</v>
          </cell>
        </row>
        <row r="74">
          <cell r="A74" t="str">
            <v>Авансы подрядчикам (с НДС)</v>
          </cell>
          <cell r="C74" t="str">
            <v>тыс. руб.</v>
          </cell>
          <cell r="D74" t="str">
            <v>int_end</v>
          </cell>
          <cell r="F74">
            <v>0</v>
          </cell>
          <cell r="G74">
            <v>2700</v>
          </cell>
          <cell r="H74">
            <v>47224</v>
          </cell>
          <cell r="I74">
            <v>20947</v>
          </cell>
          <cell r="J74">
            <v>56795</v>
          </cell>
          <cell r="K74">
            <v>56795</v>
          </cell>
          <cell r="L74">
            <v>56795</v>
          </cell>
          <cell r="M74">
            <v>56795</v>
          </cell>
          <cell r="N74">
            <v>56795</v>
          </cell>
          <cell r="O74">
            <v>56795</v>
          </cell>
          <cell r="P74">
            <v>56795</v>
          </cell>
          <cell r="Q74">
            <v>56795</v>
          </cell>
          <cell r="R74">
            <v>56795</v>
          </cell>
          <cell r="S74">
            <v>56795</v>
          </cell>
          <cell r="T74">
            <v>56795</v>
          </cell>
          <cell r="U74">
            <v>56795</v>
          </cell>
          <cell r="V74">
            <v>56795</v>
          </cell>
          <cell r="W74">
            <v>56795</v>
          </cell>
          <cell r="X74">
            <v>56795</v>
          </cell>
          <cell r="Y74">
            <v>56795</v>
          </cell>
          <cell r="Z74">
            <v>56795</v>
          </cell>
          <cell r="AA74">
            <v>56795</v>
          </cell>
          <cell r="AB74">
            <v>56795</v>
          </cell>
          <cell r="AC74">
            <v>56795</v>
          </cell>
          <cell r="AD74">
            <v>56795</v>
          </cell>
          <cell r="AE74">
            <v>56795</v>
          </cell>
          <cell r="AF74">
            <v>56795</v>
          </cell>
          <cell r="AG74">
            <v>56795</v>
          </cell>
          <cell r="AH74">
            <v>56795</v>
          </cell>
          <cell r="AI74">
            <v>56795</v>
          </cell>
          <cell r="AJ74">
            <v>56795</v>
          </cell>
          <cell r="AK74">
            <v>56795</v>
          </cell>
          <cell r="AL74">
            <v>56795</v>
          </cell>
          <cell r="AM74">
            <v>56795</v>
          </cell>
          <cell r="AN74">
            <v>56795</v>
          </cell>
        </row>
        <row r="75">
          <cell r="A75" t="str">
            <v xml:space="preserve">   НДС</v>
          </cell>
          <cell r="C75" t="str">
            <v>тыс. руб.</v>
          </cell>
          <cell r="D75" t="str">
            <v>int_end</v>
          </cell>
          <cell r="F75">
            <v>0</v>
          </cell>
          <cell r="G75">
            <v>411.86440677966129</v>
          </cell>
          <cell r="H75">
            <v>7203.6610169491541</v>
          </cell>
          <cell r="I75">
            <v>3195.3050847457707</v>
          </cell>
          <cell r="J75">
            <v>8663.6440677966166</v>
          </cell>
          <cell r="K75">
            <v>8663.6440677966166</v>
          </cell>
          <cell r="L75">
            <v>8663.6440677966166</v>
          </cell>
          <cell r="M75">
            <v>8663.6440677966166</v>
          </cell>
          <cell r="N75">
            <v>8663.6440677966166</v>
          </cell>
          <cell r="O75">
            <v>8663.6440677966166</v>
          </cell>
          <cell r="P75">
            <v>8663.6440677966166</v>
          </cell>
          <cell r="Q75">
            <v>8663.6440677966166</v>
          </cell>
          <cell r="R75">
            <v>8663.6440677966166</v>
          </cell>
          <cell r="S75">
            <v>8663.6440677966166</v>
          </cell>
          <cell r="T75">
            <v>8663.6440677966166</v>
          </cell>
          <cell r="U75">
            <v>8663.6440677966166</v>
          </cell>
          <cell r="V75">
            <v>8663.6440677966166</v>
          </cell>
          <cell r="W75">
            <v>8663.6440677966166</v>
          </cell>
          <cell r="X75">
            <v>8663.6440677966166</v>
          </cell>
          <cell r="Y75">
            <v>8663.6440677966166</v>
          </cell>
          <cell r="Z75">
            <v>8663.6440677966166</v>
          </cell>
          <cell r="AA75">
            <v>8663.6440677966166</v>
          </cell>
          <cell r="AB75">
            <v>8663.6440677966166</v>
          </cell>
          <cell r="AC75">
            <v>8663.6440677966166</v>
          </cell>
          <cell r="AD75">
            <v>8663.6440677966166</v>
          </cell>
          <cell r="AE75">
            <v>8663.6440677966166</v>
          </cell>
          <cell r="AF75">
            <v>8663.6440677966166</v>
          </cell>
          <cell r="AG75">
            <v>8663.6440677966166</v>
          </cell>
          <cell r="AH75">
            <v>8663.6440677966166</v>
          </cell>
          <cell r="AI75">
            <v>8663.6440677966166</v>
          </cell>
          <cell r="AJ75">
            <v>8663.6440677966166</v>
          </cell>
          <cell r="AK75">
            <v>8663.6440677966166</v>
          </cell>
          <cell r="AL75">
            <v>8663.6440677966166</v>
          </cell>
          <cell r="AM75">
            <v>8663.6440677966166</v>
          </cell>
          <cell r="AN75">
            <v>8663.6440677966166</v>
          </cell>
        </row>
        <row r="76">
          <cell r="A76" t="str">
            <v>Кредиторская задолженность подрядчикам (с НДС)</v>
          </cell>
          <cell r="C76" t="str">
            <v>тыс. руб.</v>
          </cell>
          <cell r="D76" t="str">
            <v>int_end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N76">
            <v>0</v>
          </cell>
        </row>
        <row r="77">
          <cell r="A77" t="str">
            <v xml:space="preserve">   НДС</v>
          </cell>
          <cell r="C77" t="str">
            <v>тыс. руб.</v>
          </cell>
          <cell r="D77" t="str">
            <v>int_end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  <cell r="AH77">
            <v>0</v>
          </cell>
          <cell r="AI77">
            <v>0</v>
          </cell>
          <cell r="AJ77">
            <v>0</v>
          </cell>
          <cell r="AK77">
            <v>0</v>
          </cell>
          <cell r="AL77">
            <v>0</v>
          </cell>
          <cell r="AM77">
            <v>0</v>
          </cell>
          <cell r="AN77">
            <v>0</v>
          </cell>
        </row>
        <row r="78">
          <cell r="A78" t="str">
            <v>Период начала строительства</v>
          </cell>
          <cell r="B78">
            <v>1</v>
          </cell>
          <cell r="F78">
            <v>0</v>
          </cell>
          <cell r="G78">
            <v>1</v>
          </cell>
          <cell r="H78">
            <v>1</v>
          </cell>
          <cell r="I78">
            <v>1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</row>
        <row r="80">
          <cell r="A80" t="str">
            <v>Ранее осуществленные инвестиции</v>
          </cell>
          <cell r="B80">
            <v>0</v>
          </cell>
          <cell r="C80" t="str">
            <v>тыс. руб.</v>
          </cell>
        </row>
        <row r="81">
          <cell r="A81" t="str">
            <v>НДС к ранее осуществленным инвестициям</v>
          </cell>
          <cell r="B81">
            <v>0</v>
          </cell>
          <cell r="C81" t="str">
            <v>тыс. руб.</v>
          </cell>
        </row>
        <row r="82">
          <cell r="A82" t="str">
            <v>Рыночная стоимость недостроенного объекта</v>
          </cell>
          <cell r="B82">
            <v>0</v>
          </cell>
          <cell r="C82" t="str">
            <v>тыс. руб.</v>
          </cell>
        </row>
        <row r="85">
          <cell r="A85" t="str">
            <v>СТРОИТЕЛЬСТВО: ПРИВЛЕЧЕНИЕ ДОЛЬЩИКОВ / СОИНВЕСТОРОВ</v>
          </cell>
          <cell r="F85" t="str">
            <v>"0"</v>
          </cell>
          <cell r="G85" t="str">
            <v xml:space="preserve"> 2011</v>
          </cell>
          <cell r="H85" t="str">
            <v xml:space="preserve"> 2012</v>
          </cell>
          <cell r="I85" t="str">
            <v xml:space="preserve"> 2013</v>
          </cell>
          <cell r="J85" t="str">
            <v xml:space="preserve"> 2014</v>
          </cell>
          <cell r="K85" t="str">
            <v xml:space="preserve"> 2015</v>
          </cell>
          <cell r="L85" t="str">
            <v xml:space="preserve"> 2016</v>
          </cell>
          <cell r="M85" t="str">
            <v xml:space="preserve"> 2017</v>
          </cell>
          <cell r="N85" t="str">
            <v xml:space="preserve"> 2018</v>
          </cell>
          <cell r="O85" t="str">
            <v xml:space="preserve"> 2019</v>
          </cell>
          <cell r="P85" t="str">
            <v xml:space="preserve"> 2020</v>
          </cell>
          <cell r="Q85" t="str">
            <v xml:space="preserve"> 2021</v>
          </cell>
          <cell r="R85" t="str">
            <v xml:space="preserve"> 2022</v>
          </cell>
          <cell r="S85" t="str">
            <v xml:space="preserve"> 2023</v>
          </cell>
          <cell r="T85" t="str">
            <v xml:space="preserve"> 2024</v>
          </cell>
          <cell r="U85" t="str">
            <v xml:space="preserve"> 2025</v>
          </cell>
          <cell r="V85" t="str">
            <v xml:space="preserve"> 2026</v>
          </cell>
          <cell r="W85" t="str">
            <v xml:space="preserve"> 2027</v>
          </cell>
          <cell r="X85" t="str">
            <v xml:space="preserve"> 2028</v>
          </cell>
          <cell r="Y85" t="str">
            <v xml:space="preserve"> 2029</v>
          </cell>
          <cell r="Z85" t="str">
            <v xml:space="preserve"> 2030</v>
          </cell>
          <cell r="AA85" t="str">
            <v xml:space="preserve"> 2031</v>
          </cell>
          <cell r="AB85" t="str">
            <v xml:space="preserve"> 2032</v>
          </cell>
          <cell r="AC85" t="str">
            <v xml:space="preserve"> 2033</v>
          </cell>
          <cell r="AD85" t="str">
            <v xml:space="preserve"> 2034</v>
          </cell>
          <cell r="AE85" t="str">
            <v xml:space="preserve"> 2035</v>
          </cell>
          <cell r="AF85" t="str">
            <v xml:space="preserve"> 2036</v>
          </cell>
          <cell r="AG85" t="str">
            <v xml:space="preserve"> 2037</v>
          </cell>
          <cell r="AH85" t="str">
            <v xml:space="preserve"> 2038</v>
          </cell>
          <cell r="AI85" t="str">
            <v xml:space="preserve"> 2039</v>
          </cell>
          <cell r="AJ85" t="str">
            <v xml:space="preserve"> 2040</v>
          </cell>
          <cell r="AK85" t="str">
            <v xml:space="preserve"> 2041</v>
          </cell>
          <cell r="AL85" t="str">
            <v xml:space="preserve"> 2042</v>
          </cell>
          <cell r="AM85" t="str">
            <v xml:space="preserve"> 2043</v>
          </cell>
          <cell r="AN85" t="str">
            <v xml:space="preserve"> 2044</v>
          </cell>
          <cell r="AP85" t="str">
            <v>ИТОГО</v>
          </cell>
        </row>
        <row r="87">
          <cell r="A87" t="str">
            <v>Жилые площади</v>
          </cell>
        </row>
        <row r="88">
          <cell r="A88" t="str">
            <v>График привлечения дольщиков / соинвесторов</v>
          </cell>
          <cell r="B88">
            <v>0</v>
          </cell>
          <cell r="C88" t="str">
            <v>кв. м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  <cell r="AN88">
            <v>0</v>
          </cell>
          <cell r="AP88">
            <v>0</v>
          </cell>
        </row>
        <row r="89">
          <cell r="A89" t="str">
            <v>График оплаты площадей</v>
          </cell>
          <cell r="B89">
            <v>0</v>
          </cell>
          <cell r="C89" t="str">
            <v>кв. м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P89">
            <v>0</v>
          </cell>
        </row>
        <row r="90">
          <cell r="A90" t="str">
            <v>Стоимость 1 кв. м (без НДС)</v>
          </cell>
          <cell r="B90">
            <v>1</v>
          </cell>
          <cell r="C90" t="str">
            <v>тыс. руб.</v>
          </cell>
          <cell r="D90" t="str">
            <v>1_01;int_avg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</row>
        <row r="91">
          <cell r="A91" t="str">
            <v xml:space="preserve">    в том числе вознаграждение заказчику</v>
          </cell>
          <cell r="B91">
            <v>0</v>
          </cell>
          <cell r="C91" t="str">
            <v>тыс. руб.</v>
          </cell>
          <cell r="D91" t="str">
            <v>int_avg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</row>
        <row r="92">
          <cell r="A92" t="str">
            <v>Поступление финансирования</v>
          </cell>
          <cell r="C92" t="str">
            <v>тыс. руб.</v>
          </cell>
          <cell r="D92" t="str">
            <v>1_02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P92">
            <v>0</v>
          </cell>
        </row>
        <row r="93">
          <cell r="A93" t="str">
            <v xml:space="preserve">    в том числе вознаграждение заказчику</v>
          </cell>
          <cell r="C93" t="str">
            <v>тыс. руб.</v>
          </cell>
          <cell r="D93" t="str">
            <v>1_03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P93">
            <v>0</v>
          </cell>
        </row>
        <row r="94">
          <cell r="A94" t="str">
            <v>Передача площадей</v>
          </cell>
          <cell r="C94" t="str">
            <v>кв. м</v>
          </cell>
          <cell r="D94" t="str">
            <v>1_04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I94">
            <v>0</v>
          </cell>
          <cell r="AJ94">
            <v>0</v>
          </cell>
          <cell r="AK94">
            <v>0</v>
          </cell>
          <cell r="AL94">
            <v>0</v>
          </cell>
          <cell r="AM94">
            <v>0</v>
          </cell>
          <cell r="AN94">
            <v>0</v>
          </cell>
        </row>
        <row r="95">
          <cell r="A95" t="str">
            <v xml:space="preserve">    передача площадей</v>
          </cell>
          <cell r="C95" t="str">
            <v>тыс. руб.</v>
          </cell>
          <cell r="D95" t="str">
            <v>1_05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P95">
            <v>0</v>
          </cell>
        </row>
        <row r="96">
          <cell r="A96" t="str">
            <v xml:space="preserve">    в том числе вознаграждение заказчику</v>
          </cell>
          <cell r="C96" t="str">
            <v>тыс. руб.</v>
          </cell>
          <cell r="D96" t="str">
            <v>1_06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0</v>
          </cell>
          <cell r="AP96">
            <v>0</v>
          </cell>
        </row>
        <row r="98">
          <cell r="A98" t="str">
            <v>Итого: Поступление финансирования</v>
          </cell>
          <cell r="C98" t="str">
            <v>тыс. руб.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P98">
            <v>0</v>
          </cell>
        </row>
        <row r="99">
          <cell r="A99" t="str">
            <v xml:space="preserve">    в том числе вознаграждение заказчику</v>
          </cell>
          <cell r="C99" t="str">
            <v>тыс. руб.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K99">
            <v>0</v>
          </cell>
          <cell r="AL99">
            <v>0</v>
          </cell>
          <cell r="AM99">
            <v>0</v>
          </cell>
          <cell r="AN99">
            <v>0</v>
          </cell>
          <cell r="AP99">
            <v>0</v>
          </cell>
        </row>
        <row r="100">
          <cell r="A100" t="str">
            <v>Итого: Передано площадей на сумму</v>
          </cell>
          <cell r="C100" t="str">
            <v>тыс. руб.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  <cell r="AH100">
            <v>0</v>
          </cell>
          <cell r="AI100">
            <v>0</v>
          </cell>
          <cell r="AJ100">
            <v>0</v>
          </cell>
          <cell r="AK100">
            <v>0</v>
          </cell>
          <cell r="AL100">
            <v>0</v>
          </cell>
          <cell r="AM100">
            <v>0</v>
          </cell>
          <cell r="AN100">
            <v>0</v>
          </cell>
          <cell r="AP100">
            <v>0</v>
          </cell>
        </row>
        <row r="101">
          <cell r="A101" t="str">
            <v xml:space="preserve">    в том числе вознаграждение заказчику</v>
          </cell>
          <cell r="C101" t="str">
            <v>тыс. руб.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P101">
            <v>0</v>
          </cell>
        </row>
        <row r="102">
          <cell r="A102" t="str">
            <v xml:space="preserve">    передано влощадей в кв. м</v>
          </cell>
          <cell r="C102" t="str">
            <v>кв. м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P102">
            <v>0</v>
          </cell>
        </row>
        <row r="105">
          <cell r="A105" t="str">
            <v>СТРОИТЕЛЬСТВО: ПРОДАЖА ГОТОВЫХ ПЛОЩАДЕЙ</v>
          </cell>
          <cell r="F105" t="str">
            <v>"0"</v>
          </cell>
          <cell r="G105" t="str">
            <v xml:space="preserve"> 2011</v>
          </cell>
          <cell r="H105" t="str">
            <v xml:space="preserve"> 2012</v>
          </cell>
          <cell r="I105" t="str">
            <v xml:space="preserve"> 2013</v>
          </cell>
          <cell r="J105" t="str">
            <v xml:space="preserve"> 2014</v>
          </cell>
          <cell r="K105" t="str">
            <v xml:space="preserve"> 2015</v>
          </cell>
          <cell r="L105" t="str">
            <v xml:space="preserve"> 2016</v>
          </cell>
          <cell r="M105" t="str">
            <v xml:space="preserve"> 2017</v>
          </cell>
          <cell r="N105" t="str">
            <v xml:space="preserve"> 2018</v>
          </cell>
          <cell r="O105" t="str">
            <v xml:space="preserve"> 2019</v>
          </cell>
          <cell r="P105" t="str">
            <v xml:space="preserve"> 2020</v>
          </cell>
          <cell r="Q105" t="str">
            <v xml:space="preserve"> 2021</v>
          </cell>
          <cell r="R105" t="str">
            <v xml:space="preserve"> 2022</v>
          </cell>
          <cell r="S105" t="str">
            <v xml:space="preserve"> 2023</v>
          </cell>
          <cell r="T105" t="str">
            <v xml:space="preserve"> 2024</v>
          </cell>
          <cell r="U105" t="str">
            <v xml:space="preserve"> 2025</v>
          </cell>
          <cell r="V105" t="str">
            <v xml:space="preserve"> 2026</v>
          </cell>
          <cell r="W105" t="str">
            <v xml:space="preserve"> 2027</v>
          </cell>
          <cell r="X105" t="str">
            <v xml:space="preserve"> 2028</v>
          </cell>
          <cell r="Y105" t="str">
            <v xml:space="preserve"> 2029</v>
          </cell>
          <cell r="Z105" t="str">
            <v xml:space="preserve"> 2030</v>
          </cell>
          <cell r="AA105" t="str">
            <v xml:space="preserve"> 2031</v>
          </cell>
          <cell r="AB105" t="str">
            <v xml:space="preserve"> 2032</v>
          </cell>
          <cell r="AC105" t="str">
            <v xml:space="preserve"> 2033</v>
          </cell>
          <cell r="AD105" t="str">
            <v xml:space="preserve"> 2034</v>
          </cell>
          <cell r="AE105" t="str">
            <v xml:space="preserve"> 2035</v>
          </cell>
          <cell r="AF105" t="str">
            <v xml:space="preserve"> 2036</v>
          </cell>
          <cell r="AG105" t="str">
            <v xml:space="preserve"> 2037</v>
          </cell>
          <cell r="AH105" t="str">
            <v xml:space="preserve"> 2038</v>
          </cell>
          <cell r="AI105" t="str">
            <v xml:space="preserve"> 2039</v>
          </cell>
          <cell r="AJ105" t="str">
            <v xml:space="preserve"> 2040</v>
          </cell>
          <cell r="AK105" t="str">
            <v xml:space="preserve"> 2041</v>
          </cell>
          <cell r="AL105" t="str">
            <v xml:space="preserve"> 2042</v>
          </cell>
          <cell r="AM105" t="str">
            <v xml:space="preserve"> 2043</v>
          </cell>
          <cell r="AN105" t="str">
            <v xml:space="preserve"> 2044</v>
          </cell>
          <cell r="AP105" t="str">
            <v>ИТОГО</v>
          </cell>
        </row>
        <row r="107">
          <cell r="A107" t="str">
            <v>Жилые площади</v>
          </cell>
          <cell r="B107" t="str">
            <v>Валюта</v>
          </cell>
        </row>
        <row r="108">
          <cell r="A108" t="str">
            <v>Цены за кв. м (с НДС)</v>
          </cell>
          <cell r="B108">
            <v>1</v>
          </cell>
          <cell r="C108" t="str">
            <v>тыс. руб.</v>
          </cell>
          <cell r="D108" t="str">
            <v>1_01;int_avg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</row>
        <row r="109">
          <cell r="A109" t="str">
            <v xml:space="preserve">    в том числе НДС</v>
          </cell>
          <cell r="B109">
            <v>0.18</v>
          </cell>
          <cell r="C109" t="str">
            <v>тыс. руб.</v>
          </cell>
          <cell r="D109" t="str">
            <v>1_02;int_avg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</row>
        <row r="110">
          <cell r="A110" t="str">
            <v>График продажи площадей</v>
          </cell>
          <cell r="B110">
            <v>0</v>
          </cell>
          <cell r="C110" t="str">
            <v>кв. м</v>
          </cell>
          <cell r="D110" t="str">
            <v>1_00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P110">
            <v>0</v>
          </cell>
        </row>
        <row r="111">
          <cell r="A111" t="str">
            <v>Передача проданных площадей покупателям (кв. м)</v>
          </cell>
          <cell r="B111">
            <v>0</v>
          </cell>
          <cell r="C111" t="str">
            <v>кв. м</v>
          </cell>
          <cell r="D111" t="str">
            <v>0_00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P111">
            <v>0</v>
          </cell>
        </row>
        <row r="112">
          <cell r="A112" t="str">
            <v>Поступления от продаж</v>
          </cell>
          <cell r="C112" t="str">
            <v>тыс. руб.</v>
          </cell>
          <cell r="D112" t="str">
            <v>1_03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  <cell r="AH112">
            <v>0</v>
          </cell>
          <cell r="AI112">
            <v>0</v>
          </cell>
          <cell r="AJ112">
            <v>0</v>
          </cell>
          <cell r="AK112">
            <v>0</v>
          </cell>
          <cell r="AL112">
            <v>0</v>
          </cell>
          <cell r="AM112">
            <v>0</v>
          </cell>
          <cell r="AN112">
            <v>0</v>
          </cell>
          <cell r="AP112">
            <v>0</v>
          </cell>
        </row>
        <row r="113">
          <cell r="A113" t="str">
            <v xml:space="preserve">    в том числе НДС</v>
          </cell>
          <cell r="C113" t="str">
            <v>тыс. руб.</v>
          </cell>
          <cell r="D113" t="str">
            <v>1_04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  <cell r="AN113">
            <v>0</v>
          </cell>
          <cell r="AP113">
            <v>0</v>
          </cell>
        </row>
        <row r="114">
          <cell r="A114" t="str">
            <v>Передано площадей на сумму</v>
          </cell>
          <cell r="C114" t="str">
            <v>тыс. руб.</v>
          </cell>
          <cell r="D114" t="str">
            <v>1_05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P114">
            <v>0</v>
          </cell>
        </row>
        <row r="115">
          <cell r="A115" t="str">
            <v xml:space="preserve">    в том числе НДС</v>
          </cell>
          <cell r="C115" t="str">
            <v>тыс. руб.</v>
          </cell>
          <cell r="D115" t="str">
            <v>1_06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P115">
            <v>0</v>
          </cell>
        </row>
        <row r="116">
          <cell r="A116" t="str">
            <v>Доля площадей, не облагаемых НДС</v>
          </cell>
          <cell r="B116">
            <v>0</v>
          </cell>
          <cell r="C116" t="str">
            <v>%</v>
          </cell>
          <cell r="D116" t="str">
            <v>1_07</v>
          </cell>
        </row>
        <row r="118">
          <cell r="A118" t="str">
            <v>Итого - поступления от продаж</v>
          </cell>
          <cell r="C118" t="str">
            <v>тыс. руб.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N118">
            <v>0</v>
          </cell>
          <cell r="AP118">
            <v>0</v>
          </cell>
        </row>
        <row r="119">
          <cell r="A119" t="str">
            <v xml:space="preserve">   в том числе НДС</v>
          </cell>
          <cell r="C119" t="str">
            <v>тыс. руб.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P119">
            <v>0</v>
          </cell>
        </row>
        <row r="120">
          <cell r="A120" t="str">
            <v xml:space="preserve">    Продажи площадей</v>
          </cell>
          <cell r="C120" t="str">
            <v>кв. м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  <cell r="AA120">
            <v>0</v>
          </cell>
          <cell r="AB120">
            <v>0</v>
          </cell>
          <cell r="AC120">
            <v>0</v>
          </cell>
          <cell r="AD120">
            <v>0</v>
          </cell>
          <cell r="AE120">
            <v>0</v>
          </cell>
          <cell r="AF120">
            <v>0</v>
          </cell>
          <cell r="AG120">
            <v>0</v>
          </cell>
          <cell r="AH120">
            <v>0</v>
          </cell>
          <cell r="AI120">
            <v>0</v>
          </cell>
          <cell r="AJ120">
            <v>0</v>
          </cell>
          <cell r="AK120">
            <v>0</v>
          </cell>
          <cell r="AL120">
            <v>0</v>
          </cell>
          <cell r="AM120">
            <v>0</v>
          </cell>
          <cell r="AN120">
            <v>0</v>
          </cell>
          <cell r="AP120">
            <v>0</v>
          </cell>
        </row>
        <row r="121">
          <cell r="A121" t="str">
            <v xml:space="preserve">    нарастающим итогом</v>
          </cell>
          <cell r="C121" t="str">
            <v>кв. м</v>
          </cell>
          <cell r="D121" t="str">
            <v>int_end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>
            <v>0</v>
          </cell>
          <cell r="AD121">
            <v>0</v>
          </cell>
          <cell r="AE121">
            <v>0</v>
          </cell>
          <cell r="AF121">
            <v>0</v>
          </cell>
          <cell r="AG121">
            <v>0</v>
          </cell>
          <cell r="AH121">
            <v>0</v>
          </cell>
          <cell r="AI121">
            <v>0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</row>
        <row r="122">
          <cell r="A122" t="str">
            <v xml:space="preserve">    в % от общей площади объекта</v>
          </cell>
          <cell r="C122" t="str">
            <v>%</v>
          </cell>
          <cell r="D122" t="str">
            <v>int_avg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  <cell r="AH122">
            <v>0</v>
          </cell>
          <cell r="AI122">
            <v>0</v>
          </cell>
          <cell r="AJ122">
            <v>0</v>
          </cell>
          <cell r="AK122">
            <v>0</v>
          </cell>
          <cell r="AL122">
            <v>0</v>
          </cell>
          <cell r="AM122">
            <v>0</v>
          </cell>
          <cell r="AN122">
            <v>0</v>
          </cell>
        </row>
        <row r="123">
          <cell r="A123" t="str">
            <v>Итого - стоимость переданных площадей</v>
          </cell>
          <cell r="C123" t="str">
            <v>тыс. руб.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N123">
            <v>0</v>
          </cell>
          <cell r="AP123">
            <v>0</v>
          </cell>
        </row>
        <row r="124">
          <cell r="A124" t="str">
            <v xml:space="preserve">   в том числе НДС</v>
          </cell>
          <cell r="C124" t="str">
            <v>тыс. руб.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  <cell r="AA124">
            <v>0</v>
          </cell>
          <cell r="AB124">
            <v>0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  <cell r="AH124">
            <v>0</v>
          </cell>
          <cell r="AI124">
            <v>0</v>
          </cell>
          <cell r="AJ124">
            <v>0</v>
          </cell>
          <cell r="AK124">
            <v>0</v>
          </cell>
          <cell r="AL124">
            <v>0</v>
          </cell>
          <cell r="AM124">
            <v>0</v>
          </cell>
          <cell r="AN124">
            <v>0</v>
          </cell>
          <cell r="AP124">
            <v>0</v>
          </cell>
        </row>
        <row r="125">
          <cell r="A125" t="str">
            <v xml:space="preserve">    Передача площадей</v>
          </cell>
          <cell r="C125" t="str">
            <v>кв. м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  <cell r="AH125">
            <v>0</v>
          </cell>
          <cell r="AI125">
            <v>0</v>
          </cell>
          <cell r="AJ125">
            <v>0</v>
          </cell>
          <cell r="AK125">
            <v>0</v>
          </cell>
          <cell r="AL125">
            <v>0</v>
          </cell>
          <cell r="AM125">
            <v>0</v>
          </cell>
          <cell r="AN125">
            <v>0</v>
          </cell>
          <cell r="AP125">
            <v>0</v>
          </cell>
        </row>
        <row r="126">
          <cell r="A126" t="str">
            <v xml:space="preserve">    нарастающим итогом</v>
          </cell>
          <cell r="C126" t="str">
            <v>кв. м</v>
          </cell>
          <cell r="D126" t="str">
            <v>int_end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N126">
            <v>0</v>
          </cell>
        </row>
        <row r="127">
          <cell r="A127" t="str">
            <v xml:space="preserve">    в % от общей площади объекта</v>
          </cell>
          <cell r="C127" t="str">
            <v>%</v>
          </cell>
          <cell r="D127" t="str">
            <v>int_avg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</row>
        <row r="128">
          <cell r="A128" t="str">
            <v>Доля площадей, не облагаемых НДС</v>
          </cell>
          <cell r="B128">
            <v>0</v>
          </cell>
          <cell r="C128" t="str">
            <v>%</v>
          </cell>
        </row>
        <row r="131">
          <cell r="A131" t="str">
            <v>СТРОИТЕЛЬСТВО: СДАЧА ПЛОЩАДЕЙ В АРЕНДУ</v>
          </cell>
          <cell r="F131" t="str">
            <v>"0"</v>
          </cell>
          <cell r="G131" t="str">
            <v xml:space="preserve"> 2011</v>
          </cell>
          <cell r="H131" t="str">
            <v xml:space="preserve"> 2012</v>
          </cell>
          <cell r="I131" t="str">
            <v xml:space="preserve"> 2013</v>
          </cell>
          <cell r="J131" t="str">
            <v xml:space="preserve"> 2014</v>
          </cell>
          <cell r="K131" t="str">
            <v xml:space="preserve"> 2015</v>
          </cell>
          <cell r="L131" t="str">
            <v xml:space="preserve"> 2016</v>
          </cell>
          <cell r="M131" t="str">
            <v xml:space="preserve"> 2017</v>
          </cell>
          <cell r="N131" t="str">
            <v xml:space="preserve"> 2018</v>
          </cell>
          <cell r="O131" t="str">
            <v xml:space="preserve"> 2019</v>
          </cell>
          <cell r="P131" t="str">
            <v xml:space="preserve"> 2020</v>
          </cell>
          <cell r="Q131" t="str">
            <v xml:space="preserve"> 2021</v>
          </cell>
          <cell r="R131" t="str">
            <v xml:space="preserve"> 2022</v>
          </cell>
          <cell r="S131" t="str">
            <v xml:space="preserve"> 2023</v>
          </cell>
          <cell r="T131" t="str">
            <v xml:space="preserve"> 2024</v>
          </cell>
          <cell r="U131" t="str">
            <v xml:space="preserve"> 2025</v>
          </cell>
          <cell r="V131" t="str">
            <v xml:space="preserve"> 2026</v>
          </cell>
          <cell r="W131" t="str">
            <v xml:space="preserve"> 2027</v>
          </cell>
          <cell r="X131" t="str">
            <v xml:space="preserve"> 2028</v>
          </cell>
          <cell r="Y131" t="str">
            <v xml:space="preserve"> 2029</v>
          </cell>
          <cell r="Z131" t="str">
            <v xml:space="preserve"> 2030</v>
          </cell>
          <cell r="AA131" t="str">
            <v xml:space="preserve"> 2031</v>
          </cell>
          <cell r="AB131" t="str">
            <v xml:space="preserve"> 2032</v>
          </cell>
          <cell r="AC131" t="str">
            <v xml:space="preserve"> 2033</v>
          </cell>
          <cell r="AD131" t="str">
            <v xml:space="preserve"> 2034</v>
          </cell>
          <cell r="AE131" t="str">
            <v xml:space="preserve"> 2035</v>
          </cell>
          <cell r="AF131" t="str">
            <v xml:space="preserve"> 2036</v>
          </cell>
          <cell r="AG131" t="str">
            <v xml:space="preserve"> 2037</v>
          </cell>
          <cell r="AH131" t="str">
            <v xml:space="preserve"> 2038</v>
          </cell>
          <cell r="AI131" t="str">
            <v xml:space="preserve"> 2039</v>
          </cell>
          <cell r="AJ131" t="str">
            <v xml:space="preserve"> 2040</v>
          </cell>
          <cell r="AK131" t="str">
            <v xml:space="preserve"> 2041</v>
          </cell>
          <cell r="AL131" t="str">
            <v xml:space="preserve"> 2042</v>
          </cell>
          <cell r="AM131" t="str">
            <v xml:space="preserve"> 2043</v>
          </cell>
          <cell r="AN131" t="str">
            <v xml:space="preserve"> 2044</v>
          </cell>
          <cell r="AP131" t="str">
            <v>ИТОГО</v>
          </cell>
        </row>
        <row r="133">
          <cell r="A133" t="str">
            <v>Жилые площади</v>
          </cell>
          <cell r="B133" t="str">
            <v>Валюта</v>
          </cell>
        </row>
        <row r="134">
          <cell r="A134" t="str">
            <v>Ставка, за кв. м в год (с НДС)</v>
          </cell>
          <cell r="B134">
            <v>1</v>
          </cell>
          <cell r="C134" t="str">
            <v>тыс. руб.</v>
          </cell>
          <cell r="D134" t="str">
            <v>int_avg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</row>
        <row r="135">
          <cell r="A135" t="str">
            <v>Доступные для сдачи площади</v>
          </cell>
          <cell r="C135" t="str">
            <v>кв. м</v>
          </cell>
          <cell r="D135" t="str">
            <v>1_03;int_avg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  <cell r="AK135">
            <v>0</v>
          </cell>
          <cell r="AL135">
            <v>0</v>
          </cell>
          <cell r="AM135">
            <v>0</v>
          </cell>
          <cell r="AN135">
            <v>0</v>
          </cell>
        </row>
        <row r="136">
          <cell r="A136" t="str">
            <v>Сдано в аренду</v>
          </cell>
          <cell r="C136" t="str">
            <v>кв. м</v>
          </cell>
          <cell r="D136" t="str">
            <v>1_02;int_avg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</row>
        <row r="137">
          <cell r="A137" t="str">
            <v>Поступления от аренды</v>
          </cell>
          <cell r="C137" t="str">
            <v>тыс. руб.</v>
          </cell>
          <cell r="D137" t="str">
            <v>1_01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P137">
            <v>0</v>
          </cell>
        </row>
        <row r="139">
          <cell r="A139" t="str">
            <v>Суммарные поступления от аренды</v>
          </cell>
          <cell r="C139" t="str">
            <v>тыс. руб.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>
            <v>0</v>
          </cell>
          <cell r="AD139">
            <v>0</v>
          </cell>
          <cell r="AE139">
            <v>0</v>
          </cell>
          <cell r="AF139">
            <v>0</v>
          </cell>
          <cell r="AG139">
            <v>0</v>
          </cell>
          <cell r="AH139">
            <v>0</v>
          </cell>
          <cell r="AI139">
            <v>0</v>
          </cell>
          <cell r="AJ139">
            <v>0</v>
          </cell>
          <cell r="AK139">
            <v>0</v>
          </cell>
          <cell r="AL139">
            <v>0</v>
          </cell>
          <cell r="AM139">
            <v>0</v>
          </cell>
          <cell r="AN139">
            <v>0</v>
          </cell>
          <cell r="AP139">
            <v>0</v>
          </cell>
        </row>
        <row r="140">
          <cell r="A140" t="str">
            <v xml:space="preserve">    Всего сдано в аренду площадей</v>
          </cell>
          <cell r="C140" t="str">
            <v>кв. м</v>
          </cell>
          <cell r="D140" t="str">
            <v>int_avg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0</v>
          </cell>
          <cell r="AB140">
            <v>0</v>
          </cell>
          <cell r="AC140">
            <v>0</v>
          </cell>
          <cell r="AD140">
            <v>0</v>
          </cell>
          <cell r="AE140">
            <v>0</v>
          </cell>
          <cell r="AF140">
            <v>0</v>
          </cell>
          <cell r="AG140">
            <v>0</v>
          </cell>
          <cell r="AH140">
            <v>0</v>
          </cell>
          <cell r="AI140">
            <v>0</v>
          </cell>
          <cell r="AJ140">
            <v>0</v>
          </cell>
          <cell r="AK140">
            <v>0</v>
          </cell>
          <cell r="AL140">
            <v>0</v>
          </cell>
          <cell r="AM140">
            <v>0</v>
          </cell>
          <cell r="AN140">
            <v>0</v>
          </cell>
        </row>
        <row r="141">
          <cell r="A141" t="str">
            <v xml:space="preserve">    в % от площади доступной для сдачи</v>
          </cell>
          <cell r="C141" t="str">
            <v>%</v>
          </cell>
          <cell r="D141" t="str">
            <v>int_avg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0</v>
          </cell>
          <cell r="AC141">
            <v>0</v>
          </cell>
          <cell r="AD141">
            <v>0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  <cell r="AK141">
            <v>0</v>
          </cell>
          <cell r="AL141">
            <v>0</v>
          </cell>
          <cell r="AM141">
            <v>0</v>
          </cell>
          <cell r="AN141">
            <v>0</v>
          </cell>
        </row>
        <row r="144">
          <cell r="A144" t="str">
            <v>СТРОИТЕЛЬСТВО: БАЛАНС ПО ОБЪЕКТУ</v>
          </cell>
          <cell r="F144" t="str">
            <v>"0"</v>
          </cell>
          <cell r="G144" t="str">
            <v xml:space="preserve"> 2011</v>
          </cell>
          <cell r="H144" t="str">
            <v xml:space="preserve"> 2012</v>
          </cell>
          <cell r="I144" t="str">
            <v xml:space="preserve"> 2013</v>
          </cell>
          <cell r="J144" t="str">
            <v xml:space="preserve"> 2014</v>
          </cell>
          <cell r="K144" t="str">
            <v xml:space="preserve"> 2015</v>
          </cell>
          <cell r="L144" t="str">
            <v xml:space="preserve"> 2016</v>
          </cell>
          <cell r="M144" t="str">
            <v xml:space="preserve"> 2017</v>
          </cell>
          <cell r="N144" t="str">
            <v xml:space="preserve"> 2018</v>
          </cell>
          <cell r="O144" t="str">
            <v xml:space="preserve"> 2019</v>
          </cell>
          <cell r="P144" t="str">
            <v xml:space="preserve"> 2020</v>
          </cell>
          <cell r="Q144" t="str">
            <v xml:space="preserve"> 2021</v>
          </cell>
          <cell r="R144" t="str">
            <v xml:space="preserve"> 2022</v>
          </cell>
          <cell r="S144" t="str">
            <v xml:space="preserve"> 2023</v>
          </cell>
          <cell r="T144" t="str">
            <v xml:space="preserve"> 2024</v>
          </cell>
          <cell r="U144" t="str">
            <v xml:space="preserve"> 2025</v>
          </cell>
          <cell r="V144" t="str">
            <v xml:space="preserve"> 2026</v>
          </cell>
          <cell r="W144" t="str">
            <v xml:space="preserve"> 2027</v>
          </cell>
          <cell r="X144" t="str">
            <v xml:space="preserve"> 2028</v>
          </cell>
          <cell r="Y144" t="str">
            <v xml:space="preserve"> 2029</v>
          </cell>
          <cell r="Z144" t="str">
            <v xml:space="preserve"> 2030</v>
          </cell>
          <cell r="AA144" t="str">
            <v xml:space="preserve"> 2031</v>
          </cell>
          <cell r="AB144" t="str">
            <v xml:space="preserve"> 2032</v>
          </cell>
          <cell r="AC144" t="str">
            <v xml:space="preserve"> 2033</v>
          </cell>
          <cell r="AD144" t="str">
            <v xml:space="preserve"> 2034</v>
          </cell>
          <cell r="AE144" t="str">
            <v xml:space="preserve"> 2035</v>
          </cell>
          <cell r="AF144" t="str">
            <v xml:space="preserve"> 2036</v>
          </cell>
          <cell r="AG144" t="str">
            <v xml:space="preserve"> 2037</v>
          </cell>
          <cell r="AH144" t="str">
            <v xml:space="preserve"> 2038</v>
          </cell>
          <cell r="AI144" t="str">
            <v xml:space="preserve"> 2039</v>
          </cell>
          <cell r="AJ144" t="str">
            <v xml:space="preserve"> 2040</v>
          </cell>
          <cell r="AK144" t="str">
            <v xml:space="preserve"> 2041</v>
          </cell>
          <cell r="AL144" t="str">
            <v xml:space="preserve"> 2042</v>
          </cell>
          <cell r="AM144" t="str">
            <v xml:space="preserve"> 2043</v>
          </cell>
          <cell r="AN144" t="str">
            <v xml:space="preserve"> 2044</v>
          </cell>
          <cell r="AP144" t="str">
            <v>ИТОГО</v>
          </cell>
        </row>
        <row r="147">
          <cell r="A147" t="str">
            <v>Оплата строительства объекта</v>
          </cell>
          <cell r="C147" t="str">
            <v>тыс. руб.</v>
          </cell>
          <cell r="F147">
            <v>0</v>
          </cell>
          <cell r="G147">
            <v>17700</v>
          </cell>
          <cell r="H147">
            <v>154500</v>
          </cell>
          <cell r="I147">
            <v>164272</v>
          </cell>
          <cell r="J147">
            <v>35848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>
            <v>0</v>
          </cell>
          <cell r="AD147">
            <v>0</v>
          </cell>
          <cell r="AE147">
            <v>0</v>
          </cell>
          <cell r="AF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  <cell r="AK147">
            <v>0</v>
          </cell>
          <cell r="AL147">
            <v>0</v>
          </cell>
          <cell r="AM147">
            <v>0</v>
          </cell>
          <cell r="AN147">
            <v>0</v>
          </cell>
          <cell r="AP147">
            <v>372320</v>
          </cell>
        </row>
        <row r="148">
          <cell r="A148" t="str">
            <v xml:space="preserve">    оплата без НДС</v>
          </cell>
          <cell r="C148" t="str">
            <v>тыс. руб.</v>
          </cell>
          <cell r="F148">
            <v>0</v>
          </cell>
          <cell r="G148">
            <v>15000</v>
          </cell>
          <cell r="H148">
            <v>130932.20338983051</v>
          </cell>
          <cell r="I148">
            <v>139213.55932203389</v>
          </cell>
          <cell r="J148">
            <v>30379.661016949154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P148">
            <v>315525.42372881359</v>
          </cell>
        </row>
        <row r="149">
          <cell r="A149" t="str">
            <v xml:space="preserve">    НДС</v>
          </cell>
          <cell r="C149" t="str">
            <v>тыс. руб.</v>
          </cell>
          <cell r="F149">
            <v>0</v>
          </cell>
          <cell r="G149">
            <v>2700</v>
          </cell>
          <cell r="H149">
            <v>23567.796610169491</v>
          </cell>
          <cell r="I149">
            <v>25058.440677966108</v>
          </cell>
          <cell r="J149">
            <v>5468.3389830508459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K149">
            <v>0</v>
          </cell>
          <cell r="AL149">
            <v>0</v>
          </cell>
          <cell r="AM149">
            <v>0</v>
          </cell>
          <cell r="AN149">
            <v>0</v>
          </cell>
          <cell r="AP149">
            <v>56794.576271186445</v>
          </cell>
        </row>
        <row r="150">
          <cell r="A150" t="str">
            <v>Выполненный объем работ</v>
          </cell>
          <cell r="C150" t="str">
            <v>тыс. руб.</v>
          </cell>
          <cell r="F150">
            <v>0</v>
          </cell>
          <cell r="G150">
            <v>15000</v>
          </cell>
          <cell r="H150">
            <v>109976</v>
          </cell>
          <cell r="I150">
            <v>190549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P150">
            <v>315525</v>
          </cell>
        </row>
        <row r="151">
          <cell r="A151" t="str">
            <v xml:space="preserve">    работы без НДС</v>
          </cell>
          <cell r="C151" t="str">
            <v>тыс. руб.</v>
          </cell>
          <cell r="F151">
            <v>0</v>
          </cell>
          <cell r="G151">
            <v>12711.864406779661</v>
          </cell>
          <cell r="H151">
            <v>93200</v>
          </cell>
          <cell r="I151">
            <v>161482.20338983051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0</v>
          </cell>
          <cell r="AD151">
            <v>0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P151">
            <v>267394.06779661018</v>
          </cell>
        </row>
        <row r="152">
          <cell r="A152" t="str">
            <v xml:space="preserve">    НДС</v>
          </cell>
          <cell r="C152" t="str">
            <v>тыс. руб.</v>
          </cell>
          <cell r="F152">
            <v>0</v>
          </cell>
          <cell r="G152">
            <v>2288.1355932203387</v>
          </cell>
          <cell r="H152">
            <v>16776</v>
          </cell>
          <cell r="I152">
            <v>29066.796610169491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N152">
            <v>0</v>
          </cell>
          <cell r="AP152">
            <v>48130.932203389828</v>
          </cell>
        </row>
        <row r="153">
          <cell r="A153" t="str">
            <v>Авансы подрядчикам (без НДС)</v>
          </cell>
          <cell r="C153" t="str">
            <v>тыс. руб.</v>
          </cell>
          <cell r="D153" t="str">
            <v>int_end</v>
          </cell>
          <cell r="F153">
            <v>0</v>
          </cell>
          <cell r="G153">
            <v>2288.1355932203387</v>
          </cell>
          <cell r="H153">
            <v>40020.338983050846</v>
          </cell>
          <cell r="I153">
            <v>17751.694915254229</v>
          </cell>
          <cell r="J153">
            <v>48131.355932203383</v>
          </cell>
          <cell r="K153">
            <v>48131.355932203383</v>
          </cell>
          <cell r="L153">
            <v>48131.355932203383</v>
          </cell>
          <cell r="M153">
            <v>48131.355932203383</v>
          </cell>
          <cell r="N153">
            <v>48131.355932203383</v>
          </cell>
          <cell r="O153">
            <v>48131.355932203383</v>
          </cell>
          <cell r="P153">
            <v>48131.355932203383</v>
          </cell>
          <cell r="Q153">
            <v>48131.355932203383</v>
          </cell>
          <cell r="R153">
            <v>48131.355932203383</v>
          </cell>
          <cell r="S153">
            <v>48131.355932203383</v>
          </cell>
          <cell r="T153">
            <v>48131.355932203383</v>
          </cell>
          <cell r="U153">
            <v>48131.355932203383</v>
          </cell>
          <cell r="V153">
            <v>48131.355932203383</v>
          </cell>
          <cell r="W153">
            <v>48131.355932203383</v>
          </cell>
          <cell r="X153">
            <v>48131.355932203383</v>
          </cell>
          <cell r="Y153">
            <v>48131.355932203383</v>
          </cell>
          <cell r="Z153">
            <v>48131.355932203383</v>
          </cell>
          <cell r="AA153">
            <v>48131.355932203383</v>
          </cell>
          <cell r="AB153">
            <v>48131.355932203383</v>
          </cell>
          <cell r="AC153">
            <v>48131.355932203383</v>
          </cell>
          <cell r="AD153">
            <v>48131.355932203383</v>
          </cell>
          <cell r="AE153">
            <v>48131.355932203383</v>
          </cell>
          <cell r="AF153">
            <v>48131.355932203383</v>
          </cell>
          <cell r="AG153">
            <v>48131.355932203383</v>
          </cell>
          <cell r="AH153">
            <v>48131.355932203383</v>
          </cell>
          <cell r="AI153">
            <v>48131.355932203383</v>
          </cell>
          <cell r="AJ153">
            <v>48131.355932203383</v>
          </cell>
          <cell r="AK153">
            <v>48131.355932203383</v>
          </cell>
          <cell r="AL153">
            <v>48131.355932203383</v>
          </cell>
          <cell r="AM153">
            <v>48131.355932203383</v>
          </cell>
          <cell r="AN153">
            <v>48131.355932203383</v>
          </cell>
        </row>
        <row r="154">
          <cell r="A154" t="str">
            <v>Кредиторская задолженность подрядчикам (без НДС)</v>
          </cell>
          <cell r="C154" t="str">
            <v>тыс. руб.</v>
          </cell>
          <cell r="D154" t="str">
            <v>int_end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0</v>
          </cell>
          <cell r="AF154">
            <v>0</v>
          </cell>
          <cell r="AG154">
            <v>0</v>
          </cell>
          <cell r="AH154">
            <v>0</v>
          </cell>
          <cell r="AI154">
            <v>0</v>
          </cell>
          <cell r="AJ154">
            <v>0</v>
          </cell>
          <cell r="AK154">
            <v>0</v>
          </cell>
          <cell r="AL154">
            <v>0</v>
          </cell>
          <cell r="AM154">
            <v>0</v>
          </cell>
          <cell r="AN154">
            <v>0</v>
          </cell>
        </row>
        <row r="155">
          <cell r="A155" t="str">
            <v>Стоимость завершенного объекта</v>
          </cell>
          <cell r="B155">
            <v>315525</v>
          </cell>
          <cell r="C155" t="str">
            <v>тыс. руб.</v>
          </cell>
        </row>
        <row r="156">
          <cell r="A156" t="str">
            <v xml:space="preserve">    стоимость без НДС</v>
          </cell>
          <cell r="B156">
            <v>267394.06779661018</v>
          </cell>
          <cell r="C156" t="str">
            <v>тыс. руб.</v>
          </cell>
        </row>
        <row r="157">
          <cell r="A157" t="str">
            <v xml:space="preserve">    НДС</v>
          </cell>
          <cell r="B157">
            <v>48130.932203389828</v>
          </cell>
          <cell r="C157" t="str">
            <v>тыс. руб.</v>
          </cell>
        </row>
        <row r="159">
          <cell r="A159" t="str">
            <v>Доля площадей к передаче дольщикам / соинвесторам</v>
          </cell>
          <cell r="B159">
            <v>0</v>
          </cell>
        </row>
        <row r="160">
          <cell r="A160" t="str">
            <v>Доля площадей к продаже</v>
          </cell>
          <cell r="B160">
            <v>0</v>
          </cell>
        </row>
        <row r="162">
          <cell r="A162" t="str">
            <v>Учет доли объекта для собственного использования</v>
          </cell>
        </row>
        <row r="163">
          <cell r="A163" t="str">
            <v>Незавершенные инвестиции</v>
          </cell>
          <cell r="C163" t="str">
            <v>тыс. руб.</v>
          </cell>
          <cell r="D163" t="str">
            <v>int_end</v>
          </cell>
          <cell r="F163">
            <v>0</v>
          </cell>
          <cell r="G163">
            <v>12711.864406779661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  <cell r="AH163">
            <v>0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</row>
        <row r="164">
          <cell r="A164" t="str">
            <v>Здания и сооружения на балансе</v>
          </cell>
          <cell r="C164" t="str">
            <v>тыс. руб.</v>
          </cell>
          <cell r="D164" t="str">
            <v>int_end</v>
          </cell>
          <cell r="F164">
            <v>0</v>
          </cell>
          <cell r="G164">
            <v>0</v>
          </cell>
          <cell r="H164">
            <v>105911.86440677966</v>
          </cell>
          <cell r="I164">
            <v>267394.06779661018</v>
          </cell>
          <cell r="J164">
            <v>267394.06779661018</v>
          </cell>
          <cell r="K164">
            <v>267394.06779661018</v>
          </cell>
          <cell r="L164">
            <v>267394.06779661018</v>
          </cell>
          <cell r="M164">
            <v>267394.06779661018</v>
          </cell>
          <cell r="N164">
            <v>267394.06779661018</v>
          </cell>
          <cell r="O164">
            <v>267394.06779661018</v>
          </cell>
          <cell r="P164">
            <v>267394.06779661018</v>
          </cell>
          <cell r="Q164">
            <v>267394.06779661018</v>
          </cell>
          <cell r="R164">
            <v>267394.06779661018</v>
          </cell>
          <cell r="S164">
            <v>267394.06779661018</v>
          </cell>
          <cell r="T164">
            <v>267394.06779661018</v>
          </cell>
          <cell r="U164">
            <v>267394.06779661018</v>
          </cell>
          <cell r="V164">
            <v>267394.06779661018</v>
          </cell>
          <cell r="W164">
            <v>267394.06779661018</v>
          </cell>
          <cell r="X164">
            <v>267394.06779661018</v>
          </cell>
          <cell r="Y164">
            <v>267394.06779661018</v>
          </cell>
          <cell r="Z164">
            <v>267394.06779661018</v>
          </cell>
          <cell r="AA164">
            <v>267394.06779661018</v>
          </cell>
          <cell r="AB164">
            <v>267394.06779661018</v>
          </cell>
          <cell r="AC164">
            <v>267394.06779661018</v>
          </cell>
          <cell r="AD164">
            <v>267394.06779661018</v>
          </cell>
          <cell r="AE164">
            <v>267394.06779661018</v>
          </cell>
          <cell r="AF164">
            <v>267394.06779661018</v>
          </cell>
          <cell r="AG164">
            <v>267394.06779661018</v>
          </cell>
          <cell r="AH164">
            <v>267394.06779661018</v>
          </cell>
          <cell r="AI164">
            <v>267394.06779661018</v>
          </cell>
          <cell r="AJ164">
            <v>267394.06779661018</v>
          </cell>
          <cell r="AK164">
            <v>267394.06779661018</v>
          </cell>
          <cell r="AL164">
            <v>267394.06779661018</v>
          </cell>
          <cell r="AM164">
            <v>267394.06779661018</v>
          </cell>
          <cell r="AN164">
            <v>267394.06779661018</v>
          </cell>
        </row>
        <row r="165">
          <cell r="A165" t="str">
            <v>Срок амортизации</v>
          </cell>
          <cell r="B165">
            <v>50</v>
          </cell>
          <cell r="C165" t="str">
            <v>лет</v>
          </cell>
        </row>
        <row r="166">
          <cell r="A166" t="str">
            <v xml:space="preserve">    балансовая стоимость</v>
          </cell>
          <cell r="C166" t="str">
            <v>тыс. руб.</v>
          </cell>
          <cell r="D166" t="str">
            <v>int_end</v>
          </cell>
          <cell r="F166">
            <v>0</v>
          </cell>
          <cell r="G166">
            <v>0</v>
          </cell>
          <cell r="H166">
            <v>105911.86440677966</v>
          </cell>
          <cell r="I166">
            <v>267394.06779661018</v>
          </cell>
          <cell r="J166">
            <v>267394.06779661018</v>
          </cell>
          <cell r="K166">
            <v>267394.06779661018</v>
          </cell>
          <cell r="L166">
            <v>267394.06779661018</v>
          </cell>
          <cell r="M166">
            <v>267394.06779661018</v>
          </cell>
          <cell r="N166">
            <v>267394.06779661018</v>
          </cell>
          <cell r="O166">
            <v>267394.06779661018</v>
          </cell>
          <cell r="P166">
            <v>267394.06779661018</v>
          </cell>
          <cell r="Q166">
            <v>267394.06779661018</v>
          </cell>
          <cell r="R166">
            <v>267394.06779661018</v>
          </cell>
          <cell r="S166">
            <v>267394.06779661018</v>
          </cell>
          <cell r="T166">
            <v>267394.06779661018</v>
          </cell>
          <cell r="U166">
            <v>267394.06779661018</v>
          </cell>
          <cell r="V166">
            <v>267394.06779661018</v>
          </cell>
          <cell r="W166">
            <v>267394.06779661018</v>
          </cell>
          <cell r="X166">
            <v>267394.06779661018</v>
          </cell>
          <cell r="Y166">
            <v>267394.06779661018</v>
          </cell>
          <cell r="Z166">
            <v>267394.06779661018</v>
          </cell>
          <cell r="AA166">
            <v>267394.06779661018</v>
          </cell>
          <cell r="AB166">
            <v>267394.06779661018</v>
          </cell>
          <cell r="AC166">
            <v>267394.06779661018</v>
          </cell>
          <cell r="AD166">
            <v>267394.06779661018</v>
          </cell>
          <cell r="AE166">
            <v>267394.06779661018</v>
          </cell>
          <cell r="AF166">
            <v>267394.06779661018</v>
          </cell>
          <cell r="AG166">
            <v>267394.06779661018</v>
          </cell>
          <cell r="AH166">
            <v>267394.06779661018</v>
          </cell>
          <cell r="AI166">
            <v>267394.06779661018</v>
          </cell>
          <cell r="AJ166">
            <v>267394.06779661018</v>
          </cell>
          <cell r="AK166">
            <v>267394.06779661018</v>
          </cell>
          <cell r="AL166">
            <v>267394.06779661018</v>
          </cell>
          <cell r="AM166">
            <v>267394.06779661018</v>
          </cell>
          <cell r="AN166">
            <v>267394.06779661018</v>
          </cell>
        </row>
        <row r="167">
          <cell r="A167" t="str">
            <v xml:space="preserve">    амортизация за текущий период</v>
          </cell>
          <cell r="C167" t="str">
            <v>тыс. руб.</v>
          </cell>
          <cell r="G167">
            <v>0</v>
          </cell>
          <cell r="H167">
            <v>0</v>
          </cell>
          <cell r="I167">
            <v>2118.2372881355932</v>
          </cell>
          <cell r="J167">
            <v>5347.8813559322034</v>
          </cell>
          <cell r="K167">
            <v>5347.8813559322034</v>
          </cell>
          <cell r="L167">
            <v>5347.8813559322034</v>
          </cell>
          <cell r="M167">
            <v>5347.8813559322034</v>
          </cell>
          <cell r="N167">
            <v>5347.8813559322034</v>
          </cell>
          <cell r="O167">
            <v>5347.8813559322034</v>
          </cell>
          <cell r="P167">
            <v>5347.8813559322034</v>
          </cell>
          <cell r="Q167">
            <v>5347.8813559322034</v>
          </cell>
          <cell r="R167">
            <v>5347.8813559322034</v>
          </cell>
          <cell r="S167">
            <v>5347.8813559322034</v>
          </cell>
          <cell r="T167">
            <v>5347.8813559322034</v>
          </cell>
          <cell r="U167">
            <v>5347.8813559322034</v>
          </cell>
          <cell r="V167">
            <v>5347.8813559322034</v>
          </cell>
          <cell r="W167">
            <v>5347.8813559322034</v>
          </cell>
          <cell r="X167">
            <v>5347.8813559322034</v>
          </cell>
          <cell r="Y167">
            <v>5347.8813559322034</v>
          </cell>
          <cell r="Z167">
            <v>5347.8813559322034</v>
          </cell>
          <cell r="AA167">
            <v>5347.8813559322034</v>
          </cell>
          <cell r="AB167">
            <v>5347.8813559322034</v>
          </cell>
          <cell r="AC167">
            <v>5347.8813559322034</v>
          </cell>
          <cell r="AD167">
            <v>5347.8813559322034</v>
          </cell>
          <cell r="AE167">
            <v>5347.8813559322034</v>
          </cell>
          <cell r="AF167">
            <v>5347.8813559322034</v>
          </cell>
          <cell r="AG167">
            <v>5347.8813559322034</v>
          </cell>
          <cell r="AH167">
            <v>5347.8813559322034</v>
          </cell>
          <cell r="AI167">
            <v>5347.8813559322034</v>
          </cell>
          <cell r="AJ167">
            <v>5347.8813559322034</v>
          </cell>
          <cell r="AK167">
            <v>5347.8813559322034</v>
          </cell>
          <cell r="AL167">
            <v>5347.8813559322034</v>
          </cell>
          <cell r="AM167">
            <v>5347.8813559322034</v>
          </cell>
          <cell r="AN167">
            <v>5347.8813559322034</v>
          </cell>
        </row>
        <row r="168">
          <cell r="A168" t="str">
            <v xml:space="preserve">    накопленная амортизация</v>
          </cell>
          <cell r="C168" t="str">
            <v>тыс. руб.</v>
          </cell>
          <cell r="D168" t="str">
            <v>int_end</v>
          </cell>
          <cell r="G168">
            <v>0</v>
          </cell>
          <cell r="H168">
            <v>0</v>
          </cell>
          <cell r="I168">
            <v>2118.2372881355932</v>
          </cell>
          <cell r="J168">
            <v>7466.1186440677966</v>
          </cell>
          <cell r="K168">
            <v>12814</v>
          </cell>
          <cell r="L168">
            <v>18161.881355932204</v>
          </cell>
          <cell r="M168">
            <v>23509.762711864409</v>
          </cell>
          <cell r="N168">
            <v>28857.644067796613</v>
          </cell>
          <cell r="O168">
            <v>34205.525423728817</v>
          </cell>
          <cell r="P168">
            <v>39553.406779661018</v>
          </cell>
          <cell r="Q168">
            <v>44901.288135593219</v>
          </cell>
          <cell r="R168">
            <v>50249.169491525419</v>
          </cell>
          <cell r="S168">
            <v>55597.05084745762</v>
          </cell>
          <cell r="T168">
            <v>60944.932203389821</v>
          </cell>
          <cell r="U168">
            <v>66292.813559322021</v>
          </cell>
          <cell r="V168">
            <v>71640.694915254222</v>
          </cell>
          <cell r="W168">
            <v>76988.576271186423</v>
          </cell>
          <cell r="X168">
            <v>82336.457627118623</v>
          </cell>
          <cell r="Y168">
            <v>87684.338983050824</v>
          </cell>
          <cell r="Z168">
            <v>93032.220338983025</v>
          </cell>
          <cell r="AA168">
            <v>98380.101694915225</v>
          </cell>
          <cell r="AB168">
            <v>103727.98305084743</v>
          </cell>
          <cell r="AC168">
            <v>109075.86440677963</v>
          </cell>
          <cell r="AD168">
            <v>114423.74576271183</v>
          </cell>
          <cell r="AE168">
            <v>119771.62711864403</v>
          </cell>
          <cell r="AF168">
            <v>125119.50847457623</v>
          </cell>
          <cell r="AG168">
            <v>130467.38983050843</v>
          </cell>
          <cell r="AH168">
            <v>135815.27118644063</v>
          </cell>
          <cell r="AI168">
            <v>141163.15254237285</v>
          </cell>
          <cell r="AJ168">
            <v>146511.03389830506</v>
          </cell>
          <cell r="AK168">
            <v>151858.91525423728</v>
          </cell>
          <cell r="AL168">
            <v>157206.79661016949</v>
          </cell>
          <cell r="AM168">
            <v>162554.67796610171</v>
          </cell>
          <cell r="AN168">
            <v>167902.55932203392</v>
          </cell>
        </row>
        <row r="169">
          <cell r="A169" t="str">
            <v xml:space="preserve">    остаточная стоимость</v>
          </cell>
          <cell r="C169" t="str">
            <v>тыс. руб.</v>
          </cell>
          <cell r="D169" t="str">
            <v>int_end</v>
          </cell>
          <cell r="F169">
            <v>0</v>
          </cell>
          <cell r="G169">
            <v>0</v>
          </cell>
          <cell r="H169">
            <v>105911.86440677966</v>
          </cell>
          <cell r="I169">
            <v>265275.83050847461</v>
          </cell>
          <cell r="J169">
            <v>259927.94915254239</v>
          </cell>
          <cell r="K169">
            <v>254580.06779661018</v>
          </cell>
          <cell r="L169">
            <v>249232.18644067796</v>
          </cell>
          <cell r="M169">
            <v>243884.30508474578</v>
          </cell>
          <cell r="N169">
            <v>238536.42372881356</v>
          </cell>
          <cell r="O169">
            <v>233188.54237288138</v>
          </cell>
          <cell r="P169">
            <v>227840.66101694916</v>
          </cell>
          <cell r="Q169">
            <v>222492.77966101695</v>
          </cell>
          <cell r="R169">
            <v>217144.89830508476</v>
          </cell>
          <cell r="S169">
            <v>211797.01694915257</v>
          </cell>
          <cell r="T169">
            <v>206449.13559322036</v>
          </cell>
          <cell r="U169">
            <v>201101.25423728814</v>
          </cell>
          <cell r="V169">
            <v>195753.37288135596</v>
          </cell>
          <cell r="W169">
            <v>190405.49152542377</v>
          </cell>
          <cell r="X169">
            <v>185057.61016949156</v>
          </cell>
          <cell r="Y169">
            <v>179709.72881355934</v>
          </cell>
          <cell r="Z169">
            <v>174361.84745762715</v>
          </cell>
          <cell r="AA169">
            <v>169013.96610169497</v>
          </cell>
          <cell r="AB169">
            <v>163666.08474576275</v>
          </cell>
          <cell r="AC169">
            <v>158318.20338983054</v>
          </cell>
          <cell r="AD169">
            <v>152970.32203389835</v>
          </cell>
          <cell r="AE169">
            <v>147622.44067796617</v>
          </cell>
          <cell r="AF169">
            <v>142274.55932203395</v>
          </cell>
          <cell r="AG169">
            <v>136926.67796610174</v>
          </cell>
          <cell r="AH169">
            <v>131578.79661016955</v>
          </cell>
          <cell r="AI169">
            <v>126230.91525423733</v>
          </cell>
          <cell r="AJ169">
            <v>120883.03389830512</v>
          </cell>
          <cell r="AK169">
            <v>115535.1525423729</v>
          </cell>
          <cell r="AL169">
            <v>110187.27118644069</v>
          </cell>
          <cell r="AM169">
            <v>104839.38983050847</v>
          </cell>
          <cell r="AN169">
            <v>99491.508474576258</v>
          </cell>
        </row>
        <row r="170">
          <cell r="A170" t="str">
            <v>Зачет НДС</v>
          </cell>
          <cell r="C170" t="str">
            <v>тыс. руб.</v>
          </cell>
          <cell r="F170">
            <v>0</v>
          </cell>
          <cell r="G170">
            <v>2288.1355932203387</v>
          </cell>
          <cell r="H170">
            <v>16776</v>
          </cell>
          <cell r="I170">
            <v>29066.796610169491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  <cell r="W170">
            <v>0</v>
          </cell>
          <cell r="X170">
            <v>0</v>
          </cell>
          <cell r="Y170">
            <v>0</v>
          </cell>
          <cell r="Z170">
            <v>0</v>
          </cell>
          <cell r="AA170">
            <v>0</v>
          </cell>
          <cell r="AB170">
            <v>0</v>
          </cell>
          <cell r="AC170">
            <v>0</v>
          </cell>
          <cell r="AD170">
            <v>0</v>
          </cell>
          <cell r="AE170">
            <v>0</v>
          </cell>
          <cell r="AF170">
            <v>0</v>
          </cell>
          <cell r="AG170">
            <v>0</v>
          </cell>
          <cell r="AH170">
            <v>0</v>
          </cell>
          <cell r="AI170">
            <v>0</v>
          </cell>
          <cell r="AJ170">
            <v>0</v>
          </cell>
          <cell r="AK170">
            <v>0</v>
          </cell>
          <cell r="AL170">
            <v>0</v>
          </cell>
          <cell r="AM170">
            <v>0</v>
          </cell>
          <cell r="AN170">
            <v>0</v>
          </cell>
          <cell r="AP170">
            <v>48130.932203389828</v>
          </cell>
        </row>
        <row r="171">
          <cell r="A171" t="str">
            <v>Продажа объекта после собственной эксплуатации</v>
          </cell>
          <cell r="C171" t="str">
            <v>тыс. руб.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D171">
            <v>0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0</v>
          </cell>
          <cell r="AM171">
            <v>0</v>
          </cell>
          <cell r="AN171">
            <v>0</v>
          </cell>
        </row>
        <row r="172">
          <cell r="A172" t="str">
            <v xml:space="preserve">    прибыль / убыток от продажи объекта</v>
          </cell>
          <cell r="C172" t="str">
            <v>тыс. руб.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  <cell r="AA172">
            <v>0</v>
          </cell>
          <cell r="AB172">
            <v>0</v>
          </cell>
          <cell r="AC172">
            <v>0</v>
          </cell>
          <cell r="AD172">
            <v>0</v>
          </cell>
          <cell r="AE172">
            <v>0</v>
          </cell>
          <cell r="AF172">
            <v>0</v>
          </cell>
          <cell r="AG172">
            <v>0</v>
          </cell>
          <cell r="AH172">
            <v>0</v>
          </cell>
          <cell r="AI172">
            <v>0</v>
          </cell>
          <cell r="AJ172">
            <v>0</v>
          </cell>
          <cell r="AK172">
            <v>0</v>
          </cell>
          <cell r="AL172">
            <v>0</v>
          </cell>
          <cell r="AM172">
            <v>0</v>
          </cell>
          <cell r="AN172">
            <v>0</v>
          </cell>
        </row>
        <row r="173">
          <cell r="A173" t="str">
            <v xml:space="preserve">    НДС к выручке от продажи объекта</v>
          </cell>
          <cell r="B173">
            <v>0.18</v>
          </cell>
          <cell r="C173" t="str">
            <v>тыс. руб.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0</v>
          </cell>
          <cell r="AD173">
            <v>0</v>
          </cell>
          <cell r="AE173">
            <v>0</v>
          </cell>
          <cell r="AF173">
            <v>0</v>
          </cell>
          <cell r="AG173">
            <v>0</v>
          </cell>
          <cell r="AH173">
            <v>0</v>
          </cell>
          <cell r="AI173">
            <v>0</v>
          </cell>
          <cell r="AJ173">
            <v>0</v>
          </cell>
          <cell r="AK173">
            <v>0</v>
          </cell>
          <cell r="AL173">
            <v>0</v>
          </cell>
          <cell r="AM173">
            <v>0</v>
          </cell>
          <cell r="AN173">
            <v>0</v>
          </cell>
        </row>
        <row r="174">
          <cell r="A174" t="str">
            <v>Авансы подрядчикам</v>
          </cell>
          <cell r="C174" t="str">
            <v>тыс. руб.</v>
          </cell>
          <cell r="D174" t="str">
            <v>int_end</v>
          </cell>
          <cell r="F174">
            <v>0</v>
          </cell>
          <cell r="G174">
            <v>2288.1355932203387</v>
          </cell>
          <cell r="H174">
            <v>40020.338983050846</v>
          </cell>
          <cell r="I174">
            <v>17751.694915254229</v>
          </cell>
          <cell r="J174">
            <v>48131.355932203383</v>
          </cell>
          <cell r="K174">
            <v>48131.355932203383</v>
          </cell>
          <cell r="L174">
            <v>48131.355932203383</v>
          </cell>
          <cell r="M174">
            <v>48131.355932203383</v>
          </cell>
          <cell r="N174">
            <v>48131.355932203383</v>
          </cell>
          <cell r="O174">
            <v>48131.355932203383</v>
          </cell>
          <cell r="P174">
            <v>48131.355932203383</v>
          </cell>
          <cell r="Q174">
            <v>48131.355932203383</v>
          </cell>
          <cell r="R174">
            <v>48131.355932203383</v>
          </cell>
          <cell r="S174">
            <v>48131.355932203383</v>
          </cell>
          <cell r="T174">
            <v>48131.355932203383</v>
          </cell>
          <cell r="U174">
            <v>48131.355932203383</v>
          </cell>
          <cell r="V174">
            <v>48131.355932203383</v>
          </cell>
          <cell r="W174">
            <v>48131.355932203383</v>
          </cell>
          <cell r="X174">
            <v>48131.355932203383</v>
          </cell>
          <cell r="Y174">
            <v>48131.355932203383</v>
          </cell>
          <cell r="Z174">
            <v>48131.355932203383</v>
          </cell>
          <cell r="AA174">
            <v>48131.355932203383</v>
          </cell>
          <cell r="AB174">
            <v>48131.355932203383</v>
          </cell>
          <cell r="AC174">
            <v>48131.355932203383</v>
          </cell>
          <cell r="AD174">
            <v>48131.355932203383</v>
          </cell>
          <cell r="AE174">
            <v>48131.355932203383</v>
          </cell>
          <cell r="AF174">
            <v>48131.355932203383</v>
          </cell>
          <cell r="AG174">
            <v>48131.355932203383</v>
          </cell>
          <cell r="AH174">
            <v>48131.355932203383</v>
          </cell>
          <cell r="AI174">
            <v>48131.355932203383</v>
          </cell>
          <cell r="AJ174">
            <v>48131.355932203383</v>
          </cell>
          <cell r="AK174">
            <v>48131.355932203383</v>
          </cell>
          <cell r="AL174">
            <v>48131.355932203383</v>
          </cell>
          <cell r="AM174">
            <v>48131.355932203383</v>
          </cell>
          <cell r="AN174">
            <v>48131.355932203383</v>
          </cell>
        </row>
        <row r="175">
          <cell r="A175" t="str">
            <v>Кредиторская задолженность подрядчикам</v>
          </cell>
          <cell r="C175" t="str">
            <v>тыс. руб.</v>
          </cell>
          <cell r="D175" t="str">
            <v>int_end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  <cell r="AA175">
            <v>0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0</v>
          </cell>
          <cell r="AG175">
            <v>0</v>
          </cell>
          <cell r="AH175">
            <v>0</v>
          </cell>
          <cell r="AI175">
            <v>0</v>
          </cell>
          <cell r="AJ175">
            <v>0</v>
          </cell>
          <cell r="AK175">
            <v>0</v>
          </cell>
          <cell r="AL175">
            <v>0</v>
          </cell>
          <cell r="AM175">
            <v>0</v>
          </cell>
          <cell r="AN175">
            <v>0</v>
          </cell>
        </row>
        <row r="177">
          <cell r="A177" t="str">
            <v>Учет доли к передаче дольщикам / соинвесторам</v>
          </cell>
        </row>
        <row r="178">
          <cell r="A178" t="str">
            <v>Незавершенные инвестиции</v>
          </cell>
          <cell r="C178" t="str">
            <v>тыс. руб.</v>
          </cell>
          <cell r="D178" t="str">
            <v>int_end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A178">
            <v>0</v>
          </cell>
          <cell r="AB178">
            <v>0</v>
          </cell>
          <cell r="AC178">
            <v>0</v>
          </cell>
          <cell r="AD178">
            <v>0</v>
          </cell>
          <cell r="AE178">
            <v>0</v>
          </cell>
          <cell r="AF178">
            <v>0</v>
          </cell>
          <cell r="AG178">
            <v>0</v>
          </cell>
          <cell r="AH178">
            <v>0</v>
          </cell>
          <cell r="AI178">
            <v>0</v>
          </cell>
          <cell r="AJ178">
            <v>0</v>
          </cell>
          <cell r="AK178">
            <v>0</v>
          </cell>
          <cell r="AL178">
            <v>0</v>
          </cell>
          <cell r="AM178">
            <v>0</v>
          </cell>
          <cell r="AN178">
            <v>0</v>
          </cell>
        </row>
        <row r="179">
          <cell r="A179" t="str">
            <v>Здания и сооружения на балансе</v>
          </cell>
          <cell r="C179" t="str">
            <v>тыс. руб.</v>
          </cell>
          <cell r="D179" t="str">
            <v>int_end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>
            <v>0</v>
          </cell>
          <cell r="AD179">
            <v>0</v>
          </cell>
          <cell r="AE179">
            <v>0</v>
          </cell>
          <cell r="AF179">
            <v>0</v>
          </cell>
          <cell r="AG179">
            <v>0</v>
          </cell>
          <cell r="AH179">
            <v>0</v>
          </cell>
          <cell r="AI179">
            <v>0</v>
          </cell>
          <cell r="AJ179">
            <v>0</v>
          </cell>
          <cell r="AK179">
            <v>0</v>
          </cell>
          <cell r="AL179">
            <v>0</v>
          </cell>
          <cell r="AM179">
            <v>0</v>
          </cell>
          <cell r="AN179">
            <v>0</v>
          </cell>
        </row>
        <row r="180">
          <cell r="A180" t="str">
            <v>До учета переданных площадей:</v>
          </cell>
        </row>
        <row r="181">
          <cell r="A181" t="str">
            <v xml:space="preserve">    балансовая стоимость</v>
          </cell>
          <cell r="C181" t="str">
            <v>тыс. руб.</v>
          </cell>
          <cell r="D181" t="str">
            <v>int_end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  <cell r="AH181">
            <v>0</v>
          </cell>
          <cell r="AI181">
            <v>0</v>
          </cell>
          <cell r="AJ181">
            <v>0</v>
          </cell>
          <cell r="AK181">
            <v>0</v>
          </cell>
          <cell r="AL181">
            <v>0</v>
          </cell>
          <cell r="AM181">
            <v>0</v>
          </cell>
          <cell r="AN181">
            <v>0</v>
          </cell>
        </row>
        <row r="182">
          <cell r="A182" t="str">
            <v>Списание стоимости переданных площадей:</v>
          </cell>
        </row>
        <row r="183">
          <cell r="A183" t="str">
            <v xml:space="preserve">    доля объекта, переданная в текущем периоде</v>
          </cell>
          <cell r="C183" t="str">
            <v>тыс. руб.</v>
          </cell>
          <cell r="D183" t="str">
            <v>int_avg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</row>
        <row r="184">
          <cell r="A184" t="str">
            <v xml:space="preserve">    балансовая стоимость</v>
          </cell>
          <cell r="C184" t="str">
            <v>тыс. руб.</v>
          </cell>
          <cell r="D184" t="str">
            <v>int_end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  <cell r="V184">
            <v>0</v>
          </cell>
          <cell r="W184">
            <v>0</v>
          </cell>
          <cell r="X184">
            <v>0</v>
          </cell>
          <cell r="Y184">
            <v>0</v>
          </cell>
          <cell r="Z184">
            <v>0</v>
          </cell>
          <cell r="AA184">
            <v>0</v>
          </cell>
          <cell r="AB184">
            <v>0</v>
          </cell>
          <cell r="AC184">
            <v>0</v>
          </cell>
          <cell r="AD184">
            <v>0</v>
          </cell>
          <cell r="AE184">
            <v>0</v>
          </cell>
          <cell r="AF184">
            <v>0</v>
          </cell>
          <cell r="AG184">
            <v>0</v>
          </cell>
          <cell r="AH184">
            <v>0</v>
          </cell>
          <cell r="AI184">
            <v>0</v>
          </cell>
          <cell r="AJ184">
            <v>0</v>
          </cell>
          <cell r="AK184">
            <v>0</v>
          </cell>
          <cell r="AL184">
            <v>0</v>
          </cell>
          <cell r="AM184">
            <v>0</v>
          </cell>
          <cell r="AN184">
            <v>0</v>
          </cell>
        </row>
        <row r="185">
          <cell r="A185" t="str">
            <v xml:space="preserve">    прибыль/убыток от реализации активов</v>
          </cell>
          <cell r="C185" t="str">
            <v>тыс. руб.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>
            <v>0</v>
          </cell>
          <cell r="AD185">
            <v>0</v>
          </cell>
          <cell r="AE185">
            <v>0</v>
          </cell>
          <cell r="AF185">
            <v>0</v>
          </cell>
          <cell r="AG185">
            <v>0</v>
          </cell>
          <cell r="AH185">
            <v>0</v>
          </cell>
          <cell r="AI185">
            <v>0</v>
          </cell>
          <cell r="AJ185">
            <v>0</v>
          </cell>
          <cell r="AK185">
            <v>0</v>
          </cell>
          <cell r="AL185">
            <v>0</v>
          </cell>
          <cell r="AM185">
            <v>0</v>
          </cell>
          <cell r="AN185">
            <v>0</v>
          </cell>
        </row>
        <row r="186">
          <cell r="A186" t="str">
            <v>Стоимость оставшейся доли объекта на конец периода:</v>
          </cell>
        </row>
        <row r="187">
          <cell r="A187" t="str">
            <v xml:space="preserve">    непроданная доля объекта</v>
          </cell>
          <cell r="C187" t="str">
            <v>тыс. руб.</v>
          </cell>
          <cell r="D187" t="str">
            <v>int_avg</v>
          </cell>
          <cell r="F187">
            <v>1</v>
          </cell>
          <cell r="G187">
            <v>1</v>
          </cell>
          <cell r="H187">
            <v>1</v>
          </cell>
          <cell r="I187">
            <v>1</v>
          </cell>
          <cell r="J187">
            <v>1</v>
          </cell>
          <cell r="K187">
            <v>1</v>
          </cell>
          <cell r="L187">
            <v>1</v>
          </cell>
          <cell r="M187">
            <v>1</v>
          </cell>
          <cell r="N187">
            <v>1</v>
          </cell>
          <cell r="O187">
            <v>1</v>
          </cell>
          <cell r="P187">
            <v>1</v>
          </cell>
          <cell r="Q187">
            <v>1</v>
          </cell>
          <cell r="R187">
            <v>1</v>
          </cell>
          <cell r="S187">
            <v>1</v>
          </cell>
          <cell r="T187">
            <v>1</v>
          </cell>
          <cell r="U187">
            <v>1</v>
          </cell>
          <cell r="V187">
            <v>1</v>
          </cell>
          <cell r="W187">
            <v>1</v>
          </cell>
          <cell r="X187">
            <v>1</v>
          </cell>
          <cell r="Y187">
            <v>1</v>
          </cell>
          <cell r="Z187">
            <v>1</v>
          </cell>
          <cell r="AA187">
            <v>1</v>
          </cell>
          <cell r="AB187">
            <v>1</v>
          </cell>
          <cell r="AC187">
            <v>1</v>
          </cell>
          <cell r="AD187">
            <v>1</v>
          </cell>
          <cell r="AE187">
            <v>1</v>
          </cell>
          <cell r="AF187">
            <v>1</v>
          </cell>
          <cell r="AG187">
            <v>1</v>
          </cell>
          <cell r="AH187">
            <v>1</v>
          </cell>
          <cell r="AI187">
            <v>1</v>
          </cell>
          <cell r="AJ187">
            <v>1</v>
          </cell>
          <cell r="AK187">
            <v>1</v>
          </cell>
          <cell r="AL187">
            <v>1</v>
          </cell>
          <cell r="AM187">
            <v>1</v>
          </cell>
          <cell r="AN187">
            <v>1</v>
          </cell>
        </row>
        <row r="188">
          <cell r="A188" t="str">
            <v xml:space="preserve">    балансовая стоимость</v>
          </cell>
          <cell r="C188" t="str">
            <v>тыс. руб.</v>
          </cell>
          <cell r="D188" t="str">
            <v>int_end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>
            <v>0</v>
          </cell>
          <cell r="AD188">
            <v>0</v>
          </cell>
          <cell r="AE188">
            <v>0</v>
          </cell>
          <cell r="AF188">
            <v>0</v>
          </cell>
          <cell r="AG188">
            <v>0</v>
          </cell>
          <cell r="AH188">
            <v>0</v>
          </cell>
          <cell r="AI188">
            <v>0</v>
          </cell>
          <cell r="AJ188">
            <v>0</v>
          </cell>
          <cell r="AK188">
            <v>0</v>
          </cell>
          <cell r="AL188">
            <v>0</v>
          </cell>
          <cell r="AM188">
            <v>0</v>
          </cell>
          <cell r="AN188">
            <v>0</v>
          </cell>
        </row>
        <row r="189">
          <cell r="A189" t="str">
            <v>Авансы подрядчикам</v>
          </cell>
          <cell r="C189" t="str">
            <v>тыс. руб.</v>
          </cell>
          <cell r="D189" t="str">
            <v>int_end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>
            <v>0</v>
          </cell>
          <cell r="AD189">
            <v>0</v>
          </cell>
          <cell r="AE189">
            <v>0</v>
          </cell>
          <cell r="AF189">
            <v>0</v>
          </cell>
          <cell r="AG189">
            <v>0</v>
          </cell>
          <cell r="AH189">
            <v>0</v>
          </cell>
          <cell r="AI189">
            <v>0</v>
          </cell>
          <cell r="AJ189">
            <v>0</v>
          </cell>
          <cell r="AK189">
            <v>0</v>
          </cell>
          <cell r="AL189">
            <v>0</v>
          </cell>
          <cell r="AM189">
            <v>0</v>
          </cell>
          <cell r="AN189">
            <v>0</v>
          </cell>
        </row>
        <row r="190">
          <cell r="A190" t="str">
            <v>Кредиторская задолженность подрядчикам</v>
          </cell>
          <cell r="C190" t="str">
            <v>тыс. руб.</v>
          </cell>
          <cell r="D190" t="str">
            <v>int_end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0</v>
          </cell>
          <cell r="V190">
            <v>0</v>
          </cell>
          <cell r="W190">
            <v>0</v>
          </cell>
          <cell r="X190">
            <v>0</v>
          </cell>
          <cell r="Y190">
            <v>0</v>
          </cell>
          <cell r="Z190">
            <v>0</v>
          </cell>
          <cell r="AA190">
            <v>0</v>
          </cell>
          <cell r="AB190">
            <v>0</v>
          </cell>
          <cell r="AC190">
            <v>0</v>
          </cell>
          <cell r="AD190">
            <v>0</v>
          </cell>
          <cell r="AE190">
            <v>0</v>
          </cell>
          <cell r="AF190">
            <v>0</v>
          </cell>
          <cell r="AG190">
            <v>0</v>
          </cell>
          <cell r="AH190">
            <v>0</v>
          </cell>
          <cell r="AI190">
            <v>0</v>
          </cell>
          <cell r="AJ190">
            <v>0</v>
          </cell>
          <cell r="AK190">
            <v>0</v>
          </cell>
          <cell r="AL190">
            <v>0</v>
          </cell>
          <cell r="AM190">
            <v>0</v>
          </cell>
          <cell r="AN190">
            <v>0</v>
          </cell>
        </row>
        <row r="192">
          <cell r="A192" t="str">
            <v>Доходы от продажи площадей</v>
          </cell>
        </row>
        <row r="193">
          <cell r="A193" t="str">
            <v>Поступления от продажи площадей</v>
          </cell>
          <cell r="C193" t="str">
            <v>тыс. руб.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P193">
            <v>0</v>
          </cell>
        </row>
        <row r="194">
          <cell r="A194" t="str">
            <v xml:space="preserve">    доходы без НДС</v>
          </cell>
          <cell r="C194" t="str">
            <v>тыс. руб.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0</v>
          </cell>
          <cell r="V194">
            <v>0</v>
          </cell>
          <cell r="W194">
            <v>0</v>
          </cell>
          <cell r="X194">
            <v>0</v>
          </cell>
          <cell r="Y194">
            <v>0</v>
          </cell>
          <cell r="Z194">
            <v>0</v>
          </cell>
          <cell r="AA194">
            <v>0</v>
          </cell>
          <cell r="AB194">
            <v>0</v>
          </cell>
          <cell r="AC194">
            <v>0</v>
          </cell>
          <cell r="AD194">
            <v>0</v>
          </cell>
          <cell r="AE194">
            <v>0</v>
          </cell>
          <cell r="AF194">
            <v>0</v>
          </cell>
          <cell r="AG194">
            <v>0</v>
          </cell>
          <cell r="AH194">
            <v>0</v>
          </cell>
          <cell r="AI194">
            <v>0</v>
          </cell>
          <cell r="AJ194">
            <v>0</v>
          </cell>
          <cell r="AK194">
            <v>0</v>
          </cell>
          <cell r="AL194">
            <v>0</v>
          </cell>
          <cell r="AM194">
            <v>0</v>
          </cell>
          <cell r="AN194">
            <v>0</v>
          </cell>
          <cell r="AP194">
            <v>0</v>
          </cell>
        </row>
        <row r="195">
          <cell r="A195" t="str">
            <v xml:space="preserve">    НДС</v>
          </cell>
          <cell r="C195" t="str">
            <v>тыс. руб.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P195">
            <v>0</v>
          </cell>
        </row>
        <row r="196">
          <cell r="A196" t="str">
            <v>Передача проданных площадей</v>
          </cell>
          <cell r="C196" t="str">
            <v>тыс. руб.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0</v>
          </cell>
          <cell r="AB196">
            <v>0</v>
          </cell>
          <cell r="AC196">
            <v>0</v>
          </cell>
          <cell r="AD196">
            <v>0</v>
          </cell>
          <cell r="AE196">
            <v>0</v>
          </cell>
          <cell r="AF196">
            <v>0</v>
          </cell>
          <cell r="AG196">
            <v>0</v>
          </cell>
          <cell r="AH196">
            <v>0</v>
          </cell>
          <cell r="AI196">
            <v>0</v>
          </cell>
          <cell r="AJ196">
            <v>0</v>
          </cell>
          <cell r="AK196">
            <v>0</v>
          </cell>
          <cell r="AL196">
            <v>0</v>
          </cell>
          <cell r="AM196">
            <v>0</v>
          </cell>
          <cell r="AN196">
            <v>0</v>
          </cell>
          <cell r="AP196">
            <v>0</v>
          </cell>
        </row>
        <row r="197">
          <cell r="A197" t="str">
            <v xml:space="preserve">    передача без НДС</v>
          </cell>
          <cell r="C197" t="str">
            <v>тыс. руб.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0</v>
          </cell>
          <cell r="AH197">
            <v>0</v>
          </cell>
          <cell r="AI197">
            <v>0</v>
          </cell>
          <cell r="AJ197">
            <v>0</v>
          </cell>
          <cell r="AK197">
            <v>0</v>
          </cell>
          <cell r="AL197">
            <v>0</v>
          </cell>
          <cell r="AM197">
            <v>0</v>
          </cell>
          <cell r="AN197">
            <v>0</v>
          </cell>
          <cell r="AP197">
            <v>0</v>
          </cell>
        </row>
        <row r="198">
          <cell r="A198" t="str">
            <v xml:space="preserve">    НДС</v>
          </cell>
          <cell r="C198" t="str">
            <v>тыс. руб.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0</v>
          </cell>
          <cell r="V198">
            <v>0</v>
          </cell>
          <cell r="W198">
            <v>0</v>
          </cell>
          <cell r="X198">
            <v>0</v>
          </cell>
          <cell r="Y198">
            <v>0</v>
          </cell>
          <cell r="Z198">
            <v>0</v>
          </cell>
          <cell r="AA198">
            <v>0</v>
          </cell>
          <cell r="AB198">
            <v>0</v>
          </cell>
          <cell r="AC198">
            <v>0</v>
          </cell>
          <cell r="AD198">
            <v>0</v>
          </cell>
          <cell r="AE198">
            <v>0</v>
          </cell>
          <cell r="AF198">
            <v>0</v>
          </cell>
          <cell r="AG198">
            <v>0</v>
          </cell>
          <cell r="AH198">
            <v>0</v>
          </cell>
          <cell r="AI198">
            <v>0</v>
          </cell>
          <cell r="AJ198">
            <v>0</v>
          </cell>
          <cell r="AK198">
            <v>0</v>
          </cell>
          <cell r="AL198">
            <v>0</v>
          </cell>
          <cell r="AM198">
            <v>0</v>
          </cell>
          <cell r="AN198">
            <v>0</v>
          </cell>
          <cell r="AP198">
            <v>0</v>
          </cell>
        </row>
        <row r="199">
          <cell r="A199" t="str">
            <v>Себестоимость проданных площадей</v>
          </cell>
          <cell r="C199" t="str">
            <v>тыс. руб.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0</v>
          </cell>
          <cell r="V199">
            <v>0</v>
          </cell>
          <cell r="W199">
            <v>0</v>
          </cell>
          <cell r="X199">
            <v>0</v>
          </cell>
          <cell r="Y199">
            <v>0</v>
          </cell>
          <cell r="Z199">
            <v>0</v>
          </cell>
          <cell r="AA199">
            <v>0</v>
          </cell>
          <cell r="AB199">
            <v>0</v>
          </cell>
          <cell r="AC199">
            <v>0</v>
          </cell>
          <cell r="AD199">
            <v>0</v>
          </cell>
          <cell r="AE199">
            <v>0</v>
          </cell>
          <cell r="AF199">
            <v>0</v>
          </cell>
          <cell r="AG199">
            <v>0</v>
          </cell>
          <cell r="AH199">
            <v>0</v>
          </cell>
          <cell r="AI199">
            <v>0</v>
          </cell>
          <cell r="AJ199">
            <v>0</v>
          </cell>
          <cell r="AK199">
            <v>0</v>
          </cell>
          <cell r="AL199">
            <v>0</v>
          </cell>
          <cell r="AM199">
            <v>0</v>
          </cell>
          <cell r="AN199">
            <v>0</v>
          </cell>
          <cell r="AP199">
            <v>0</v>
          </cell>
        </row>
        <row r="200">
          <cell r="A200" t="str">
            <v>Полученные авансы</v>
          </cell>
          <cell r="C200" t="str">
            <v>тыс. руб.</v>
          </cell>
          <cell r="D200" t="str">
            <v>int_end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0</v>
          </cell>
          <cell r="V200">
            <v>0</v>
          </cell>
          <cell r="W200">
            <v>0</v>
          </cell>
          <cell r="X200">
            <v>0</v>
          </cell>
          <cell r="Y200">
            <v>0</v>
          </cell>
          <cell r="Z200">
            <v>0</v>
          </cell>
          <cell r="AA200">
            <v>0</v>
          </cell>
          <cell r="AB200">
            <v>0</v>
          </cell>
          <cell r="AC200">
            <v>0</v>
          </cell>
          <cell r="AD200">
            <v>0</v>
          </cell>
          <cell r="AE200">
            <v>0</v>
          </cell>
          <cell r="AF200">
            <v>0</v>
          </cell>
          <cell r="AG200">
            <v>0</v>
          </cell>
          <cell r="AH200">
            <v>0</v>
          </cell>
          <cell r="AI200">
            <v>0</v>
          </cell>
          <cell r="AJ200">
            <v>0</v>
          </cell>
          <cell r="AK200">
            <v>0</v>
          </cell>
          <cell r="AL200">
            <v>0</v>
          </cell>
          <cell r="AM200">
            <v>0</v>
          </cell>
          <cell r="AN200">
            <v>0</v>
          </cell>
        </row>
        <row r="201">
          <cell r="A201" t="str">
            <v xml:space="preserve">   НДС с авансов</v>
          </cell>
          <cell r="C201" t="str">
            <v>тыс. руб.</v>
          </cell>
          <cell r="D201" t="str">
            <v>int_end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0</v>
          </cell>
          <cell r="V201">
            <v>0</v>
          </cell>
          <cell r="W201">
            <v>0</v>
          </cell>
          <cell r="X201">
            <v>0</v>
          </cell>
          <cell r="Y201">
            <v>0</v>
          </cell>
          <cell r="Z201">
            <v>0</v>
          </cell>
          <cell r="AA201">
            <v>0</v>
          </cell>
          <cell r="AB201">
            <v>0</v>
          </cell>
          <cell r="AC201">
            <v>0</v>
          </cell>
          <cell r="AD201">
            <v>0</v>
          </cell>
          <cell r="AE201">
            <v>0</v>
          </cell>
          <cell r="AF201">
            <v>0</v>
          </cell>
          <cell r="AG201">
            <v>0</v>
          </cell>
          <cell r="AH201">
            <v>0</v>
          </cell>
          <cell r="AI201">
            <v>0</v>
          </cell>
          <cell r="AJ201">
            <v>0</v>
          </cell>
          <cell r="AK201">
            <v>0</v>
          </cell>
          <cell r="AL201">
            <v>0</v>
          </cell>
          <cell r="AM201">
            <v>0</v>
          </cell>
          <cell r="AN201">
            <v>0</v>
          </cell>
        </row>
        <row r="202">
          <cell r="A202" t="str">
            <v>Дебиторская задолженность</v>
          </cell>
          <cell r="C202" t="str">
            <v>тыс. руб.</v>
          </cell>
          <cell r="D202" t="str">
            <v>int_end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0</v>
          </cell>
          <cell r="AL202">
            <v>0</v>
          </cell>
          <cell r="AM202">
            <v>0</v>
          </cell>
          <cell r="AN202">
            <v>0</v>
          </cell>
        </row>
        <row r="204">
          <cell r="A204" t="str">
            <v>Доходы от аренды</v>
          </cell>
          <cell r="C204" t="str">
            <v>тыс. руб.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0</v>
          </cell>
          <cell r="AB204">
            <v>0</v>
          </cell>
          <cell r="AC204">
            <v>0</v>
          </cell>
          <cell r="AD204">
            <v>0</v>
          </cell>
          <cell r="AE204">
            <v>0</v>
          </cell>
          <cell r="AF204">
            <v>0</v>
          </cell>
          <cell r="AG204">
            <v>0</v>
          </cell>
          <cell r="AH204">
            <v>0</v>
          </cell>
          <cell r="AI204">
            <v>0</v>
          </cell>
          <cell r="AJ204">
            <v>0</v>
          </cell>
          <cell r="AK204">
            <v>0</v>
          </cell>
          <cell r="AL204">
            <v>0</v>
          </cell>
          <cell r="AM204">
            <v>0</v>
          </cell>
          <cell r="AN204">
            <v>0</v>
          </cell>
          <cell r="AP204">
            <v>0</v>
          </cell>
        </row>
        <row r="205">
          <cell r="A205" t="str">
            <v xml:space="preserve">    доходы без НДС</v>
          </cell>
          <cell r="B205" t="str">
            <v>Ставка НДС</v>
          </cell>
          <cell r="C205" t="str">
            <v>тыс. руб.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0</v>
          </cell>
          <cell r="V205">
            <v>0</v>
          </cell>
          <cell r="W205">
            <v>0</v>
          </cell>
          <cell r="X205">
            <v>0</v>
          </cell>
          <cell r="Y205">
            <v>0</v>
          </cell>
          <cell r="Z205">
            <v>0</v>
          </cell>
          <cell r="AA205">
            <v>0</v>
          </cell>
          <cell r="AB205">
            <v>0</v>
          </cell>
          <cell r="AC205">
            <v>0</v>
          </cell>
          <cell r="AD205">
            <v>0</v>
          </cell>
          <cell r="AE205">
            <v>0</v>
          </cell>
          <cell r="AF205">
            <v>0</v>
          </cell>
          <cell r="AG205">
            <v>0</v>
          </cell>
          <cell r="AH205">
            <v>0</v>
          </cell>
          <cell r="AI205">
            <v>0</v>
          </cell>
          <cell r="AJ205">
            <v>0</v>
          </cell>
          <cell r="AK205">
            <v>0</v>
          </cell>
          <cell r="AL205">
            <v>0</v>
          </cell>
          <cell r="AM205">
            <v>0</v>
          </cell>
          <cell r="AN205">
            <v>0</v>
          </cell>
          <cell r="AP205">
            <v>0</v>
          </cell>
        </row>
        <row r="206">
          <cell r="A206" t="str">
            <v xml:space="preserve">    НДС</v>
          </cell>
          <cell r="B206">
            <v>0.18</v>
          </cell>
          <cell r="C206" t="str">
            <v>тыс. руб.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0</v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0</v>
          </cell>
          <cell r="AB206">
            <v>0</v>
          </cell>
          <cell r="AC206">
            <v>0</v>
          </cell>
          <cell r="AD206">
            <v>0</v>
          </cell>
          <cell r="AE206">
            <v>0</v>
          </cell>
          <cell r="AF206">
            <v>0</v>
          </cell>
          <cell r="AG206">
            <v>0</v>
          </cell>
          <cell r="AH206">
            <v>0</v>
          </cell>
          <cell r="AI206">
            <v>0</v>
          </cell>
          <cell r="AJ206">
            <v>0</v>
          </cell>
          <cell r="AK206">
            <v>0</v>
          </cell>
          <cell r="AL206">
            <v>0</v>
          </cell>
          <cell r="AM206">
            <v>0</v>
          </cell>
          <cell r="AN206">
            <v>0</v>
          </cell>
          <cell r="AP206">
            <v>0</v>
          </cell>
        </row>
        <row r="208">
          <cell r="A208" t="str">
            <v>Учет объекта в текущих активах</v>
          </cell>
        </row>
        <row r="209">
          <cell r="A209" t="str">
            <v>Незавершенное производство</v>
          </cell>
          <cell r="C209" t="str">
            <v>тыс. руб.</v>
          </cell>
          <cell r="D209" t="str">
            <v>int_end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  <cell r="V209">
            <v>0</v>
          </cell>
          <cell r="W209">
            <v>0</v>
          </cell>
          <cell r="X209">
            <v>0</v>
          </cell>
          <cell r="Y209">
            <v>0</v>
          </cell>
          <cell r="Z209">
            <v>0</v>
          </cell>
          <cell r="AA209">
            <v>0</v>
          </cell>
          <cell r="AB209">
            <v>0</v>
          </cell>
          <cell r="AC209">
            <v>0</v>
          </cell>
          <cell r="AD209">
            <v>0</v>
          </cell>
          <cell r="AE209">
            <v>0</v>
          </cell>
          <cell r="AF209">
            <v>0</v>
          </cell>
          <cell r="AG209">
            <v>0</v>
          </cell>
          <cell r="AH209">
            <v>0</v>
          </cell>
          <cell r="AI209">
            <v>0</v>
          </cell>
          <cell r="AJ209">
            <v>0</v>
          </cell>
          <cell r="AK209">
            <v>0</v>
          </cell>
          <cell r="AL209">
            <v>0</v>
          </cell>
          <cell r="AM209">
            <v>0</v>
          </cell>
          <cell r="AN209">
            <v>0</v>
          </cell>
        </row>
        <row r="210">
          <cell r="A210" t="str">
            <v>Запасы готовой продукции</v>
          </cell>
          <cell r="C210" t="str">
            <v>тыс. руб.</v>
          </cell>
          <cell r="D210" t="str">
            <v>int_end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0</v>
          </cell>
          <cell r="V210">
            <v>0</v>
          </cell>
          <cell r="W210">
            <v>0</v>
          </cell>
          <cell r="X210">
            <v>0</v>
          </cell>
          <cell r="Y210">
            <v>0</v>
          </cell>
          <cell r="Z210">
            <v>0</v>
          </cell>
          <cell r="AA210">
            <v>0</v>
          </cell>
          <cell r="AB210">
            <v>0</v>
          </cell>
          <cell r="AC210">
            <v>0</v>
          </cell>
          <cell r="AD210">
            <v>0</v>
          </cell>
          <cell r="AE210">
            <v>0</v>
          </cell>
          <cell r="AF210">
            <v>0</v>
          </cell>
          <cell r="AG210">
            <v>0</v>
          </cell>
          <cell r="AH210">
            <v>0</v>
          </cell>
          <cell r="AI210">
            <v>0</v>
          </cell>
          <cell r="AJ210">
            <v>0</v>
          </cell>
          <cell r="AK210">
            <v>0</v>
          </cell>
          <cell r="AL210">
            <v>0</v>
          </cell>
          <cell r="AM210">
            <v>0</v>
          </cell>
          <cell r="AN210">
            <v>0</v>
          </cell>
        </row>
        <row r="211">
          <cell r="A211" t="str">
            <v>Авансы подрядчикам</v>
          </cell>
          <cell r="C211" t="str">
            <v>тыс. руб.</v>
          </cell>
          <cell r="D211" t="str">
            <v>int_end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0</v>
          </cell>
          <cell r="V211">
            <v>0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0</v>
          </cell>
          <cell r="AB211">
            <v>0</v>
          </cell>
          <cell r="AC211">
            <v>0</v>
          </cell>
          <cell r="AD211">
            <v>0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0</v>
          </cell>
          <cell r="AK211">
            <v>0</v>
          </cell>
          <cell r="AL211">
            <v>0</v>
          </cell>
          <cell r="AM211">
            <v>0</v>
          </cell>
          <cell r="AN211">
            <v>0</v>
          </cell>
        </row>
        <row r="212">
          <cell r="A212" t="str">
            <v>Кредиторская задолженность подрядчикам</v>
          </cell>
          <cell r="C212" t="str">
            <v>тыс. руб.</v>
          </cell>
          <cell r="D212" t="str">
            <v>int_end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  <cell r="O212">
            <v>0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0</v>
          </cell>
          <cell r="V212">
            <v>0</v>
          </cell>
          <cell r="W212">
            <v>0</v>
          </cell>
          <cell r="X212">
            <v>0</v>
          </cell>
          <cell r="Y212">
            <v>0</v>
          </cell>
          <cell r="Z212">
            <v>0</v>
          </cell>
          <cell r="AA212">
            <v>0</v>
          </cell>
          <cell r="AB212">
            <v>0</v>
          </cell>
          <cell r="AC212">
            <v>0</v>
          </cell>
          <cell r="AD212">
            <v>0</v>
          </cell>
          <cell r="AE212">
            <v>0</v>
          </cell>
          <cell r="AF212">
            <v>0</v>
          </cell>
          <cell r="AG212">
            <v>0</v>
          </cell>
          <cell r="AH212">
            <v>0</v>
          </cell>
          <cell r="AI212">
            <v>0</v>
          </cell>
          <cell r="AJ212">
            <v>0</v>
          </cell>
          <cell r="AK212">
            <v>0</v>
          </cell>
          <cell r="AL212">
            <v>0</v>
          </cell>
          <cell r="AM212">
            <v>0</v>
          </cell>
          <cell r="AN212">
            <v>0</v>
          </cell>
        </row>
        <row r="215">
          <cell r="F215" t="str">
            <v>"0"</v>
          </cell>
          <cell r="G215" t="str">
            <v xml:space="preserve"> 2011</v>
          </cell>
          <cell r="H215" t="str">
            <v xml:space="preserve"> 2012</v>
          </cell>
          <cell r="I215" t="str">
            <v xml:space="preserve"> 2013</v>
          </cell>
          <cell r="J215" t="str">
            <v xml:space="preserve"> 2014</v>
          </cell>
          <cell r="K215" t="str">
            <v xml:space="preserve"> 2015</v>
          </cell>
          <cell r="L215" t="str">
            <v xml:space="preserve"> 2016</v>
          </cell>
          <cell r="M215" t="str">
            <v xml:space="preserve"> 2017</v>
          </cell>
          <cell r="N215" t="str">
            <v xml:space="preserve"> 2018</v>
          </cell>
          <cell r="O215" t="str">
            <v xml:space="preserve"> 2019</v>
          </cell>
          <cell r="P215" t="str">
            <v xml:space="preserve"> 2020</v>
          </cell>
          <cell r="Q215" t="str">
            <v xml:space="preserve"> 2021</v>
          </cell>
          <cell r="R215" t="str">
            <v xml:space="preserve"> 2022</v>
          </cell>
          <cell r="S215" t="str">
            <v xml:space="preserve"> 2023</v>
          </cell>
          <cell r="T215" t="str">
            <v xml:space="preserve"> 2024</v>
          </cell>
          <cell r="U215" t="str">
            <v xml:space="preserve"> 2025</v>
          </cell>
          <cell r="V215" t="str">
            <v xml:space="preserve"> 2026</v>
          </cell>
          <cell r="W215" t="str">
            <v xml:space="preserve"> 2027</v>
          </cell>
          <cell r="X215" t="str">
            <v xml:space="preserve"> 2028</v>
          </cell>
          <cell r="Y215" t="str">
            <v xml:space="preserve"> 2029</v>
          </cell>
          <cell r="Z215" t="str">
            <v xml:space="preserve"> 2030</v>
          </cell>
          <cell r="AA215" t="str">
            <v xml:space="preserve"> 2031</v>
          </cell>
          <cell r="AB215" t="str">
            <v xml:space="preserve"> 2032</v>
          </cell>
          <cell r="AC215" t="str">
            <v xml:space="preserve"> 2033</v>
          </cell>
          <cell r="AD215" t="str">
            <v xml:space="preserve"> 2034</v>
          </cell>
          <cell r="AE215" t="str">
            <v xml:space="preserve"> 2035</v>
          </cell>
          <cell r="AF215" t="str">
            <v xml:space="preserve"> 2036</v>
          </cell>
          <cell r="AG215" t="str">
            <v xml:space="preserve"> 2037</v>
          </cell>
          <cell r="AH215" t="str">
            <v xml:space="preserve"> 2038</v>
          </cell>
          <cell r="AI215" t="str">
            <v xml:space="preserve"> 2039</v>
          </cell>
          <cell r="AJ215" t="str">
            <v xml:space="preserve"> 2040</v>
          </cell>
          <cell r="AK215" t="str">
            <v xml:space="preserve"> 2041</v>
          </cell>
          <cell r="AL215" t="str">
            <v xml:space="preserve"> 2042</v>
          </cell>
          <cell r="AM215" t="str">
            <v xml:space="preserve"> 2043</v>
          </cell>
          <cell r="AN215" t="str">
            <v xml:space="preserve"> 2044</v>
          </cell>
        </row>
        <row r="217">
          <cell r="F217">
            <v>2</v>
          </cell>
        </row>
        <row r="220">
          <cell r="AN220">
            <v>5.3999999999999999E-2</v>
          </cell>
        </row>
        <row r="221">
          <cell r="AN221">
            <v>5.4000000000000048E-2</v>
          </cell>
        </row>
        <row r="222">
          <cell r="AN222">
            <v>1.054</v>
          </cell>
        </row>
        <row r="225">
          <cell r="AN225">
            <v>0</v>
          </cell>
        </row>
        <row r="226">
          <cell r="F226">
            <v>2.8000000000000001E-2</v>
          </cell>
          <cell r="G226">
            <v>2.8000000000000001E-2</v>
          </cell>
          <cell r="H226">
            <v>2.8000000000000001E-2</v>
          </cell>
          <cell r="I226">
            <v>2.8000000000000001E-2</v>
          </cell>
          <cell r="J226">
            <v>2.8000000000000001E-2</v>
          </cell>
          <cell r="K226">
            <v>2.8000000000000001E-2</v>
          </cell>
          <cell r="L226">
            <v>2.8000000000000001E-2</v>
          </cell>
          <cell r="M226">
            <v>2.8000000000000001E-2</v>
          </cell>
          <cell r="N226">
            <v>2.8000000000000001E-2</v>
          </cell>
          <cell r="O226">
            <v>2.8000000000000001E-2</v>
          </cell>
          <cell r="P226">
            <v>2.8000000000000001E-2</v>
          </cell>
          <cell r="Q226">
            <v>2.8000000000000001E-2</v>
          </cell>
          <cell r="R226">
            <v>2.8000000000000001E-2</v>
          </cell>
          <cell r="S226">
            <v>2.8000000000000001E-2</v>
          </cell>
          <cell r="T226">
            <v>2.8000000000000001E-2</v>
          </cell>
          <cell r="U226">
            <v>2.8000000000000001E-2</v>
          </cell>
          <cell r="V226">
            <v>2.8000000000000001E-2</v>
          </cell>
          <cell r="W226">
            <v>2.8000000000000001E-2</v>
          </cell>
          <cell r="X226">
            <v>2.8000000000000001E-2</v>
          </cell>
          <cell r="Y226">
            <v>2.8000000000000001E-2</v>
          </cell>
          <cell r="Z226">
            <v>2.8000000000000001E-2</v>
          </cell>
          <cell r="AA226">
            <v>2.8000000000000001E-2</v>
          </cell>
          <cell r="AB226">
            <v>2.8000000000000001E-2</v>
          </cell>
          <cell r="AC226">
            <v>2.8000000000000001E-2</v>
          </cell>
          <cell r="AD226">
            <v>2.8000000000000001E-2</v>
          </cell>
          <cell r="AE226">
            <v>2.8000000000000001E-2</v>
          </cell>
          <cell r="AF226">
            <v>2.8000000000000001E-2</v>
          </cell>
          <cell r="AG226">
            <v>2.8000000000000001E-2</v>
          </cell>
          <cell r="AH226">
            <v>2.8000000000000001E-2</v>
          </cell>
          <cell r="AI226">
            <v>2.8000000000000001E-2</v>
          </cell>
          <cell r="AJ226">
            <v>2.8000000000000001E-2</v>
          </cell>
          <cell r="AK226">
            <v>2.8000000000000001E-2</v>
          </cell>
          <cell r="AL226">
            <v>2.8000000000000001E-2</v>
          </cell>
          <cell r="AM226">
            <v>2.8000000000000001E-2</v>
          </cell>
          <cell r="AN226">
            <v>2.8000000000000001E-2</v>
          </cell>
        </row>
        <row r="229">
          <cell r="AN229">
            <v>0.08</v>
          </cell>
        </row>
        <row r="230">
          <cell r="AN230">
            <v>8.0000000000000071E-2</v>
          </cell>
        </row>
        <row r="231">
          <cell r="AN231">
            <v>1.08</v>
          </cell>
        </row>
        <row r="233">
          <cell r="AN233">
            <v>8.2500000000000004E-2</v>
          </cell>
        </row>
        <row r="236">
          <cell r="AN236">
            <v>9.0750000000000011E-2</v>
          </cell>
        </row>
        <row r="237">
          <cell r="AN237">
            <v>0.15</v>
          </cell>
        </row>
        <row r="240">
          <cell r="D240">
            <v>3</v>
          </cell>
          <cell r="AN240" t="str">
            <v xml:space="preserve"> 2044</v>
          </cell>
        </row>
        <row r="243">
          <cell r="A243" t="str">
            <v>выручка от продажи электроэнергии</v>
          </cell>
          <cell r="AN243">
            <v>1</v>
          </cell>
        </row>
        <row r="244">
          <cell r="AN244">
            <v>1</v>
          </cell>
        </row>
        <row r="245">
          <cell r="AN245">
            <v>1</v>
          </cell>
        </row>
        <row r="247">
          <cell r="AN247">
            <v>1</v>
          </cell>
        </row>
        <row r="250">
          <cell r="AN250" t="str">
            <v xml:space="preserve"> 2044</v>
          </cell>
        </row>
        <row r="252">
          <cell r="A252" t="str">
            <v>выручка от продажи электроэнергии</v>
          </cell>
          <cell r="AN252">
            <v>188050</v>
          </cell>
        </row>
        <row r="253">
          <cell r="AN253">
            <v>0</v>
          </cell>
        </row>
        <row r="254">
          <cell r="AN254">
            <v>0</v>
          </cell>
        </row>
        <row r="258">
          <cell r="AN258" t="str">
            <v xml:space="preserve"> 2044</v>
          </cell>
        </row>
        <row r="260">
          <cell r="A260" t="str">
            <v>выручка от продажи электроэнергии</v>
          </cell>
          <cell r="AN260">
            <v>10.030619603536735</v>
          </cell>
        </row>
        <row r="261">
          <cell r="AN261">
            <v>5.3999999999999999E-2</v>
          </cell>
        </row>
        <row r="262">
          <cell r="AN262">
            <v>5.4000000000000048E-2</v>
          </cell>
        </row>
        <row r="263">
          <cell r="AN263">
            <v>8.5005250877429965</v>
          </cell>
        </row>
        <row r="264">
          <cell r="AN264">
            <v>0</v>
          </cell>
        </row>
        <row r="265">
          <cell r="AN265">
            <v>0</v>
          </cell>
        </row>
        <row r="266">
          <cell r="AN266">
            <v>1.5300945157937393</v>
          </cell>
        </row>
        <row r="267">
          <cell r="AN267">
            <v>0</v>
          </cell>
        </row>
        <row r="268">
          <cell r="AN268">
            <v>5.3999999999999999E-2</v>
          </cell>
        </row>
        <row r="269">
          <cell r="AN269">
            <v>5.4000000000000048E-2</v>
          </cell>
        </row>
        <row r="270">
          <cell r="AN270">
            <v>0</v>
          </cell>
        </row>
        <row r="271">
          <cell r="AN271">
            <v>0</v>
          </cell>
        </row>
        <row r="272">
          <cell r="AN272">
            <v>0</v>
          </cell>
        </row>
        <row r="273">
          <cell r="AN273">
            <v>0</v>
          </cell>
        </row>
        <row r="274">
          <cell r="AN274">
            <v>0</v>
          </cell>
        </row>
        <row r="275">
          <cell r="AN275">
            <v>5.3999999999999999E-2</v>
          </cell>
        </row>
        <row r="276">
          <cell r="AN276">
            <v>5.4000000000000048E-2</v>
          </cell>
        </row>
        <row r="277">
          <cell r="AN277">
            <v>0</v>
          </cell>
        </row>
        <row r="278">
          <cell r="AN278">
            <v>0</v>
          </cell>
        </row>
        <row r="279">
          <cell r="AN279">
            <v>0</v>
          </cell>
        </row>
        <row r="280">
          <cell r="AN280">
            <v>0</v>
          </cell>
        </row>
        <row r="284">
          <cell r="AN284" t="str">
            <v xml:space="preserve"> 2044</v>
          </cell>
        </row>
        <row r="286">
          <cell r="A286" t="str">
            <v>выручка от продажи электроэнергии</v>
          </cell>
          <cell r="AN286">
            <v>1886258.0164450831</v>
          </cell>
        </row>
        <row r="287">
          <cell r="AN287">
            <v>1598523.7427500705</v>
          </cell>
        </row>
        <row r="288">
          <cell r="AN288">
            <v>0</v>
          </cell>
        </row>
        <row r="289">
          <cell r="AN289">
            <v>287734.27369501267</v>
          </cell>
        </row>
        <row r="290">
          <cell r="AN290">
            <v>1598523.7427500705</v>
          </cell>
        </row>
        <row r="291">
          <cell r="AN291">
            <v>287734.27369501267</v>
          </cell>
        </row>
        <row r="292">
          <cell r="AN292">
            <v>0</v>
          </cell>
        </row>
        <row r="293">
          <cell r="AN293">
            <v>0</v>
          </cell>
        </row>
        <row r="294">
          <cell r="AN294">
            <v>0</v>
          </cell>
        </row>
        <row r="295">
          <cell r="AN295">
            <v>0</v>
          </cell>
        </row>
        <row r="296">
          <cell r="AN296">
            <v>0</v>
          </cell>
        </row>
        <row r="297">
          <cell r="AN297">
            <v>0</v>
          </cell>
        </row>
        <row r="298">
          <cell r="AN298">
            <v>0</v>
          </cell>
        </row>
        <row r="299">
          <cell r="AN299">
            <v>0</v>
          </cell>
        </row>
        <row r="300">
          <cell r="AN300">
            <v>0</v>
          </cell>
        </row>
        <row r="301">
          <cell r="AN301">
            <v>0</v>
          </cell>
        </row>
        <row r="302">
          <cell r="AN302">
            <v>0</v>
          </cell>
        </row>
        <row r="303">
          <cell r="AN303">
            <v>0</v>
          </cell>
        </row>
        <row r="304">
          <cell r="AN304">
            <v>0</v>
          </cell>
        </row>
        <row r="305">
          <cell r="AN305">
            <v>0</v>
          </cell>
        </row>
        <row r="306">
          <cell r="AN306">
            <v>0</v>
          </cell>
        </row>
        <row r="307">
          <cell r="AN307">
            <v>0</v>
          </cell>
        </row>
        <row r="308">
          <cell r="AN308">
            <v>0</v>
          </cell>
        </row>
        <row r="309">
          <cell r="AN309">
            <v>0</v>
          </cell>
        </row>
        <row r="311">
          <cell r="AN311">
            <v>1886258.0164450831</v>
          </cell>
        </row>
        <row r="312">
          <cell r="AN312">
            <v>1598523.7427500705</v>
          </cell>
        </row>
        <row r="313">
          <cell r="AN313">
            <v>0</v>
          </cell>
        </row>
        <row r="314">
          <cell r="AN314">
            <v>287734.27369501267</v>
          </cell>
        </row>
        <row r="315">
          <cell r="AN315">
            <v>1598523.7427500705</v>
          </cell>
        </row>
        <row r="316">
          <cell r="AN316">
            <v>287734.27369501267</v>
          </cell>
        </row>
        <row r="317">
          <cell r="AN317">
            <v>0</v>
          </cell>
        </row>
        <row r="318">
          <cell r="AN318">
            <v>0</v>
          </cell>
        </row>
        <row r="321">
          <cell r="AN321" t="str">
            <v xml:space="preserve"> 2044</v>
          </cell>
        </row>
        <row r="324">
          <cell r="AN324">
            <v>205</v>
          </cell>
        </row>
        <row r="328">
          <cell r="AN328" t="str">
            <v xml:space="preserve"> 2044</v>
          </cell>
        </row>
        <row r="330">
          <cell r="AN330">
            <v>11.312511061894858</v>
          </cell>
        </row>
        <row r="331">
          <cell r="AN331">
            <v>5.3999999999999999E-2</v>
          </cell>
        </row>
        <row r="332">
          <cell r="AN332">
            <v>5.4000000000000048E-2</v>
          </cell>
        </row>
        <row r="333">
          <cell r="AN333">
            <v>9.5868737812668297</v>
          </cell>
        </row>
        <row r="334">
          <cell r="AN334">
            <v>0</v>
          </cell>
        </row>
        <row r="335">
          <cell r="AN335">
            <v>1.7256372806280282</v>
          </cell>
        </row>
        <row r="339">
          <cell r="AN339" t="str">
            <v xml:space="preserve"> 2044</v>
          </cell>
        </row>
        <row r="341">
          <cell r="AN341">
            <v>2319.064767688446</v>
          </cell>
        </row>
        <row r="342">
          <cell r="AN342">
            <v>1965.3091251597</v>
          </cell>
        </row>
        <row r="343">
          <cell r="AN343">
            <v>0</v>
          </cell>
        </row>
        <row r="344">
          <cell r="AN344">
            <v>1965.3091251597</v>
          </cell>
        </row>
        <row r="345">
          <cell r="AN345">
            <v>353.75564252874597</v>
          </cell>
        </row>
        <row r="346">
          <cell r="AN346">
            <v>0</v>
          </cell>
        </row>
        <row r="347">
          <cell r="AN347">
            <v>1965.3091251597</v>
          </cell>
        </row>
        <row r="348">
          <cell r="AN348">
            <v>353.75564252874597</v>
          </cell>
        </row>
        <row r="349">
          <cell r="AN349">
            <v>3.637978807091713E-12</v>
          </cell>
        </row>
        <row r="350">
          <cell r="AN350">
            <v>3.637978807091713E-12</v>
          </cell>
        </row>
        <row r="352">
          <cell r="AN352">
            <v>2319.064767688446</v>
          </cell>
        </row>
        <row r="353">
          <cell r="AN353">
            <v>1965.3091251597</v>
          </cell>
        </row>
        <row r="354">
          <cell r="AN354">
            <v>0</v>
          </cell>
        </row>
        <row r="355">
          <cell r="AN355">
            <v>1965.3091251597</v>
          </cell>
        </row>
        <row r="356">
          <cell r="AN356">
            <v>353.75564252874597</v>
          </cell>
        </row>
        <row r="357">
          <cell r="AN357">
            <v>0</v>
          </cell>
        </row>
        <row r="358">
          <cell r="AN358">
            <v>1965.3091251597</v>
          </cell>
        </row>
        <row r="359">
          <cell r="AN359">
            <v>353.75564252874597</v>
          </cell>
        </row>
        <row r="360">
          <cell r="AN360">
            <v>3.637978807091713E-12</v>
          </cell>
        </row>
        <row r="361">
          <cell r="AN361">
            <v>3.637978807091713E-12</v>
          </cell>
        </row>
        <row r="364">
          <cell r="AN364" t="str">
            <v xml:space="preserve"> 2044</v>
          </cell>
        </row>
        <row r="367">
          <cell r="E367">
            <v>1</v>
          </cell>
        </row>
        <row r="368">
          <cell r="AN368">
            <v>0</v>
          </cell>
        </row>
        <row r="369">
          <cell r="AN369">
            <v>0</v>
          </cell>
        </row>
        <row r="370">
          <cell r="AN370">
            <v>0</v>
          </cell>
        </row>
        <row r="373">
          <cell r="E373">
            <v>1</v>
          </cell>
        </row>
        <row r="374">
          <cell r="AN374">
            <v>0</v>
          </cell>
        </row>
        <row r="375">
          <cell r="AN375">
            <v>0</v>
          </cell>
        </row>
        <row r="376">
          <cell r="AN376">
            <v>0</v>
          </cell>
        </row>
        <row r="379">
          <cell r="E379">
            <v>1</v>
          </cell>
        </row>
        <row r="380">
          <cell r="AN380">
            <v>0</v>
          </cell>
        </row>
        <row r="381">
          <cell r="AN381">
            <v>0</v>
          </cell>
        </row>
        <row r="382">
          <cell r="AN382">
            <v>0</v>
          </cell>
        </row>
        <row r="385">
          <cell r="E385">
            <v>1</v>
          </cell>
        </row>
        <row r="386">
          <cell r="AN386">
            <v>0</v>
          </cell>
        </row>
        <row r="387">
          <cell r="AN387">
            <v>0</v>
          </cell>
        </row>
        <row r="388">
          <cell r="AN388">
            <v>0</v>
          </cell>
        </row>
        <row r="390">
          <cell r="AN390">
            <v>0</v>
          </cell>
        </row>
        <row r="391">
          <cell r="AN391">
            <v>0</v>
          </cell>
        </row>
        <row r="392">
          <cell r="AN392">
            <v>0</v>
          </cell>
        </row>
        <row r="393">
          <cell r="AN393">
            <v>0</v>
          </cell>
        </row>
        <row r="394">
          <cell r="AN394">
            <v>0</v>
          </cell>
        </row>
        <row r="396">
          <cell r="AN396">
            <v>0</v>
          </cell>
        </row>
        <row r="397">
          <cell r="AN397">
            <v>0</v>
          </cell>
        </row>
        <row r="398">
          <cell r="AN398">
            <v>0</v>
          </cell>
        </row>
        <row r="399">
          <cell r="AN399">
            <v>0</v>
          </cell>
        </row>
        <row r="400">
          <cell r="AN400">
            <v>0</v>
          </cell>
        </row>
        <row r="401">
          <cell r="AN401">
            <v>0</v>
          </cell>
        </row>
        <row r="403">
          <cell r="AN403">
            <v>0</v>
          </cell>
        </row>
        <row r="406">
          <cell r="AN406" t="str">
            <v xml:space="preserve"> 2044</v>
          </cell>
        </row>
        <row r="410">
          <cell r="AN410">
            <v>2319.064767688446</v>
          </cell>
        </row>
        <row r="411">
          <cell r="AN411">
            <v>0</v>
          </cell>
        </row>
        <row r="412">
          <cell r="AN412">
            <v>0</v>
          </cell>
        </row>
        <row r="413">
          <cell r="E413">
            <v>1</v>
          </cell>
        </row>
        <row r="414">
          <cell r="AN414">
            <v>-4895.6231450405339</v>
          </cell>
        </row>
        <row r="415">
          <cell r="AN415">
            <v>5.3999999999999999E-2</v>
          </cell>
        </row>
        <row r="416">
          <cell r="AN416">
            <v>5.4000000000000048E-2</v>
          </cell>
        </row>
        <row r="417">
          <cell r="AN417">
            <v>-746.78997127736955</v>
          </cell>
        </row>
        <row r="421">
          <cell r="AN421">
            <v>0</v>
          </cell>
        </row>
        <row r="422">
          <cell r="AN422">
            <v>0</v>
          </cell>
        </row>
        <row r="423">
          <cell r="AN423">
            <v>5347.8813559322034</v>
          </cell>
        </row>
        <row r="424">
          <cell r="AN424">
            <v>0</v>
          </cell>
        </row>
        <row r="425">
          <cell r="E425">
            <v>1</v>
          </cell>
        </row>
        <row r="426">
          <cell r="AN426">
            <v>0</v>
          </cell>
        </row>
        <row r="427">
          <cell r="AN427">
            <v>5.3999999999999999E-2</v>
          </cell>
        </row>
        <row r="428">
          <cell r="AN428">
            <v>5.4000000000000048E-2</v>
          </cell>
        </row>
        <row r="429">
          <cell r="AN429">
            <v>0</v>
          </cell>
        </row>
        <row r="433">
          <cell r="AN433">
            <v>0</v>
          </cell>
        </row>
        <row r="434">
          <cell r="AN434">
            <v>0</v>
          </cell>
        </row>
        <row r="435">
          <cell r="E435">
            <v>1</v>
          </cell>
        </row>
        <row r="436">
          <cell r="AN436">
            <v>0</v>
          </cell>
        </row>
        <row r="437">
          <cell r="AN437">
            <v>5.3999999999999999E-2</v>
          </cell>
        </row>
        <row r="438">
          <cell r="AN438">
            <v>5.4000000000000048E-2</v>
          </cell>
        </row>
        <row r="439">
          <cell r="AN439">
            <v>0</v>
          </cell>
        </row>
        <row r="443">
          <cell r="AN443">
            <v>0</v>
          </cell>
        </row>
        <row r="444">
          <cell r="AN444">
            <v>0</v>
          </cell>
        </row>
        <row r="445">
          <cell r="E445">
            <v>1</v>
          </cell>
        </row>
        <row r="446">
          <cell r="AN446">
            <v>0</v>
          </cell>
        </row>
        <row r="447">
          <cell r="AN447">
            <v>5.3999999999999999E-2</v>
          </cell>
        </row>
        <row r="448">
          <cell r="AN448">
            <v>5.4000000000000048E-2</v>
          </cell>
        </row>
        <row r="449">
          <cell r="AN449">
            <v>0</v>
          </cell>
        </row>
        <row r="451">
          <cell r="AN451">
            <v>0</v>
          </cell>
        </row>
        <row r="452">
          <cell r="AN452">
            <v>0</v>
          </cell>
        </row>
        <row r="454">
          <cell r="AN454">
            <v>3164.3573073287389</v>
          </cell>
        </row>
        <row r="455">
          <cell r="AN455">
            <v>1965.3091251597</v>
          </cell>
        </row>
        <row r="456">
          <cell r="AN456">
            <v>0</v>
          </cell>
        </row>
        <row r="457">
          <cell r="AN457">
            <v>0</v>
          </cell>
        </row>
        <row r="458">
          <cell r="AN458">
            <v>-4148.8331737631643</v>
          </cell>
        </row>
        <row r="459">
          <cell r="AN459">
            <v>0</v>
          </cell>
        </row>
        <row r="460">
          <cell r="AN460">
            <v>5347.8813559322034</v>
          </cell>
        </row>
        <row r="461">
          <cell r="AN461">
            <v>0</v>
          </cell>
        </row>
        <row r="462">
          <cell r="AN462">
            <v>0</v>
          </cell>
        </row>
        <row r="463">
          <cell r="AN463">
            <v>-2576.558377352088</v>
          </cell>
        </row>
        <row r="464">
          <cell r="AN464">
            <v>2319.064767688446</v>
          </cell>
        </row>
        <row r="465">
          <cell r="AN465">
            <v>0</v>
          </cell>
        </row>
        <row r="466">
          <cell r="AN466">
            <v>0</v>
          </cell>
        </row>
        <row r="467">
          <cell r="AN467">
            <v>-4895.6231450405339</v>
          </cell>
        </row>
        <row r="468">
          <cell r="AN468">
            <v>-4148.8331737631643</v>
          </cell>
        </row>
        <row r="469">
          <cell r="AN469">
            <v>-746.78997127736955</v>
          </cell>
        </row>
        <row r="470">
          <cell r="AN470">
            <v>0</v>
          </cell>
        </row>
        <row r="471">
          <cell r="AN471">
            <v>0</v>
          </cell>
        </row>
        <row r="472">
          <cell r="AN472">
            <v>0</v>
          </cell>
        </row>
        <row r="473">
          <cell r="AN473">
            <v>0</v>
          </cell>
        </row>
        <row r="474">
          <cell r="AN474">
            <v>0</v>
          </cell>
        </row>
        <row r="475">
          <cell r="AN475">
            <v>0</v>
          </cell>
        </row>
        <row r="478">
          <cell r="AN478" t="str">
            <v xml:space="preserve"> 2044</v>
          </cell>
        </row>
        <row r="480">
          <cell r="E480">
            <v>1</v>
          </cell>
        </row>
        <row r="481">
          <cell r="AN481">
            <v>0</v>
          </cell>
        </row>
        <row r="482">
          <cell r="AN482">
            <v>0</v>
          </cell>
        </row>
        <row r="486">
          <cell r="AN486">
            <v>0</v>
          </cell>
        </row>
        <row r="487">
          <cell r="AN487">
            <v>0</v>
          </cell>
        </row>
        <row r="488">
          <cell r="AN488">
            <v>0</v>
          </cell>
        </row>
        <row r="489">
          <cell r="AN489">
            <v>0</v>
          </cell>
        </row>
        <row r="490">
          <cell r="AN490">
            <v>0</v>
          </cell>
        </row>
        <row r="491">
          <cell r="AN491">
            <v>0</v>
          </cell>
        </row>
        <row r="492">
          <cell r="AN492">
            <v>0</v>
          </cell>
        </row>
        <row r="493">
          <cell r="AN493">
            <v>0</v>
          </cell>
        </row>
        <row r="494">
          <cell r="AN494">
            <v>0</v>
          </cell>
        </row>
        <row r="496">
          <cell r="AN496">
            <v>0</v>
          </cell>
        </row>
        <row r="497">
          <cell r="AN497">
            <v>0</v>
          </cell>
        </row>
        <row r="498">
          <cell r="AN498">
            <v>0</v>
          </cell>
        </row>
        <row r="499">
          <cell r="AN499">
            <v>0</v>
          </cell>
        </row>
        <row r="501">
          <cell r="E501">
            <v>1</v>
          </cell>
        </row>
        <row r="502">
          <cell r="AN502">
            <v>0</v>
          </cell>
        </row>
        <row r="503">
          <cell r="AN503">
            <v>0</v>
          </cell>
        </row>
        <row r="509">
          <cell r="AN509">
            <v>0</v>
          </cell>
        </row>
        <row r="510">
          <cell r="AN510">
            <v>0</v>
          </cell>
        </row>
        <row r="511">
          <cell r="AN511">
            <v>0</v>
          </cell>
        </row>
        <row r="512">
          <cell r="AN512">
            <v>0</v>
          </cell>
        </row>
        <row r="513">
          <cell r="AN513">
            <v>0</v>
          </cell>
        </row>
        <row r="514">
          <cell r="AN514">
            <v>0</v>
          </cell>
        </row>
        <row r="515">
          <cell r="AN515">
            <v>0</v>
          </cell>
        </row>
        <row r="516">
          <cell r="AN516">
            <v>0</v>
          </cell>
        </row>
        <row r="517">
          <cell r="AN517">
            <v>0</v>
          </cell>
        </row>
        <row r="518">
          <cell r="AN518">
            <v>0</v>
          </cell>
        </row>
        <row r="520">
          <cell r="AN520">
            <v>0</v>
          </cell>
        </row>
        <row r="521">
          <cell r="AN521">
            <v>0</v>
          </cell>
        </row>
        <row r="522">
          <cell r="AN522">
            <v>0</v>
          </cell>
        </row>
        <row r="523">
          <cell r="AN523">
            <v>0</v>
          </cell>
        </row>
        <row r="525">
          <cell r="E525">
            <v>1</v>
          </cell>
        </row>
        <row r="526">
          <cell r="AN526">
            <v>0</v>
          </cell>
        </row>
        <row r="527">
          <cell r="AN527">
            <v>0</v>
          </cell>
        </row>
        <row r="531">
          <cell r="AN531">
            <v>0</v>
          </cell>
        </row>
        <row r="532">
          <cell r="AN532">
            <v>0</v>
          </cell>
        </row>
        <row r="533">
          <cell r="AN533">
            <v>0</v>
          </cell>
        </row>
        <row r="534">
          <cell r="AN534">
            <v>0</v>
          </cell>
        </row>
        <row r="535">
          <cell r="AN535">
            <v>0</v>
          </cell>
        </row>
        <row r="536">
          <cell r="AN536">
            <v>0</v>
          </cell>
        </row>
        <row r="537">
          <cell r="AN537">
            <v>0</v>
          </cell>
        </row>
        <row r="538">
          <cell r="AN538">
            <v>0</v>
          </cell>
        </row>
        <row r="539">
          <cell r="AN539">
            <v>0</v>
          </cell>
        </row>
        <row r="541">
          <cell r="AN541">
            <v>0</v>
          </cell>
        </row>
        <row r="543">
          <cell r="AN543">
            <v>0</v>
          </cell>
        </row>
        <row r="545">
          <cell r="AN545">
            <v>0</v>
          </cell>
        </row>
        <row r="546">
          <cell r="AN546">
            <v>0</v>
          </cell>
        </row>
        <row r="547">
          <cell r="AN547">
            <v>0</v>
          </cell>
        </row>
        <row r="548">
          <cell r="AN548">
            <v>0</v>
          </cell>
        </row>
        <row r="554">
          <cell r="AN554">
            <v>0</v>
          </cell>
        </row>
        <row r="555">
          <cell r="AN555">
            <v>0</v>
          </cell>
        </row>
        <row r="556">
          <cell r="AN556">
            <v>267394.06779661018</v>
          </cell>
        </row>
        <row r="557">
          <cell r="AN557">
            <v>0</v>
          </cell>
        </row>
        <row r="558">
          <cell r="AN558">
            <v>48131.355932203383</v>
          </cell>
        </row>
        <row r="559">
          <cell r="AN559">
            <v>0</v>
          </cell>
        </row>
        <row r="560">
          <cell r="AN560">
            <v>5347.8813559322034</v>
          </cell>
        </row>
        <row r="561">
          <cell r="AN561">
            <v>99491.508474576258</v>
          </cell>
        </row>
        <row r="562">
          <cell r="AN562">
            <v>0</v>
          </cell>
        </row>
        <row r="563">
          <cell r="AN563">
            <v>0</v>
          </cell>
        </row>
        <row r="564">
          <cell r="AN564">
            <v>0</v>
          </cell>
        </row>
        <row r="565">
          <cell r="AN565">
            <v>0</v>
          </cell>
        </row>
        <row r="566">
          <cell r="AN566">
            <v>0</v>
          </cell>
        </row>
        <row r="567">
          <cell r="AN567">
            <v>0</v>
          </cell>
        </row>
        <row r="568">
          <cell r="AN568">
            <v>0</v>
          </cell>
        </row>
        <row r="569">
          <cell r="AN569">
            <v>0</v>
          </cell>
        </row>
        <row r="570">
          <cell r="AN570">
            <v>0</v>
          </cell>
        </row>
        <row r="571">
          <cell r="AN571">
            <v>0</v>
          </cell>
        </row>
        <row r="572">
          <cell r="AN572">
            <v>0</v>
          </cell>
        </row>
        <row r="573">
          <cell r="AN573">
            <v>0</v>
          </cell>
        </row>
        <row r="574">
          <cell r="AN574">
            <v>0</v>
          </cell>
        </row>
        <row r="575">
          <cell r="AN575">
            <v>0</v>
          </cell>
        </row>
        <row r="576">
          <cell r="AN576">
            <v>0</v>
          </cell>
        </row>
        <row r="577">
          <cell r="AN577">
            <v>0</v>
          </cell>
        </row>
        <row r="578">
          <cell r="AN578">
            <v>0</v>
          </cell>
        </row>
        <row r="579">
          <cell r="AN579">
            <v>0</v>
          </cell>
        </row>
        <row r="580">
          <cell r="AN580">
            <v>0</v>
          </cell>
        </row>
        <row r="581">
          <cell r="AN581">
            <v>0</v>
          </cell>
        </row>
        <row r="582">
          <cell r="AN582">
            <v>0</v>
          </cell>
        </row>
        <row r="583">
          <cell r="AN583">
            <v>0</v>
          </cell>
        </row>
        <row r="584">
          <cell r="AN584">
            <v>0</v>
          </cell>
        </row>
        <row r="585">
          <cell r="AN585">
            <v>0</v>
          </cell>
        </row>
        <row r="586">
          <cell r="AN586">
            <v>0</v>
          </cell>
        </row>
        <row r="587">
          <cell r="AN587">
            <v>0</v>
          </cell>
        </row>
        <row r="588">
          <cell r="AN588">
            <v>0</v>
          </cell>
        </row>
        <row r="589">
          <cell r="AN589">
            <v>0</v>
          </cell>
        </row>
        <row r="592">
          <cell r="AN592" t="str">
            <v xml:space="preserve"> 2044</v>
          </cell>
        </row>
        <row r="593">
          <cell r="E593">
            <v>1</v>
          </cell>
        </row>
        <row r="598">
          <cell r="AN598">
            <v>0</v>
          </cell>
        </row>
        <row r="599">
          <cell r="AN599">
            <v>0</v>
          </cell>
        </row>
        <row r="600">
          <cell r="AN600">
            <v>0</v>
          </cell>
        </row>
        <row r="601">
          <cell r="AN601">
            <v>0</v>
          </cell>
        </row>
        <row r="602">
          <cell r="AN602">
            <v>0</v>
          </cell>
        </row>
        <row r="603">
          <cell r="AN603">
            <v>0</v>
          </cell>
        </row>
        <row r="604">
          <cell r="AN604">
            <v>0</v>
          </cell>
        </row>
        <row r="605">
          <cell r="AN605">
            <v>0</v>
          </cell>
        </row>
        <row r="606">
          <cell r="AN606">
            <v>0</v>
          </cell>
        </row>
        <row r="607">
          <cell r="AN607">
            <v>0</v>
          </cell>
        </row>
        <row r="608">
          <cell r="AN608">
            <v>0</v>
          </cell>
        </row>
        <row r="609">
          <cell r="AN609">
            <v>0</v>
          </cell>
        </row>
        <row r="610">
          <cell r="AN610">
            <v>0</v>
          </cell>
        </row>
        <row r="611">
          <cell r="AN611">
            <v>0</v>
          </cell>
        </row>
        <row r="612">
          <cell r="AN612">
            <v>0</v>
          </cell>
        </row>
        <row r="614">
          <cell r="AN614">
            <v>0</v>
          </cell>
        </row>
        <row r="615">
          <cell r="AN615">
            <v>0</v>
          </cell>
        </row>
        <row r="616">
          <cell r="AN616">
            <v>0</v>
          </cell>
        </row>
        <row r="617">
          <cell r="AN617">
            <v>0</v>
          </cell>
        </row>
        <row r="618">
          <cell r="AN618">
            <v>0</v>
          </cell>
        </row>
        <row r="619">
          <cell r="AN619">
            <v>0</v>
          </cell>
        </row>
        <row r="620">
          <cell r="AN620">
            <v>0</v>
          </cell>
        </row>
        <row r="621">
          <cell r="AN621">
            <v>0</v>
          </cell>
        </row>
        <row r="622">
          <cell r="AN622">
            <v>0</v>
          </cell>
        </row>
        <row r="623">
          <cell r="AN623">
            <v>0</v>
          </cell>
        </row>
        <row r="626">
          <cell r="AN626" t="str">
            <v xml:space="preserve"> 2044</v>
          </cell>
        </row>
        <row r="629">
          <cell r="AN629">
            <v>0</v>
          </cell>
        </row>
        <row r="632">
          <cell r="B632">
            <v>0</v>
          </cell>
        </row>
        <row r="633">
          <cell r="AN633">
            <v>0</v>
          </cell>
        </row>
        <row r="634">
          <cell r="B634">
            <v>0</v>
          </cell>
        </row>
        <row r="635">
          <cell r="AN635">
            <v>-25.413450084371085</v>
          </cell>
        </row>
        <row r="638">
          <cell r="B638">
            <v>5</v>
          </cell>
        </row>
        <row r="643">
          <cell r="B643">
            <v>0</v>
          </cell>
          <cell r="C643">
            <v>30</v>
          </cell>
        </row>
        <row r="644">
          <cell r="B644">
            <v>0</v>
          </cell>
          <cell r="C644">
            <v>30</v>
          </cell>
        </row>
        <row r="645">
          <cell r="AN645">
            <v>0</v>
          </cell>
        </row>
        <row r="646">
          <cell r="AN646">
            <v>0</v>
          </cell>
        </row>
        <row r="647">
          <cell r="AN647">
            <v>0</v>
          </cell>
        </row>
        <row r="648">
          <cell r="AN648">
            <v>0</v>
          </cell>
        </row>
        <row r="649">
          <cell r="AN649">
            <v>0</v>
          </cell>
        </row>
        <row r="650">
          <cell r="AN650">
            <v>0</v>
          </cell>
        </row>
        <row r="655">
          <cell r="B655">
            <v>0</v>
          </cell>
          <cell r="C655">
            <v>0</v>
          </cell>
        </row>
        <row r="656">
          <cell r="B656">
            <v>0</v>
          </cell>
          <cell r="C656">
            <v>0</v>
          </cell>
        </row>
        <row r="657">
          <cell r="AN657">
            <v>3.637978807091713E-12</v>
          </cell>
        </row>
        <row r="658">
          <cell r="AN658">
            <v>0</v>
          </cell>
        </row>
        <row r="659">
          <cell r="AN659">
            <v>3.637978807091713E-12</v>
          </cell>
        </row>
        <row r="660">
          <cell r="AN660">
            <v>3.637978807091713E-12</v>
          </cell>
        </row>
        <row r="661">
          <cell r="AN661">
            <v>0</v>
          </cell>
        </row>
        <row r="662">
          <cell r="AN662">
            <v>3.637978807091713E-12</v>
          </cell>
        </row>
        <row r="665">
          <cell r="AN665">
            <v>24010.609001980105</v>
          </cell>
        </row>
        <row r="666">
          <cell r="AN666">
            <v>0</v>
          </cell>
        </row>
        <row r="667">
          <cell r="AN667">
            <v>0</v>
          </cell>
        </row>
        <row r="668">
          <cell r="AN668">
            <v>79767.969272137096</v>
          </cell>
        </row>
        <row r="669">
          <cell r="AN669">
            <v>0</v>
          </cell>
        </row>
        <row r="672">
          <cell r="AN672">
            <v>0</v>
          </cell>
        </row>
        <row r="676">
          <cell r="AN676">
            <v>0</v>
          </cell>
        </row>
        <row r="680">
          <cell r="AN680">
            <v>-25.413450084367447</v>
          </cell>
        </row>
        <row r="681">
          <cell r="AN681">
            <v>103778.5782741172</v>
          </cell>
        </row>
        <row r="682">
          <cell r="AN682">
            <v>-103803.99172420157</v>
          </cell>
        </row>
        <row r="683">
          <cell r="AN683">
            <v>-5331.9305813737446</v>
          </cell>
        </row>
        <row r="684">
          <cell r="AN684">
            <v>0</v>
          </cell>
        </row>
        <row r="685">
          <cell r="AN685">
            <v>-5331.9305813737446</v>
          </cell>
        </row>
        <row r="688">
          <cell r="AN688" t="str">
            <v xml:space="preserve"> 2044</v>
          </cell>
        </row>
        <row r="690">
          <cell r="AN690">
            <v>0</v>
          </cell>
        </row>
        <row r="692">
          <cell r="AN692">
            <v>0</v>
          </cell>
        </row>
        <row r="693">
          <cell r="AN693">
            <v>0</v>
          </cell>
        </row>
        <row r="694">
          <cell r="AN694">
            <v>0</v>
          </cell>
        </row>
        <row r="695">
          <cell r="AN695">
            <v>0</v>
          </cell>
        </row>
        <row r="697">
          <cell r="AN697">
            <v>0</v>
          </cell>
        </row>
        <row r="699">
          <cell r="AN699">
            <v>0</v>
          </cell>
        </row>
        <row r="700">
          <cell r="AN700">
            <v>0</v>
          </cell>
        </row>
        <row r="701">
          <cell r="AN701">
            <v>0</v>
          </cell>
        </row>
        <row r="702">
          <cell r="AN702">
            <v>0</v>
          </cell>
        </row>
        <row r="703">
          <cell r="AN703">
            <v>0</v>
          </cell>
        </row>
        <row r="705">
          <cell r="AN705">
            <v>19246999.475713968</v>
          </cell>
        </row>
        <row r="706">
          <cell r="AN706">
            <v>19246999.475713968</v>
          </cell>
        </row>
        <row r="709">
          <cell r="AN709" t="str">
            <v xml:space="preserve"> 2044</v>
          </cell>
        </row>
        <row r="710">
          <cell r="E710">
            <v>1</v>
          </cell>
        </row>
        <row r="714">
          <cell r="AN714">
            <v>0.15</v>
          </cell>
        </row>
        <row r="717">
          <cell r="AN717">
            <v>0</v>
          </cell>
        </row>
        <row r="718">
          <cell r="AN718">
            <v>0</v>
          </cell>
        </row>
        <row r="719">
          <cell r="AN719">
            <v>0</v>
          </cell>
        </row>
        <row r="720">
          <cell r="AN720">
            <v>0</v>
          </cell>
        </row>
        <row r="721">
          <cell r="AN721">
            <v>0</v>
          </cell>
        </row>
        <row r="722">
          <cell r="AN722">
            <v>0</v>
          </cell>
        </row>
        <row r="723">
          <cell r="AN723">
            <v>0</v>
          </cell>
        </row>
        <row r="725">
          <cell r="AN725">
            <v>0</v>
          </cell>
        </row>
        <row r="726">
          <cell r="AN726">
            <v>0</v>
          </cell>
        </row>
        <row r="727">
          <cell r="AN727">
            <v>0</v>
          </cell>
        </row>
        <row r="728">
          <cell r="AN728">
            <v>0</v>
          </cell>
        </row>
        <row r="729">
          <cell r="AN729">
            <v>0</v>
          </cell>
        </row>
        <row r="730">
          <cell r="AN730">
            <v>0</v>
          </cell>
        </row>
        <row r="731">
          <cell r="AN731">
            <v>0</v>
          </cell>
        </row>
        <row r="732">
          <cell r="AN732">
            <v>0</v>
          </cell>
        </row>
        <row r="733">
          <cell r="AN733">
            <v>0</v>
          </cell>
        </row>
        <row r="735">
          <cell r="AN735" t="str">
            <v>-</v>
          </cell>
        </row>
        <row r="736">
          <cell r="AN736">
            <v>19246999.475713968</v>
          </cell>
        </row>
        <row r="737">
          <cell r="AN737">
            <v>19246999.475713968</v>
          </cell>
        </row>
        <row r="740">
          <cell r="AN740" t="str">
            <v xml:space="preserve"> 2044</v>
          </cell>
        </row>
        <row r="742">
          <cell r="AN742">
            <v>-5331.9305813737446</v>
          </cell>
        </row>
        <row r="744">
          <cell r="AN744">
            <v>0</v>
          </cell>
        </row>
        <row r="745">
          <cell r="AN745">
            <v>0</v>
          </cell>
        </row>
        <row r="746">
          <cell r="AN746">
            <v>0</v>
          </cell>
        </row>
        <row r="747">
          <cell r="AN747">
            <v>-5331.9305813737446</v>
          </cell>
        </row>
        <row r="749">
          <cell r="AN749">
            <v>0</v>
          </cell>
        </row>
        <row r="751">
          <cell r="AN751">
            <v>0</v>
          </cell>
        </row>
        <row r="752">
          <cell r="AN752">
            <v>0</v>
          </cell>
        </row>
        <row r="753">
          <cell r="AN753">
            <v>0</v>
          </cell>
        </row>
        <row r="755">
          <cell r="AN755">
            <v>0</v>
          </cell>
        </row>
        <row r="757">
          <cell r="AN757">
            <v>0</v>
          </cell>
        </row>
        <row r="758">
          <cell r="AN758">
            <v>0</v>
          </cell>
        </row>
        <row r="759">
          <cell r="AN759">
            <v>0</v>
          </cell>
        </row>
        <row r="760">
          <cell r="AN760">
            <v>0</v>
          </cell>
        </row>
        <row r="762">
          <cell r="AN762">
            <v>19246999.475713968</v>
          </cell>
        </row>
        <row r="763">
          <cell r="AN763">
            <v>19246999.475713968</v>
          </cell>
        </row>
        <row r="767">
          <cell r="AN767" t="str">
            <v xml:space="preserve"> 2044</v>
          </cell>
        </row>
        <row r="770">
          <cell r="AN770">
            <v>0</v>
          </cell>
        </row>
        <row r="771">
          <cell r="AN771">
            <v>0</v>
          </cell>
        </row>
        <row r="775">
          <cell r="B775">
            <v>0.18</v>
          </cell>
        </row>
        <row r="776">
          <cell r="B776">
            <v>30</v>
          </cell>
        </row>
        <row r="777">
          <cell r="B777">
            <v>2</v>
          </cell>
        </row>
        <row r="778">
          <cell r="AN778">
            <v>287734.27369501267</v>
          </cell>
        </row>
        <row r="779">
          <cell r="AN779">
            <v>287734.27369501267</v>
          </cell>
        </row>
        <row r="780">
          <cell r="AN780">
            <v>0</v>
          </cell>
        </row>
        <row r="781">
          <cell r="AN781">
            <v>0</v>
          </cell>
        </row>
        <row r="782">
          <cell r="AN782">
            <v>-393.03432874862358</v>
          </cell>
        </row>
        <row r="783">
          <cell r="AN783">
            <v>353.75564252874597</v>
          </cell>
        </row>
        <row r="784">
          <cell r="AN784">
            <v>-746.78997127736955</v>
          </cell>
        </row>
        <row r="785">
          <cell r="AN785">
            <v>0</v>
          </cell>
        </row>
        <row r="786">
          <cell r="AN786">
            <v>0</v>
          </cell>
        </row>
        <row r="787">
          <cell r="AN787">
            <v>288127.30802376126</v>
          </cell>
        </row>
        <row r="788">
          <cell r="AN788">
            <v>0</v>
          </cell>
        </row>
        <row r="789">
          <cell r="AN789">
            <v>8663.6440677966166</v>
          </cell>
        </row>
        <row r="790">
          <cell r="AN790">
            <v>288127.30802376126</v>
          </cell>
        </row>
        <row r="791">
          <cell r="AN791">
            <v>0</v>
          </cell>
        </row>
        <row r="795">
          <cell r="AN795">
            <v>0</v>
          </cell>
        </row>
        <row r="797">
          <cell r="AN797">
            <v>0.26</v>
          </cell>
        </row>
        <row r="798">
          <cell r="AN798">
            <v>30</v>
          </cell>
        </row>
        <row r="800">
          <cell r="AN800">
            <v>0</v>
          </cell>
        </row>
        <row r="801">
          <cell r="AN801">
            <v>30</v>
          </cell>
        </row>
        <row r="802">
          <cell r="AN802">
            <v>0</v>
          </cell>
        </row>
        <row r="803">
          <cell r="AN803">
            <v>0</v>
          </cell>
        </row>
        <row r="804">
          <cell r="AN804">
            <v>1000</v>
          </cell>
        </row>
        <row r="805">
          <cell r="AN805">
            <v>90</v>
          </cell>
        </row>
        <row r="806">
          <cell r="AN806">
            <v>0</v>
          </cell>
        </row>
        <row r="807">
          <cell r="AN807">
            <v>0</v>
          </cell>
        </row>
        <row r="808">
          <cell r="AN808">
            <v>0</v>
          </cell>
        </row>
        <row r="809">
          <cell r="AN809">
            <v>90</v>
          </cell>
        </row>
        <row r="810">
          <cell r="AN810">
            <v>0</v>
          </cell>
        </row>
        <row r="811">
          <cell r="AN811">
            <v>0</v>
          </cell>
        </row>
        <row r="812">
          <cell r="AN812">
            <v>0</v>
          </cell>
        </row>
        <row r="813">
          <cell r="AN813">
            <v>90</v>
          </cell>
        </row>
        <row r="817">
          <cell r="AN817">
            <v>0</v>
          </cell>
        </row>
        <row r="818">
          <cell r="AN818">
            <v>102165.44915254237</v>
          </cell>
        </row>
        <row r="819">
          <cell r="AN819">
            <v>0</v>
          </cell>
        </row>
        <row r="820">
          <cell r="AN820">
            <v>0</v>
          </cell>
        </row>
        <row r="821">
          <cell r="AN821">
            <v>90</v>
          </cell>
        </row>
        <row r="822">
          <cell r="AN822">
            <v>0</v>
          </cell>
        </row>
        <row r="823">
          <cell r="AN823">
            <v>0</v>
          </cell>
        </row>
        <row r="824">
          <cell r="AN824">
            <v>0</v>
          </cell>
        </row>
        <row r="825">
          <cell r="AN825">
            <v>0</v>
          </cell>
        </row>
        <row r="826">
          <cell r="AN826">
            <v>90</v>
          </cell>
        </row>
        <row r="830">
          <cell r="B830">
            <v>0.2</v>
          </cell>
          <cell r="AN830">
            <v>0.2</v>
          </cell>
        </row>
        <row r="831">
          <cell r="B831">
            <v>90</v>
          </cell>
        </row>
        <row r="832">
          <cell r="AN832">
            <v>319071.87708854838</v>
          </cell>
        </row>
        <row r="833">
          <cell r="AN833">
            <v>1595359.3854427417</v>
          </cell>
        </row>
        <row r="834">
          <cell r="AN834">
            <v>0</v>
          </cell>
        </row>
        <row r="835">
          <cell r="AN835">
            <v>0</v>
          </cell>
        </row>
        <row r="836">
          <cell r="AN836">
            <v>1595359.3854427417</v>
          </cell>
        </row>
        <row r="837">
          <cell r="AN837">
            <v>0</v>
          </cell>
        </row>
        <row r="838">
          <cell r="AN838">
            <v>0</v>
          </cell>
        </row>
        <row r="839">
          <cell r="AN839">
            <v>1595359.3854427417</v>
          </cell>
        </row>
        <row r="841">
          <cell r="AN841">
            <v>607199.18511230964</v>
          </cell>
        </row>
        <row r="844">
          <cell r="AN844" t="str">
            <v xml:space="preserve"> 2044</v>
          </cell>
        </row>
        <row r="846">
          <cell r="AN846">
            <v>1598523.7427500705</v>
          </cell>
        </row>
        <row r="847">
          <cell r="AN847">
            <v>3164.3573073287389</v>
          </cell>
        </row>
        <row r="848">
          <cell r="AN848">
            <v>1965.3091251597</v>
          </cell>
        </row>
        <row r="849">
          <cell r="AN849">
            <v>0</v>
          </cell>
        </row>
        <row r="850">
          <cell r="AN850">
            <v>0</v>
          </cell>
        </row>
        <row r="851">
          <cell r="AN851">
            <v>-4148.8331737631643</v>
          </cell>
        </row>
        <row r="852">
          <cell r="AN852">
            <v>0</v>
          </cell>
        </row>
        <row r="853">
          <cell r="AN853">
            <v>5347.8813559322034</v>
          </cell>
        </row>
        <row r="854">
          <cell r="AN854">
            <v>1595359.3854427417</v>
          </cell>
        </row>
        <row r="855">
          <cell r="AN855">
            <v>0</v>
          </cell>
        </row>
        <row r="856">
          <cell r="AN856">
            <v>0</v>
          </cell>
        </row>
        <row r="857">
          <cell r="AN857">
            <v>1595359.3854427417</v>
          </cell>
        </row>
        <row r="858">
          <cell r="AN858">
            <v>0</v>
          </cell>
        </row>
        <row r="859">
          <cell r="AN859">
            <v>0</v>
          </cell>
        </row>
        <row r="860">
          <cell r="AN860">
            <v>0</v>
          </cell>
        </row>
        <row r="861">
          <cell r="AN861">
            <v>0</v>
          </cell>
        </row>
        <row r="862">
          <cell r="AN862">
            <v>0</v>
          </cell>
        </row>
        <row r="863">
          <cell r="AN863">
            <v>1595359.3854427417</v>
          </cell>
        </row>
        <row r="864">
          <cell r="AN864">
            <v>319071.87708854838</v>
          </cell>
        </row>
        <row r="865">
          <cell r="AN865">
            <v>1276287.5083541933</v>
          </cell>
        </row>
        <row r="866">
          <cell r="AN866">
            <v>0</v>
          </cell>
        </row>
        <row r="867">
          <cell r="AN867">
            <v>1276287.5083541933</v>
          </cell>
        </row>
        <row r="868">
          <cell r="AN868">
            <v>18927161.992464341</v>
          </cell>
        </row>
        <row r="921">
          <cell r="AN921" t="str">
            <v xml:space="preserve"> 2044</v>
          </cell>
        </row>
        <row r="925">
          <cell r="AN925">
            <v>0</v>
          </cell>
        </row>
        <row r="926">
          <cell r="AN926">
            <v>0</v>
          </cell>
        </row>
        <row r="927">
          <cell r="AN927">
            <v>0</v>
          </cell>
        </row>
        <row r="928">
          <cell r="AN928">
            <v>0</v>
          </cell>
        </row>
        <row r="932">
          <cell r="AN932">
            <v>0</v>
          </cell>
        </row>
        <row r="933">
          <cell r="AN933">
            <v>0</v>
          </cell>
        </row>
        <row r="934">
          <cell r="AN934">
            <v>0</v>
          </cell>
        </row>
        <row r="935">
          <cell r="AN935">
            <v>0</v>
          </cell>
        </row>
        <row r="936">
          <cell r="AN936">
            <v>0</v>
          </cell>
        </row>
        <row r="938">
          <cell r="AN938">
            <v>0</v>
          </cell>
        </row>
        <row r="942">
          <cell r="AN942">
            <v>0</v>
          </cell>
        </row>
        <row r="946">
          <cell r="AN946">
            <v>0</v>
          </cell>
        </row>
        <row r="947">
          <cell r="AN947">
            <v>0</v>
          </cell>
        </row>
        <row r="948">
          <cell r="AN948">
            <v>0</v>
          </cell>
        </row>
        <row r="953">
          <cell r="AN953" t="str">
            <v xml:space="preserve"> 2044</v>
          </cell>
        </row>
        <row r="955">
          <cell r="AN955">
            <v>1886258.0164450831</v>
          </cell>
        </row>
        <row r="956">
          <cell r="AN956">
            <v>-2319.064767688446</v>
          </cell>
        </row>
        <row r="957">
          <cell r="AN957">
            <v>0</v>
          </cell>
        </row>
        <row r="958">
          <cell r="AN958">
            <v>4895.6231450405339</v>
          </cell>
        </row>
        <row r="959">
          <cell r="AN959">
            <v>-607199.18511230964</v>
          </cell>
        </row>
        <row r="960">
          <cell r="AN960">
            <v>0</v>
          </cell>
        </row>
        <row r="961">
          <cell r="AN961">
            <v>0</v>
          </cell>
        </row>
        <row r="962">
          <cell r="AN962">
            <v>0</v>
          </cell>
        </row>
        <row r="964">
          <cell r="AN964">
            <v>1281635.3897101255</v>
          </cell>
        </row>
        <row r="966">
          <cell r="AN966">
            <v>0</v>
          </cell>
        </row>
        <row r="967">
          <cell r="AN967">
            <v>0</v>
          </cell>
        </row>
        <row r="968">
          <cell r="AN968">
            <v>0</v>
          </cell>
        </row>
        <row r="969">
          <cell r="AN969">
            <v>5331.9305813737446</v>
          </cell>
        </row>
        <row r="970">
          <cell r="AN970">
            <v>0</v>
          </cell>
        </row>
        <row r="972">
          <cell r="AN972">
            <v>5331.9305813737446</v>
          </cell>
        </row>
        <row r="974">
          <cell r="AN974">
            <v>0</v>
          </cell>
        </row>
        <row r="975">
          <cell r="AN975">
            <v>0</v>
          </cell>
        </row>
        <row r="976">
          <cell r="AN976">
            <v>0</v>
          </cell>
        </row>
        <row r="977">
          <cell r="AN977">
            <v>0</v>
          </cell>
        </row>
        <row r="978">
          <cell r="AN978">
            <v>0</v>
          </cell>
        </row>
        <row r="979">
          <cell r="AN979">
            <v>0</v>
          </cell>
        </row>
        <row r="981">
          <cell r="AN981">
            <v>0</v>
          </cell>
        </row>
        <row r="983">
          <cell r="AN983">
            <v>1286967.3202914991</v>
          </cell>
        </row>
        <row r="984">
          <cell r="A984" t="str">
            <v>Денежные средства на конец периода</v>
          </cell>
          <cell r="C984" t="str">
            <v>тыс. руб.</v>
          </cell>
          <cell r="D984" t="str">
            <v>int_end</v>
          </cell>
          <cell r="F984">
            <v>0</v>
          </cell>
          <cell r="G984">
            <v>751.25722437999866</v>
          </cell>
          <cell r="H984">
            <v>1508.867313249666</v>
          </cell>
          <cell r="I984">
            <v>16968.558155402763</v>
          </cell>
          <cell r="J984">
            <v>67076.029772293885</v>
          </cell>
          <cell r="K984">
            <v>152524.03823371761</v>
          </cell>
          <cell r="L984">
            <v>280589.40747165674</v>
          </cell>
          <cell r="M984">
            <v>426127.10680016142</v>
          </cell>
          <cell r="N984">
            <v>645452.69912570808</v>
          </cell>
          <cell r="O984">
            <v>908361.04742602911</v>
          </cell>
          <cell r="P984">
            <v>1221708.4429703488</v>
          </cell>
          <cell r="Q984">
            <v>1610776.8614888485</v>
          </cell>
          <cell r="R984">
            <v>2016155.0525181009</v>
          </cell>
          <cell r="S984">
            <v>2443365.9087442891</v>
          </cell>
          <cell r="T984">
            <v>2893588.3940880476</v>
          </cell>
          <cell r="U984">
            <v>3368065.136521725</v>
          </cell>
          <cell r="V984">
            <v>3868105.8659281768</v>
          </cell>
          <cell r="W984">
            <v>4395091.0376039334</v>
          </cell>
          <cell r="X984">
            <v>4950475.6514315363</v>
          </cell>
          <cell r="Y984">
            <v>5535793.2772871861</v>
          </cell>
          <cell r="Z984">
            <v>6152660.2978203967</v>
          </cell>
          <cell r="AA984">
            <v>6802780.3803437566</v>
          </cell>
          <cell r="AB984">
            <v>7487949.190204734</v>
          </cell>
          <cell r="AC984">
            <v>8210059.35867956</v>
          </cell>
          <cell r="AD984">
            <v>8971105.7191333827</v>
          </cell>
          <cell r="AE984">
            <v>9773190.8259330671</v>
          </cell>
          <cell r="AF984">
            <v>10618530.771381291</v>
          </cell>
          <cell r="AG984">
            <v>11509461.316765074</v>
          </cell>
          <cell r="AH984">
            <v>12448444.354480937</v>
          </cell>
          <cell r="AI984">
            <v>13438074.719114814</v>
          </cell>
          <cell r="AJ984">
            <v>14481087.366320277</v>
          </cell>
          <cell r="AK984">
            <v>15580364.939356189</v>
          </cell>
          <cell r="AL984">
            <v>16738945.744217398</v>
          </cell>
          <cell r="AM984">
            <v>17960032.155422468</v>
          </cell>
          <cell r="AN984">
            <v>19246999.475713968</v>
          </cell>
        </row>
        <row r="1037">
          <cell r="AN1037" t="str">
            <v xml:space="preserve"> 2044</v>
          </cell>
        </row>
        <row r="1039">
          <cell r="AN1039">
            <v>19246999.475713968</v>
          </cell>
        </row>
        <row r="1040">
          <cell r="AN1040">
            <v>0</v>
          </cell>
        </row>
        <row r="1041">
          <cell r="AN1041">
            <v>48131.355932203383</v>
          </cell>
        </row>
        <row r="1042">
          <cell r="AN1042">
            <v>-25.413450084371085</v>
          </cell>
        </row>
        <row r="1043">
          <cell r="AN1043">
            <v>0</v>
          </cell>
        </row>
        <row r="1044">
          <cell r="AN1044">
            <v>0</v>
          </cell>
        </row>
        <row r="1045">
          <cell r="AN1045">
            <v>8663.6440677966166</v>
          </cell>
        </row>
        <row r="1046">
          <cell r="AN1046">
            <v>0</v>
          </cell>
        </row>
        <row r="1048">
          <cell r="AN1048">
            <v>19303769.062263884</v>
          </cell>
        </row>
        <row r="1050">
          <cell r="AN1050">
            <v>99491.508474576258</v>
          </cell>
        </row>
        <row r="1051">
          <cell r="AN1051">
            <v>99491.508474576258</v>
          </cell>
        </row>
        <row r="1052">
          <cell r="AN1052">
            <v>0</v>
          </cell>
        </row>
        <row r="1053">
          <cell r="AN1053">
            <v>0</v>
          </cell>
        </row>
        <row r="1054">
          <cell r="AN1054">
            <v>99491.508474576258</v>
          </cell>
        </row>
        <row r="1056">
          <cell r="AN1056">
            <v>19403260.570738461</v>
          </cell>
        </row>
        <row r="1058">
          <cell r="AN1058">
            <v>3.637978807091713E-12</v>
          </cell>
        </row>
        <row r="1059">
          <cell r="AN1059">
            <v>3.637978807091713E-12</v>
          </cell>
        </row>
        <row r="1060">
          <cell r="AN1060">
            <v>0</v>
          </cell>
        </row>
        <row r="1061">
          <cell r="AN1061">
            <v>103778.5782741172</v>
          </cell>
        </row>
        <row r="1062">
          <cell r="AN1062">
            <v>0</v>
          </cell>
        </row>
        <row r="1063">
          <cell r="AN1063">
            <v>0</v>
          </cell>
        </row>
        <row r="1064">
          <cell r="AN1064">
            <v>0</v>
          </cell>
        </row>
        <row r="1065">
          <cell r="AN1065">
            <v>0</v>
          </cell>
        </row>
        <row r="1066">
          <cell r="AN1066">
            <v>103778.5782741172</v>
          </cell>
        </row>
        <row r="1068">
          <cell r="AN1068">
            <v>0</v>
          </cell>
        </row>
        <row r="1070">
          <cell r="AN1070">
            <v>0</v>
          </cell>
        </row>
        <row r="1071">
          <cell r="AN1071">
            <v>18927161.992464341</v>
          </cell>
        </row>
        <row r="1072">
          <cell r="AN1072">
            <v>372320</v>
          </cell>
        </row>
        <row r="1073">
          <cell r="AN1073">
            <v>19299481.992464341</v>
          </cell>
        </row>
        <row r="1075">
          <cell r="AN1075">
            <v>19403260.570738457</v>
          </cell>
        </row>
        <row r="1076">
          <cell r="AN1076">
            <v>0</v>
          </cell>
        </row>
        <row r="1104">
          <cell r="AN1104" t="str">
            <v xml:space="preserve"> 2044</v>
          </cell>
        </row>
        <row r="1106">
          <cell r="AN1106">
            <v>6.8023494062017603E-2</v>
          </cell>
        </row>
        <row r="1107">
          <cell r="AN1107">
            <v>6.8392067710109319E-2</v>
          </cell>
        </row>
        <row r="1108">
          <cell r="AN1108">
            <v>12.492359392935072</v>
          </cell>
        </row>
        <row r="1109">
          <cell r="AN1109">
            <v>1.9795497700177025E-3</v>
          </cell>
        </row>
        <row r="1110">
          <cell r="AN1110">
            <v>0.79841636018398576</v>
          </cell>
        </row>
        <row r="1112">
          <cell r="AN1112">
            <v>0.37892313216083734</v>
          </cell>
        </row>
        <row r="1113">
          <cell r="AN1113">
            <v>1200.5241696958926</v>
          </cell>
        </row>
        <row r="1114">
          <cell r="AN1114">
            <v>0.99924897945673896</v>
          </cell>
        </row>
        <row r="1116">
          <cell r="AN1116">
            <v>504.16537403909643</v>
          </cell>
        </row>
        <row r="1117">
          <cell r="AN1117">
            <v>403.33229923127715</v>
          </cell>
        </row>
        <row r="1119">
          <cell r="AN1119">
            <v>8.5198021300994353E-2</v>
          </cell>
        </row>
        <row r="1120">
          <cell r="AN1120">
            <v>8.5659652182414142E-2</v>
          </cell>
        </row>
        <row r="1121">
          <cell r="AN1121">
            <v>15.646422112463171</v>
          </cell>
        </row>
        <row r="1123">
          <cell r="AN1123" t="str">
            <v>-</v>
          </cell>
        </row>
        <row r="1124">
          <cell r="AN1124">
            <v>3.1041193598454715E-13</v>
          </cell>
        </row>
        <row r="1126">
          <cell r="AN1126">
            <v>186.00918786221533</v>
          </cell>
        </row>
        <row r="1127">
          <cell r="AN1127">
            <v>185.46191692302415</v>
          </cell>
        </row>
        <row r="1128">
          <cell r="AN1128">
            <v>185.46216180448724</v>
          </cell>
        </row>
        <row r="1129">
          <cell r="AN1129">
            <v>19199990.483989768</v>
          </cell>
        </row>
        <row r="1131">
          <cell r="AN1131">
            <v>0.99465148767673506</v>
          </cell>
        </row>
        <row r="1132">
          <cell r="AN1132">
            <v>185.96787808643271</v>
          </cell>
        </row>
        <row r="1133">
          <cell r="AN1133">
            <v>0</v>
          </cell>
        </row>
        <row r="1134">
          <cell r="AN1134" t="str">
            <v>-</v>
          </cell>
        </row>
        <row r="1135">
          <cell r="AN1135" t="str">
            <v>-</v>
          </cell>
        </row>
        <row r="1213">
          <cell r="AN1213" t="str">
            <v xml:space="preserve"> 2044</v>
          </cell>
        </row>
        <row r="1218">
          <cell r="AN1218">
            <v>0.1125</v>
          </cell>
        </row>
        <row r="1219">
          <cell r="AN1219">
            <v>0.11250000000000004</v>
          </cell>
        </row>
        <row r="1220">
          <cell r="AN1220">
            <v>37.514630065774526</v>
          </cell>
        </row>
        <row r="1223">
          <cell r="AN1223">
            <v>1281635.3897101255</v>
          </cell>
        </row>
        <row r="1224">
          <cell r="AN1224">
            <v>0</v>
          </cell>
        </row>
        <row r="1225">
          <cell r="AN1225">
            <v>5331.9305813737446</v>
          </cell>
        </row>
        <row r="1226">
          <cell r="AN1226" t="str">
            <v/>
          </cell>
        </row>
        <row r="1228">
          <cell r="AN1228" t="str">
            <v/>
          </cell>
        </row>
        <row r="1229">
          <cell r="AN1229" t="str">
            <v/>
          </cell>
        </row>
        <row r="1230">
          <cell r="AN1230">
            <v>0</v>
          </cell>
        </row>
        <row r="1231">
          <cell r="AN1231" t="str">
            <v/>
          </cell>
        </row>
        <row r="1233">
          <cell r="AN1233" t="str">
            <v/>
          </cell>
        </row>
        <row r="1235">
          <cell r="AN1235">
            <v>1286967.3202914991</v>
          </cell>
        </row>
        <row r="1236">
          <cell r="AN1236">
            <v>34305.744666415609</v>
          </cell>
        </row>
        <row r="1237">
          <cell r="AN1237">
            <v>1895332.4049357388</v>
          </cell>
        </row>
        <row r="1240">
          <cell r="AN1240">
            <v>18874679.475713968</v>
          </cell>
        </row>
        <row r="1241">
          <cell r="AN1241">
            <v>1</v>
          </cell>
        </row>
        <row r="1242">
          <cell r="AN1242">
            <v>0</v>
          </cell>
        </row>
        <row r="1246">
          <cell r="AN1246">
            <v>1</v>
          </cell>
        </row>
        <row r="1247">
          <cell r="AN1247">
            <v>0</v>
          </cell>
        </row>
        <row r="1251">
          <cell r="AN1251">
            <v>-5331.9305813737446</v>
          </cell>
        </row>
        <row r="1252">
          <cell r="AN1252">
            <v>-142.12936585074286</v>
          </cell>
        </row>
        <row r="1284">
          <cell r="AN1284" t="str">
            <v xml:space="preserve"> 2044</v>
          </cell>
        </row>
        <row r="1289">
          <cell r="AN1289">
            <v>0.1125</v>
          </cell>
        </row>
        <row r="1290">
          <cell r="AN1290">
            <v>0.11250000000000004</v>
          </cell>
        </row>
        <row r="1291">
          <cell r="AN1291">
            <v>37.514630065774526</v>
          </cell>
        </row>
        <row r="1294">
          <cell r="AN1294">
            <v>1281635.3897101255</v>
          </cell>
        </row>
        <row r="1295">
          <cell r="AN1295" t="str">
            <v/>
          </cell>
        </row>
        <row r="1296">
          <cell r="AN1296">
            <v>5331.9305813737446</v>
          </cell>
        </row>
        <row r="1297">
          <cell r="AN1297" t="str">
            <v/>
          </cell>
        </row>
        <row r="1298">
          <cell r="AN1298">
            <v>0</v>
          </cell>
        </row>
        <row r="1299">
          <cell r="AN1299">
            <v>0</v>
          </cell>
        </row>
        <row r="1300">
          <cell r="AN1300">
            <v>0</v>
          </cell>
        </row>
        <row r="1301">
          <cell r="AN1301">
            <v>0</v>
          </cell>
        </row>
        <row r="1302">
          <cell r="AN1302" t="str">
            <v/>
          </cell>
        </row>
        <row r="1304">
          <cell r="AN1304" t="str">
            <v/>
          </cell>
        </row>
        <row r="1306">
          <cell r="AN1306">
            <v>1286967.3202914991</v>
          </cell>
        </row>
        <row r="1307">
          <cell r="AN1307">
            <v>34305.744666415609</v>
          </cell>
        </row>
        <row r="1308">
          <cell r="AN1308">
            <v>2178784.2102354574</v>
          </cell>
        </row>
        <row r="1311">
          <cell r="AN1311">
            <v>19246999.475713968</v>
          </cell>
        </row>
        <row r="1312">
          <cell r="AN1312">
            <v>1</v>
          </cell>
        </row>
        <row r="1313">
          <cell r="AN1313">
            <v>0</v>
          </cell>
        </row>
        <row r="1317">
          <cell r="AN1317">
            <v>1</v>
          </cell>
        </row>
        <row r="1318">
          <cell r="AN1318">
            <v>0</v>
          </cell>
        </row>
        <row r="1322">
          <cell r="AN1322">
            <v>-5331.9305813737446</v>
          </cell>
        </row>
        <row r="1323">
          <cell r="AN1323">
            <v>-142.12936585074286</v>
          </cell>
        </row>
        <row r="1355">
          <cell r="AN1355" t="str">
            <v xml:space="preserve"> 2044</v>
          </cell>
        </row>
        <row r="1358">
          <cell r="AN1358">
            <v>8.2500000000000004E-2</v>
          </cell>
        </row>
        <row r="1359">
          <cell r="AN1359">
            <v>8.2500000000000018E-2</v>
          </cell>
        </row>
        <row r="1360">
          <cell r="AN1360">
            <v>14.809785584350175</v>
          </cell>
        </row>
        <row r="1363">
          <cell r="AN1363">
            <v>1281635.3897101255</v>
          </cell>
        </row>
        <row r="1364">
          <cell r="AN1364">
            <v>0</v>
          </cell>
        </row>
        <row r="1365">
          <cell r="AN1365">
            <v>5331.9305813737446</v>
          </cell>
        </row>
        <row r="1366">
          <cell r="AN1366">
            <v>0</v>
          </cell>
        </row>
        <row r="1367">
          <cell r="AN1367">
            <v>0</v>
          </cell>
        </row>
        <row r="1368">
          <cell r="AN1368" t="str">
            <v/>
          </cell>
        </row>
        <row r="1369">
          <cell r="AN1369" t="str">
            <v/>
          </cell>
        </row>
        <row r="1370">
          <cell r="AN1370">
            <v>0</v>
          </cell>
        </row>
        <row r="1371">
          <cell r="AN1371">
            <v>0</v>
          </cell>
        </row>
        <row r="1373">
          <cell r="AN1373" t="str">
            <v/>
          </cell>
        </row>
        <row r="1375">
          <cell r="AN1375">
            <v>1286967.3202914991</v>
          </cell>
        </row>
        <row r="1376">
          <cell r="AN1376">
            <v>86899.79425843044</v>
          </cell>
        </row>
        <row r="1377">
          <cell r="AN1377">
            <v>3545187.2757239244</v>
          </cell>
        </row>
        <row r="1380">
          <cell r="AN1380">
            <v>19246999.475713968</v>
          </cell>
        </row>
        <row r="1381">
          <cell r="AN1381">
            <v>1</v>
          </cell>
        </row>
        <row r="1382">
          <cell r="AN1382">
            <v>0</v>
          </cell>
        </row>
        <row r="1386">
          <cell r="AN1386">
            <v>1</v>
          </cell>
        </row>
        <row r="1387">
          <cell r="AN1387">
            <v>0</v>
          </cell>
        </row>
        <row r="1391">
          <cell r="AN1391">
            <v>-5331.9305813737446</v>
          </cell>
        </row>
        <row r="1392">
          <cell r="AN1392">
            <v>-360.02753389003232</v>
          </cell>
        </row>
        <row r="1424">
          <cell r="AN1424" t="str">
            <v xml:space="preserve"> 2044</v>
          </cell>
        </row>
        <row r="1427">
          <cell r="AN1427">
            <v>0.1125</v>
          </cell>
        </row>
        <row r="1428">
          <cell r="AN1428">
            <v>0.11250000000000004</v>
          </cell>
        </row>
        <row r="1429">
          <cell r="AN1429">
            <v>37.514630065774526</v>
          </cell>
        </row>
        <row r="1435">
          <cell r="AN1435">
            <v>34305.744666415609</v>
          </cell>
        </row>
        <row r="1436">
          <cell r="AN1436">
            <v>0</v>
          </cell>
        </row>
        <row r="1437">
          <cell r="AN1437">
            <v>1398.9879857099797</v>
          </cell>
        </row>
        <row r="1438">
          <cell r="AN1438">
            <v>34021.060746606709</v>
          </cell>
        </row>
        <row r="1451">
          <cell r="AN1451" t="str">
            <v xml:space="preserve"> 2044</v>
          </cell>
        </row>
        <row r="1466">
          <cell r="AN1466">
            <v>0</v>
          </cell>
        </row>
        <row r="1468">
          <cell r="AN1468">
            <v>354600.6157505422</v>
          </cell>
        </row>
        <row r="1469">
          <cell r="AN1469">
            <v>252598.56936176747</v>
          </cell>
        </row>
        <row r="1475">
          <cell r="AN1475">
            <v>0</v>
          </cell>
        </row>
        <row r="1476">
          <cell r="AN1476">
            <v>0</v>
          </cell>
        </row>
        <row r="1477">
          <cell r="AN1477">
            <v>0</v>
          </cell>
        </row>
        <row r="1480">
          <cell r="AN1480">
            <v>0</v>
          </cell>
        </row>
        <row r="1481">
          <cell r="AN1481">
            <v>0</v>
          </cell>
        </row>
        <row r="1482">
          <cell r="AN1482">
            <v>0</v>
          </cell>
        </row>
        <row r="1486">
          <cell r="AN1486">
            <v>354600.6157505422</v>
          </cell>
        </row>
        <row r="1487">
          <cell r="AN1487">
            <v>252598.56936176747</v>
          </cell>
        </row>
        <row r="1490">
          <cell r="AN1490">
            <v>37.514630065774526</v>
          </cell>
        </row>
        <row r="1491">
          <cell r="AN1491">
            <v>9452.3287349180773</v>
          </cell>
        </row>
        <row r="1492">
          <cell r="AN1492">
            <v>6733.3349394325778</v>
          </cell>
        </row>
        <row r="1498">
          <cell r="AN1498" t="str">
            <v xml:space="preserve"> 2044</v>
          </cell>
        </row>
        <row r="1500">
          <cell r="AN1500">
            <v>1598523.7427500705</v>
          </cell>
        </row>
        <row r="1501">
          <cell r="AN1501">
            <v>1600707.2667986739</v>
          </cell>
        </row>
        <row r="1502">
          <cell r="AN1502">
            <v>1595359.3854427417</v>
          </cell>
        </row>
        <row r="1503">
          <cell r="AN1503">
            <v>1276287.5083541933</v>
          </cell>
        </row>
        <row r="1504">
          <cell r="AN1504">
            <v>0</v>
          </cell>
        </row>
        <row r="1507">
          <cell r="AN1507">
            <v>0</v>
          </cell>
        </row>
        <row r="1508">
          <cell r="AN1508">
            <v>5331.9305813737446</v>
          </cell>
        </row>
        <row r="1530">
          <cell r="AN1530">
            <v>0</v>
          </cell>
        </row>
        <row r="1532">
          <cell r="AN1532">
            <v>0</v>
          </cell>
        </row>
        <row r="1533">
          <cell r="AN1533">
            <v>0</v>
          </cell>
        </row>
        <row r="1534">
          <cell r="AN1534">
            <v>0</v>
          </cell>
        </row>
        <row r="1536">
          <cell r="AN1536" t="str">
            <v>-</v>
          </cell>
        </row>
      </sheetData>
      <sheetData sheetId="2">
        <row r="6">
          <cell r="A6" t="str">
            <v>Включение проектов в суммарные результаты:</v>
          </cell>
        </row>
        <row r="11">
          <cell r="AN11" t="str">
            <v xml:space="preserve"> 2044</v>
          </cell>
        </row>
        <row r="16">
          <cell r="AN16">
            <v>287734.27369501267</v>
          </cell>
        </row>
        <row r="17">
          <cell r="AN17">
            <v>287734.27369501267</v>
          </cell>
        </row>
        <row r="18">
          <cell r="AN18">
            <v>-393.03432874862358</v>
          </cell>
        </row>
        <row r="19">
          <cell r="AN19">
            <v>-393.03432874862358</v>
          </cell>
        </row>
        <row r="20">
          <cell r="AN20">
            <v>0</v>
          </cell>
        </row>
        <row r="21">
          <cell r="AN21">
            <v>0</v>
          </cell>
        </row>
        <row r="22">
          <cell r="AN22">
            <v>0</v>
          </cell>
        </row>
        <row r="23">
          <cell r="AN23">
            <v>0</v>
          </cell>
        </row>
        <row r="24">
          <cell r="AN24">
            <v>8663.6440677966166</v>
          </cell>
        </row>
        <row r="25">
          <cell r="AN25">
            <v>8663.6440677966166</v>
          </cell>
        </row>
        <row r="26">
          <cell r="AN26">
            <v>288127.30802376126</v>
          </cell>
        </row>
        <row r="27">
          <cell r="AN27">
            <v>288127.30802376126</v>
          </cell>
        </row>
        <row r="28">
          <cell r="AN28">
            <v>0</v>
          </cell>
        </row>
        <row r="29">
          <cell r="AN29">
            <v>0</v>
          </cell>
        </row>
        <row r="30">
          <cell r="AN30">
            <v>288127.30802376126</v>
          </cell>
        </row>
        <row r="31">
          <cell r="AN31">
            <v>288127.30802376126</v>
          </cell>
        </row>
        <row r="33">
          <cell r="AN33">
            <v>319071.87708854838</v>
          </cell>
        </row>
        <row r="34">
          <cell r="AN34">
            <v>319071.87708854838</v>
          </cell>
        </row>
        <row r="35">
          <cell r="AN35">
            <v>0</v>
          </cell>
        </row>
        <row r="36">
          <cell r="AN36">
            <v>0</v>
          </cell>
        </row>
        <row r="37">
          <cell r="AN37">
            <v>0</v>
          </cell>
        </row>
        <row r="38">
          <cell r="AN38">
            <v>0</v>
          </cell>
        </row>
        <row r="39">
          <cell r="AN39">
            <v>1595359.3854427417</v>
          </cell>
        </row>
        <row r="40">
          <cell r="AN40">
            <v>1595359.3854427417</v>
          </cell>
        </row>
        <row r="41">
          <cell r="AN41">
            <v>0</v>
          </cell>
        </row>
        <row r="42">
          <cell r="AN42">
            <v>0</v>
          </cell>
        </row>
        <row r="43">
          <cell r="AN43">
            <v>0</v>
          </cell>
        </row>
        <row r="44">
          <cell r="AN44">
            <v>0</v>
          </cell>
        </row>
        <row r="47">
          <cell r="AN47" t="str">
            <v xml:space="preserve"> 2044</v>
          </cell>
        </row>
        <row r="49">
          <cell r="AN49">
            <v>1598523.7427500705</v>
          </cell>
        </row>
        <row r="50">
          <cell r="AN50">
            <v>1598523.7427500705</v>
          </cell>
        </row>
        <row r="51">
          <cell r="AN51">
            <v>3164.3573073287389</v>
          </cell>
        </row>
        <row r="52">
          <cell r="AN52">
            <v>3164.3573073287389</v>
          </cell>
        </row>
        <row r="53">
          <cell r="AN53">
            <v>1965.3091251597</v>
          </cell>
        </row>
        <row r="54">
          <cell r="AN54">
            <v>1965.3091251597</v>
          </cell>
        </row>
        <row r="55">
          <cell r="AN55">
            <v>0</v>
          </cell>
        </row>
        <row r="56">
          <cell r="AN56">
            <v>0</v>
          </cell>
        </row>
        <row r="57">
          <cell r="AN57">
            <v>0</v>
          </cell>
        </row>
        <row r="58">
          <cell r="AN58">
            <v>0</v>
          </cell>
        </row>
        <row r="59">
          <cell r="AN59">
            <v>-4148.8331737631643</v>
          </cell>
        </row>
        <row r="60">
          <cell r="AN60">
            <v>-4148.8331737631643</v>
          </cell>
        </row>
        <row r="61">
          <cell r="AN61">
            <v>0</v>
          </cell>
        </row>
        <row r="62">
          <cell r="AN62">
            <v>0</v>
          </cell>
        </row>
        <row r="63">
          <cell r="AN63">
            <v>5347.8813559322034</v>
          </cell>
        </row>
        <row r="64">
          <cell r="AN64">
            <v>5347.8813559322034</v>
          </cell>
        </row>
        <row r="65">
          <cell r="AN65">
            <v>1595359.3854427417</v>
          </cell>
        </row>
        <row r="66">
          <cell r="AN66">
            <v>1595359.3854427417</v>
          </cell>
        </row>
        <row r="67">
          <cell r="AN67">
            <v>0</v>
          </cell>
        </row>
        <row r="68">
          <cell r="AN68">
            <v>0</v>
          </cell>
        </row>
        <row r="69">
          <cell r="AN69">
            <v>0</v>
          </cell>
        </row>
        <row r="70">
          <cell r="AN70">
            <v>0</v>
          </cell>
        </row>
        <row r="71">
          <cell r="AN71">
            <v>1595359.3854427417</v>
          </cell>
        </row>
        <row r="72">
          <cell r="AN72">
            <v>1595359.3854427417</v>
          </cell>
        </row>
        <row r="73">
          <cell r="AN73">
            <v>0</v>
          </cell>
        </row>
        <row r="74">
          <cell r="AN74">
            <v>0</v>
          </cell>
        </row>
        <row r="75">
          <cell r="AN75">
            <v>0</v>
          </cell>
        </row>
        <row r="76">
          <cell r="AN76">
            <v>0</v>
          </cell>
        </row>
        <row r="77">
          <cell r="AN77">
            <v>0</v>
          </cell>
        </row>
        <row r="78">
          <cell r="AN78">
            <v>0</v>
          </cell>
        </row>
        <row r="79">
          <cell r="AN79">
            <v>0</v>
          </cell>
        </row>
        <row r="80">
          <cell r="AN80">
            <v>0</v>
          </cell>
        </row>
        <row r="81">
          <cell r="AN81">
            <v>0</v>
          </cell>
        </row>
        <row r="82">
          <cell r="AN82">
            <v>0</v>
          </cell>
        </row>
        <row r="83">
          <cell r="AN83">
            <v>1595359.3854427417</v>
          </cell>
        </row>
        <row r="84">
          <cell r="AN84">
            <v>1595359.3854427417</v>
          </cell>
        </row>
        <row r="85">
          <cell r="AN85">
            <v>319071.87708854838</v>
          </cell>
        </row>
        <row r="86">
          <cell r="AN86">
            <v>319071.87708854838</v>
          </cell>
        </row>
        <row r="87">
          <cell r="AN87">
            <v>1276287.5083541933</v>
          </cell>
        </row>
        <row r="88">
          <cell r="AN88">
            <v>1276287.5083541933</v>
          </cell>
        </row>
        <row r="89">
          <cell r="AN89">
            <v>0</v>
          </cell>
        </row>
        <row r="90">
          <cell r="AN90">
            <v>0</v>
          </cell>
        </row>
        <row r="91">
          <cell r="AN91">
            <v>1276287.5083541933</v>
          </cell>
        </row>
        <row r="92">
          <cell r="AN92">
            <v>1276287.5083541933</v>
          </cell>
        </row>
        <row r="93">
          <cell r="AN93">
            <v>18927161.992464341</v>
          </cell>
        </row>
        <row r="94">
          <cell r="AN94">
            <v>18927161.992464341</v>
          </cell>
        </row>
        <row r="147">
          <cell r="AN147" t="str">
            <v xml:space="preserve"> 2044</v>
          </cell>
        </row>
        <row r="149">
          <cell r="AN149">
            <v>1886258.0164450831</v>
          </cell>
        </row>
        <row r="150">
          <cell r="AN150">
            <v>1886258.0164450831</v>
          </cell>
        </row>
        <row r="151">
          <cell r="AN151">
            <v>-2319.064767688446</v>
          </cell>
        </row>
        <row r="152">
          <cell r="AN152">
            <v>-2319.064767688446</v>
          </cell>
        </row>
        <row r="153">
          <cell r="AN153">
            <v>0</v>
          </cell>
        </row>
        <row r="154">
          <cell r="AN154">
            <v>0</v>
          </cell>
        </row>
        <row r="155">
          <cell r="AN155">
            <v>4895.6231450405339</v>
          </cell>
        </row>
        <row r="156">
          <cell r="AN156">
            <v>4895.6231450405339</v>
          </cell>
        </row>
        <row r="157">
          <cell r="AN157">
            <v>-607199.18511230964</v>
          </cell>
        </row>
        <row r="158">
          <cell r="AN158">
            <v>-607199.18511230964</v>
          </cell>
        </row>
        <row r="159">
          <cell r="AN159">
            <v>0</v>
          </cell>
        </row>
        <row r="160">
          <cell r="AN160">
            <v>0</v>
          </cell>
        </row>
        <row r="161">
          <cell r="AN161">
            <v>0</v>
          </cell>
        </row>
        <row r="162">
          <cell r="AN162">
            <v>0</v>
          </cell>
        </row>
        <row r="163">
          <cell r="AN163">
            <v>0</v>
          </cell>
        </row>
        <row r="164">
          <cell r="AN164">
            <v>0</v>
          </cell>
        </row>
        <row r="166">
          <cell r="AN166">
            <v>1281635.3897101255</v>
          </cell>
        </row>
        <row r="168">
          <cell r="AN168">
            <v>0</v>
          </cell>
        </row>
        <row r="169">
          <cell r="AN169">
            <v>0</v>
          </cell>
        </row>
        <row r="170">
          <cell r="AN170">
            <v>0</v>
          </cell>
        </row>
        <row r="171">
          <cell r="AN171">
            <v>0</v>
          </cell>
        </row>
        <row r="172">
          <cell r="AN172">
            <v>0</v>
          </cell>
        </row>
        <row r="173">
          <cell r="AN173">
            <v>0</v>
          </cell>
        </row>
        <row r="174">
          <cell r="AN174">
            <v>5331.9305813737446</v>
          </cell>
        </row>
        <row r="175">
          <cell r="AN175">
            <v>5331.9305813737446</v>
          </cell>
        </row>
        <row r="176">
          <cell r="AN176">
            <v>0</v>
          </cell>
        </row>
        <row r="177">
          <cell r="AN177">
            <v>0</v>
          </cell>
        </row>
        <row r="179">
          <cell r="AN179">
            <v>5331.9305813737446</v>
          </cell>
        </row>
        <row r="181">
          <cell r="AN181">
            <v>0</v>
          </cell>
        </row>
        <row r="182">
          <cell r="AN182">
            <v>0</v>
          </cell>
        </row>
        <row r="183">
          <cell r="AN183">
            <v>0</v>
          </cell>
        </row>
        <row r="184">
          <cell r="AN184">
            <v>0</v>
          </cell>
        </row>
        <row r="185">
          <cell r="AN185">
            <v>0</v>
          </cell>
        </row>
        <row r="186">
          <cell r="AN186">
            <v>0</v>
          </cell>
        </row>
        <row r="187">
          <cell r="AN187">
            <v>0</v>
          </cell>
        </row>
        <row r="188">
          <cell r="AN188">
            <v>0</v>
          </cell>
        </row>
        <row r="189">
          <cell r="AN189">
            <v>0</v>
          </cell>
        </row>
        <row r="190">
          <cell r="AN190">
            <v>0</v>
          </cell>
        </row>
        <row r="191">
          <cell r="AN191">
            <v>0</v>
          </cell>
        </row>
        <row r="192">
          <cell r="AN192">
            <v>0</v>
          </cell>
        </row>
        <row r="193">
          <cell r="AN193">
            <v>0</v>
          </cell>
        </row>
        <row r="194">
          <cell r="AN194">
            <v>0</v>
          </cell>
        </row>
        <row r="196">
          <cell r="AN196">
            <v>0</v>
          </cell>
        </row>
        <row r="198">
          <cell r="AN198">
            <v>1286967.3202914991</v>
          </cell>
        </row>
        <row r="199">
          <cell r="AN199">
            <v>19246999.475713968</v>
          </cell>
        </row>
        <row r="252">
          <cell r="AN252" t="str">
            <v xml:space="preserve"> 2044</v>
          </cell>
        </row>
        <row r="254">
          <cell r="AN254">
            <v>19246999.475713968</v>
          </cell>
        </row>
        <row r="255">
          <cell r="AN255">
            <v>19246999.475713968</v>
          </cell>
        </row>
        <row r="256">
          <cell r="AN256">
            <v>0</v>
          </cell>
        </row>
        <row r="257">
          <cell r="AN257">
            <v>0</v>
          </cell>
        </row>
        <row r="258">
          <cell r="AN258">
            <v>48131.355932203383</v>
          </cell>
        </row>
        <row r="259">
          <cell r="AN259">
            <v>48131.355932203383</v>
          </cell>
        </row>
        <row r="260">
          <cell r="AN260">
            <v>-25.413450084371085</v>
          </cell>
        </row>
        <row r="261">
          <cell r="AN261">
            <v>-25.413450084371085</v>
          </cell>
        </row>
        <row r="262">
          <cell r="AN262">
            <v>0</v>
          </cell>
        </row>
        <row r="263">
          <cell r="AN263">
            <v>0</v>
          </cell>
        </row>
        <row r="264">
          <cell r="AN264">
            <v>0</v>
          </cell>
        </row>
        <row r="265">
          <cell r="AN265">
            <v>0</v>
          </cell>
        </row>
        <row r="266">
          <cell r="AN266">
            <v>8663.6440677966166</v>
          </cell>
        </row>
        <row r="267">
          <cell r="AN267">
            <v>8663.6440677966166</v>
          </cell>
        </row>
        <row r="268">
          <cell r="AN268">
            <v>0</v>
          </cell>
        </row>
        <row r="269">
          <cell r="AN269">
            <v>0</v>
          </cell>
        </row>
        <row r="270">
          <cell r="AN270">
            <v>0</v>
          </cell>
        </row>
        <row r="271">
          <cell r="AN271">
            <v>0</v>
          </cell>
        </row>
        <row r="273">
          <cell r="AN273">
            <v>19303769.062263884</v>
          </cell>
        </row>
        <row r="275">
          <cell r="AN275">
            <v>99491.508474576258</v>
          </cell>
        </row>
        <row r="276">
          <cell r="AN276">
            <v>99491.508474576258</v>
          </cell>
        </row>
        <row r="277">
          <cell r="AN277">
            <v>99491.508474576258</v>
          </cell>
        </row>
        <row r="278">
          <cell r="AN278">
            <v>99491.508474576258</v>
          </cell>
        </row>
        <row r="279">
          <cell r="AN279">
            <v>0</v>
          </cell>
        </row>
        <row r="280">
          <cell r="AN280">
            <v>0</v>
          </cell>
        </row>
        <row r="281">
          <cell r="AN281">
            <v>0</v>
          </cell>
        </row>
        <row r="282">
          <cell r="AN282">
            <v>0</v>
          </cell>
        </row>
        <row r="284">
          <cell r="AN284">
            <v>99491.508474576258</v>
          </cell>
        </row>
        <row r="286">
          <cell r="AN286">
            <v>19403260.570738461</v>
          </cell>
        </row>
        <row r="288">
          <cell r="AN288">
            <v>3.637978807091713E-12</v>
          </cell>
        </row>
        <row r="289">
          <cell r="AN289">
            <v>3.637978807091713E-12</v>
          </cell>
        </row>
        <row r="290">
          <cell r="AN290">
            <v>3.637978807091713E-12</v>
          </cell>
        </row>
        <row r="291">
          <cell r="AN291">
            <v>3.637978807091713E-12</v>
          </cell>
        </row>
        <row r="292">
          <cell r="AN292">
            <v>0</v>
          </cell>
        </row>
        <row r="293">
          <cell r="AN293">
            <v>0</v>
          </cell>
        </row>
        <row r="294">
          <cell r="AN294">
            <v>103778.5782741172</v>
          </cell>
        </row>
        <row r="295">
          <cell r="AN295">
            <v>103778.5782741172</v>
          </cell>
        </row>
        <row r="296">
          <cell r="AN296">
            <v>0</v>
          </cell>
        </row>
        <row r="297">
          <cell r="AN297">
            <v>0</v>
          </cell>
        </row>
        <row r="298">
          <cell r="AN298">
            <v>0</v>
          </cell>
        </row>
        <row r="299">
          <cell r="AN299">
            <v>0</v>
          </cell>
        </row>
        <row r="300">
          <cell r="AN300">
            <v>0</v>
          </cell>
        </row>
        <row r="301">
          <cell r="AN301">
            <v>0</v>
          </cell>
        </row>
        <row r="302">
          <cell r="AN302">
            <v>0</v>
          </cell>
        </row>
        <row r="303">
          <cell r="AN303">
            <v>0</v>
          </cell>
        </row>
        <row r="305">
          <cell r="AN305">
            <v>103778.5782741172</v>
          </cell>
        </row>
        <row r="307">
          <cell r="AN307">
            <v>0</v>
          </cell>
        </row>
        <row r="308">
          <cell r="AN308">
            <v>0</v>
          </cell>
        </row>
        <row r="310">
          <cell r="AN310">
            <v>0</v>
          </cell>
        </row>
        <row r="311">
          <cell r="AN311">
            <v>0</v>
          </cell>
        </row>
        <row r="312">
          <cell r="AN312">
            <v>18927161.992464341</v>
          </cell>
        </row>
        <row r="313">
          <cell r="AN313">
            <v>18927161.992464341</v>
          </cell>
        </row>
        <row r="314">
          <cell r="AN314">
            <v>372320</v>
          </cell>
        </row>
        <row r="315">
          <cell r="AN315">
            <v>372320</v>
          </cell>
        </row>
        <row r="317">
          <cell r="AN317">
            <v>19299481.992464341</v>
          </cell>
        </row>
        <row r="319">
          <cell r="AN319">
            <v>19403260.570738457</v>
          </cell>
        </row>
        <row r="320">
          <cell r="AN320">
            <v>0</v>
          </cell>
        </row>
        <row r="348">
          <cell r="AN348" t="str">
            <v xml:space="preserve"> 2044</v>
          </cell>
        </row>
        <row r="350">
          <cell r="AN350">
            <v>6.8023494062017603E-2</v>
          </cell>
        </row>
        <row r="351">
          <cell r="AN351">
            <v>6.8392067710109319E-2</v>
          </cell>
        </row>
        <row r="352">
          <cell r="AN352">
            <v>12.492359392935072</v>
          </cell>
        </row>
        <row r="353">
          <cell r="AN353">
            <v>1.9795497700177025E-3</v>
          </cell>
        </row>
        <row r="354">
          <cell r="AN354">
            <v>0.79841636018398576</v>
          </cell>
        </row>
        <row r="356">
          <cell r="AN356">
            <v>504.16537403909643</v>
          </cell>
        </row>
        <row r="357">
          <cell r="AN357">
            <v>403.33229923127715</v>
          </cell>
        </row>
        <row r="359">
          <cell r="AN359">
            <v>8.5198021300994353E-2</v>
          </cell>
        </row>
        <row r="360">
          <cell r="AN360">
            <v>8.5659652182414142E-2</v>
          </cell>
        </row>
        <row r="361">
          <cell r="AN361">
            <v>15.646422112463171</v>
          </cell>
        </row>
        <row r="363">
          <cell r="AN363" t="str">
            <v>-</v>
          </cell>
        </row>
        <row r="364">
          <cell r="AN364">
            <v>3.1041193598454715E-13</v>
          </cell>
        </row>
        <row r="366">
          <cell r="AN366">
            <v>186.00918786221533</v>
          </cell>
        </row>
        <row r="367">
          <cell r="AN367">
            <v>185.46191692302415</v>
          </cell>
        </row>
        <row r="368">
          <cell r="AN368">
            <v>185.46216180448724</v>
          </cell>
        </row>
        <row r="369">
          <cell r="AN369">
            <v>19199990.483989768</v>
          </cell>
        </row>
        <row r="371">
          <cell r="AN371">
            <v>0.99465148767673506</v>
          </cell>
        </row>
        <row r="372">
          <cell r="AN372">
            <v>185.96787808643271</v>
          </cell>
        </row>
        <row r="373">
          <cell r="AN373">
            <v>0</v>
          </cell>
        </row>
        <row r="374">
          <cell r="AN374" t="str">
            <v>-</v>
          </cell>
        </row>
        <row r="375">
          <cell r="AN375" t="str">
            <v>-</v>
          </cell>
        </row>
        <row r="453">
          <cell r="AN453" t="str">
            <v xml:space="preserve"> 2044</v>
          </cell>
        </row>
        <row r="457">
          <cell r="AN457">
            <v>0.16</v>
          </cell>
        </row>
        <row r="458">
          <cell r="AN458">
            <v>0.15999999999999992</v>
          </cell>
        </row>
        <row r="459">
          <cell r="AN459">
            <v>155.44316618216098</v>
          </cell>
        </row>
        <row r="462">
          <cell r="AN462">
            <v>1281635.3897101255</v>
          </cell>
        </row>
        <row r="463">
          <cell r="AN463">
            <v>0</v>
          </cell>
        </row>
        <row r="464">
          <cell r="AN464">
            <v>5331.9305813737446</v>
          </cell>
        </row>
        <row r="465">
          <cell r="AN465" t="str">
            <v/>
          </cell>
        </row>
        <row r="467">
          <cell r="AN467" t="str">
            <v/>
          </cell>
        </row>
        <row r="468">
          <cell r="AN468" t="str">
            <v/>
          </cell>
        </row>
        <row r="469">
          <cell r="AN469">
            <v>0</v>
          </cell>
        </row>
        <row r="470">
          <cell r="AN470" t="str">
            <v/>
          </cell>
        </row>
        <row r="471">
          <cell r="AN471" t="str">
            <v/>
          </cell>
        </row>
        <row r="473">
          <cell r="AN473">
            <v>1286967.3202914991</v>
          </cell>
        </row>
        <row r="474">
          <cell r="AN474">
            <v>8279.343195977659</v>
          </cell>
        </row>
        <row r="475">
          <cell r="AN475">
            <v>875878.96295036958</v>
          </cell>
        </row>
        <row r="478">
          <cell r="AN478">
            <v>18874679.475713968</v>
          </cell>
        </row>
        <row r="479">
          <cell r="AN479">
            <v>1</v>
          </cell>
        </row>
        <row r="480">
          <cell r="AN480">
            <v>0</v>
          </cell>
        </row>
        <row r="484">
          <cell r="AN484">
            <v>1</v>
          </cell>
        </row>
        <row r="485">
          <cell r="AN485">
            <v>0</v>
          </cell>
        </row>
        <row r="489">
          <cell r="AN489">
            <v>-5331.9305813737446</v>
          </cell>
        </row>
        <row r="490">
          <cell r="AN490">
            <v>-34.301479520337054</v>
          </cell>
        </row>
        <row r="522">
          <cell r="AN522" t="str">
            <v xml:space="preserve"> 2044</v>
          </cell>
        </row>
        <row r="526">
          <cell r="AN526">
            <v>0.2</v>
          </cell>
        </row>
        <row r="527">
          <cell r="AN527">
            <v>0.19999999999999996</v>
          </cell>
        </row>
        <row r="528">
          <cell r="AN528">
            <v>492.2235242952022</v>
          </cell>
        </row>
        <row r="531">
          <cell r="AN531">
            <v>1281635.3897101255</v>
          </cell>
        </row>
        <row r="532">
          <cell r="AN532" t="str">
            <v/>
          </cell>
        </row>
        <row r="533">
          <cell r="AN533">
            <v>5331.9305813737446</v>
          </cell>
        </row>
        <row r="534">
          <cell r="AN534" t="str">
            <v/>
          </cell>
        </row>
        <row r="535">
          <cell r="AN535">
            <v>0</v>
          </cell>
        </row>
        <row r="536">
          <cell r="AN536">
            <v>0</v>
          </cell>
        </row>
        <row r="537">
          <cell r="AN537">
            <v>0</v>
          </cell>
        </row>
        <row r="538">
          <cell r="AN538">
            <v>0</v>
          </cell>
        </row>
        <row r="539">
          <cell r="AN539" t="str">
            <v/>
          </cell>
        </row>
        <row r="540">
          <cell r="AN540" t="str">
            <v/>
          </cell>
        </row>
        <row r="542">
          <cell r="AN542">
            <v>1286967.3202914991</v>
          </cell>
        </row>
        <row r="543">
          <cell r="AN543">
            <v>2614.5993776592923</v>
          </cell>
        </row>
        <row r="544">
          <cell r="AN544">
            <v>711596.77768437343</v>
          </cell>
        </row>
        <row r="547">
          <cell r="AN547">
            <v>19246999.475713968</v>
          </cell>
        </row>
        <row r="548">
          <cell r="AN548">
            <v>1</v>
          </cell>
        </row>
        <row r="549">
          <cell r="AN549">
            <v>0</v>
          </cell>
        </row>
        <row r="553">
          <cell r="AN553">
            <v>1</v>
          </cell>
        </row>
        <row r="554">
          <cell r="AN554">
            <v>0</v>
          </cell>
        </row>
        <row r="558">
          <cell r="AN558">
            <v>-5331.9305813737446</v>
          </cell>
        </row>
        <row r="559">
          <cell r="AN559">
            <v>-10.832335957547643</v>
          </cell>
        </row>
        <row r="591">
          <cell r="AN591" t="str">
            <v xml:space="preserve"> 2044</v>
          </cell>
        </row>
        <row r="594">
          <cell r="AN594">
            <v>0.2</v>
          </cell>
        </row>
        <row r="595">
          <cell r="AN595">
            <v>0.19999999999999996</v>
          </cell>
        </row>
        <row r="596">
          <cell r="AN596">
            <v>492.2235242952022</v>
          </cell>
        </row>
        <row r="599">
          <cell r="AN599">
            <v>1281635.3897101255</v>
          </cell>
        </row>
        <row r="600">
          <cell r="AN600">
            <v>0</v>
          </cell>
        </row>
        <row r="601">
          <cell r="AN601">
            <v>5331.9305813737446</v>
          </cell>
        </row>
        <row r="602">
          <cell r="AN602">
            <v>0</v>
          </cell>
        </row>
        <row r="603">
          <cell r="AN603">
            <v>0</v>
          </cell>
        </row>
        <row r="604">
          <cell r="AN604" t="str">
            <v/>
          </cell>
        </row>
        <row r="605">
          <cell r="AN605" t="str">
            <v/>
          </cell>
        </row>
        <row r="606">
          <cell r="AN606">
            <v>0</v>
          </cell>
        </row>
        <row r="607">
          <cell r="AN607" t="str">
            <v/>
          </cell>
        </row>
        <row r="609">
          <cell r="AN609">
            <v>1286967.3202914991</v>
          </cell>
        </row>
        <row r="610">
          <cell r="AN610">
            <v>2614.5993776592923</v>
          </cell>
        </row>
        <row r="611">
          <cell r="AN611">
            <v>711596.77768437343</v>
          </cell>
        </row>
        <row r="614">
          <cell r="AN614">
            <v>19246999.475713968</v>
          </cell>
        </row>
        <row r="615">
          <cell r="AN615">
            <v>1</v>
          </cell>
        </row>
        <row r="616">
          <cell r="AN616">
            <v>0</v>
          </cell>
        </row>
        <row r="620">
          <cell r="AN620">
            <v>1</v>
          </cell>
        </row>
        <row r="621">
          <cell r="AN621">
            <v>0</v>
          </cell>
        </row>
        <row r="625">
          <cell r="AN625">
            <v>-5331.9305813737446</v>
          </cell>
        </row>
        <row r="626">
          <cell r="AN626">
            <v>-10.832335957547643</v>
          </cell>
        </row>
        <row r="658">
          <cell r="AN658" t="str">
            <v xml:space="preserve"> 2044</v>
          </cell>
        </row>
        <row r="661">
          <cell r="AN661">
            <v>0.16</v>
          </cell>
        </row>
        <row r="662">
          <cell r="AN662">
            <v>0.15999999999999992</v>
          </cell>
        </row>
        <row r="663">
          <cell r="AN663">
            <v>155.44316618216098</v>
          </cell>
        </row>
        <row r="669">
          <cell r="AN669">
            <v>8279.343195977659</v>
          </cell>
        </row>
        <row r="670">
          <cell r="AN670">
            <v>0</v>
          </cell>
        </row>
        <row r="671">
          <cell r="AN671">
            <v>337.63154752567027</v>
          </cell>
        </row>
        <row r="672">
          <cell r="AN672">
            <v>8210.6376221038608</v>
          </cell>
        </row>
        <row r="685">
          <cell r="A685" t="str">
            <v>ОСНОВНЫЕ ПОКАЗАТЕЛИ КОМПАНИИ</v>
          </cell>
          <cell r="F685" t="str">
            <v>"0"</v>
          </cell>
          <cell r="G685" t="str">
            <v xml:space="preserve"> 2011</v>
          </cell>
          <cell r="H685" t="str">
            <v xml:space="preserve"> 2012</v>
          </cell>
          <cell r="I685" t="str">
            <v xml:space="preserve"> 2013</v>
          </cell>
          <cell r="J685" t="str">
            <v xml:space="preserve"> 2014</v>
          </cell>
          <cell r="K685" t="str">
            <v xml:space="preserve"> 2015</v>
          </cell>
          <cell r="L685" t="str">
            <v xml:space="preserve"> 2016</v>
          </cell>
          <cell r="M685" t="str">
            <v xml:space="preserve"> 2017</v>
          </cell>
          <cell r="N685" t="str">
            <v xml:space="preserve"> 2018</v>
          </cell>
          <cell r="O685" t="str">
            <v xml:space="preserve"> 2019</v>
          </cell>
          <cell r="P685" t="str">
            <v xml:space="preserve"> 2020</v>
          </cell>
          <cell r="Q685" t="str">
            <v xml:space="preserve"> 2021</v>
          </cell>
          <cell r="R685" t="str">
            <v xml:space="preserve"> 2022</v>
          </cell>
          <cell r="S685" t="str">
            <v xml:space="preserve"> 2023</v>
          </cell>
          <cell r="T685" t="str">
            <v xml:space="preserve"> 2024</v>
          </cell>
          <cell r="U685" t="str">
            <v xml:space="preserve"> 2025</v>
          </cell>
          <cell r="V685" t="str">
            <v xml:space="preserve"> 2026</v>
          </cell>
          <cell r="W685" t="str">
            <v xml:space="preserve"> 2027</v>
          </cell>
          <cell r="X685" t="str">
            <v xml:space="preserve"> 2028</v>
          </cell>
          <cell r="Y685" t="str">
            <v xml:space="preserve"> 2029</v>
          </cell>
          <cell r="Z685" t="str">
            <v xml:space="preserve"> 2030</v>
          </cell>
          <cell r="AA685" t="str">
            <v xml:space="preserve"> 2031</v>
          </cell>
          <cell r="AB685" t="str">
            <v xml:space="preserve"> 2032</v>
          </cell>
          <cell r="AC685" t="str">
            <v xml:space="preserve"> 2033</v>
          </cell>
          <cell r="AD685" t="str">
            <v xml:space="preserve"> 2034</v>
          </cell>
          <cell r="AE685" t="str">
            <v xml:space="preserve"> 2035</v>
          </cell>
          <cell r="AF685" t="str">
            <v xml:space="preserve"> 2036</v>
          </cell>
          <cell r="AG685" t="str">
            <v xml:space="preserve"> 2037</v>
          </cell>
          <cell r="AH685" t="str">
            <v xml:space="preserve"> 2038</v>
          </cell>
          <cell r="AI685" t="str">
            <v xml:space="preserve"> 2039</v>
          </cell>
          <cell r="AJ685" t="str">
            <v xml:space="preserve"> 2040</v>
          </cell>
          <cell r="AK685" t="str">
            <v xml:space="preserve"> 2041</v>
          </cell>
          <cell r="AL685" t="str">
            <v xml:space="preserve"> 2042</v>
          </cell>
          <cell r="AM685" t="str">
            <v xml:space="preserve"> 2043</v>
          </cell>
          <cell r="AN685" t="str">
            <v xml:space="preserve"> 2044</v>
          </cell>
          <cell r="AP685" t="str">
            <v>ИТОГО</v>
          </cell>
        </row>
        <row r="687">
          <cell r="A687" t="str">
            <v>Выручка от реализации (без НДС)</v>
          </cell>
          <cell r="C687" t="str">
            <v>тыс. руб.</v>
          </cell>
          <cell r="D687" t="str">
            <v>int_sum</v>
          </cell>
          <cell r="G687">
            <v>0</v>
          </cell>
          <cell r="H687">
            <v>0</v>
          </cell>
          <cell r="I687">
            <v>13932.214910074892</v>
          </cell>
          <cell r="J687">
            <v>47683.553425823287</v>
          </cell>
          <cell r="K687">
            <v>83474.267644264779</v>
          </cell>
          <cell r="L687">
            <v>128306.90555820533</v>
          </cell>
          <cell r="M687">
            <v>173874.18658930511</v>
          </cell>
          <cell r="N687">
            <v>264713.78940518433</v>
          </cell>
          <cell r="O687">
            <v>321932.69311507419</v>
          </cell>
          <cell r="P687">
            <v>384559.33301572665</v>
          </cell>
          <cell r="Q687">
            <v>476853.57293950103</v>
          </cell>
          <cell r="R687">
            <v>502603.66587823408</v>
          </cell>
          <cell r="S687">
            <v>529744.26383565878</v>
          </cell>
          <cell r="T687">
            <v>558350.45408278436</v>
          </cell>
          <cell r="U687">
            <v>588501.37860325479</v>
          </cell>
          <cell r="V687">
            <v>620280.45304783061</v>
          </cell>
          <cell r="W687">
            <v>653775.59751241351</v>
          </cell>
          <cell r="X687">
            <v>689079.47977808386</v>
          </cell>
          <cell r="Y687">
            <v>726289.7716861004</v>
          </cell>
          <cell r="Z687">
            <v>765509.41935714986</v>
          </cell>
          <cell r="AA687">
            <v>806846.92800243595</v>
          </cell>
          <cell r="AB687">
            <v>850416.66211456759</v>
          </cell>
          <cell r="AC687">
            <v>896339.16186875431</v>
          </cell>
          <cell r="AD687">
            <v>944741.47660966706</v>
          </cell>
          <cell r="AE687">
            <v>995757.51634658908</v>
          </cell>
          <cell r="AF687">
            <v>1049528.4222293049</v>
          </cell>
          <cell r="AG687">
            <v>1106202.9570296872</v>
          </cell>
          <cell r="AH687">
            <v>1165937.9167092906</v>
          </cell>
          <cell r="AI687">
            <v>1228898.5642115923</v>
          </cell>
          <cell r="AJ687">
            <v>1295259.0866790183</v>
          </cell>
          <cell r="AK687">
            <v>1365203.0773596854</v>
          </cell>
          <cell r="AL687">
            <v>1438924.0435371085</v>
          </cell>
          <cell r="AM687">
            <v>1516625.9418881121</v>
          </cell>
          <cell r="AN687">
            <v>1598523.7427500705</v>
          </cell>
          <cell r="AP687">
            <v>23788670.497720554</v>
          </cell>
        </row>
        <row r="688">
          <cell r="A688" t="str">
            <v>Прибыль до налога, процентов и амортизации (EBITDA)</v>
          </cell>
          <cell r="C688" t="str">
            <v>тыс. руб.</v>
          </cell>
          <cell r="D688" t="str">
            <v>int_sum</v>
          </cell>
          <cell r="G688">
            <v>729.37594599999989</v>
          </cell>
          <cell r="H688">
            <v>770.95037492199992</v>
          </cell>
          <cell r="I688">
            <v>14727.667607803236</v>
          </cell>
          <cell r="J688">
            <v>48481.38986518138</v>
          </cell>
          <cell r="K688">
            <v>84274.349997775033</v>
          </cell>
          <cell r="L688">
            <v>129100.61465012164</v>
          </cell>
          <cell r="M688">
            <v>174663.25151313728</v>
          </cell>
          <cell r="N688">
            <v>265445.32443523098</v>
          </cell>
          <cell r="O688">
            <v>322650.957573116</v>
          </cell>
          <cell r="P688">
            <v>385260.7605238395</v>
          </cell>
          <cell r="Q688">
            <v>477504.93720537337</v>
          </cell>
          <cell r="R688">
            <v>503290.20381446352</v>
          </cell>
          <cell r="S688">
            <v>530467.87482044462</v>
          </cell>
          <cell r="T688">
            <v>559113.14006074867</v>
          </cell>
          <cell r="U688">
            <v>589305.24962402915</v>
          </cell>
          <cell r="V688">
            <v>621127.73310372676</v>
          </cell>
          <cell r="W688">
            <v>654668.63069132809</v>
          </cell>
          <cell r="X688">
            <v>690020.73674865975</v>
          </cell>
          <cell r="Y688">
            <v>727281.85653308744</v>
          </cell>
          <cell r="Z688">
            <v>766555.0767858742</v>
          </cell>
          <cell r="AA688">
            <v>807949.05093231134</v>
          </cell>
          <cell r="AB688">
            <v>851578.2996826563</v>
          </cell>
          <cell r="AC688">
            <v>897563.52786551986</v>
          </cell>
          <cell r="AD688">
            <v>946031.95837025787</v>
          </cell>
          <cell r="AE688">
            <v>997117.68412225181</v>
          </cell>
          <cell r="AF688">
            <v>1050962.0390648535</v>
          </cell>
          <cell r="AG688">
            <v>1107713.9891743553</v>
          </cell>
          <cell r="AH688">
            <v>1167530.5445897707</v>
          </cell>
          <cell r="AI688">
            <v>1230577.1939976185</v>
          </cell>
          <cell r="AJ688">
            <v>1297028.3624734899</v>
          </cell>
          <cell r="AK688">
            <v>1367067.8940470584</v>
          </cell>
          <cell r="AL688">
            <v>1440889.5603255997</v>
          </cell>
          <cell r="AM688">
            <v>1518697.5965831818</v>
          </cell>
          <cell r="AN688">
            <v>1600707.2667986739</v>
          </cell>
          <cell r="AP688">
            <v>23826855.049902461</v>
          </cell>
        </row>
        <row r="689">
          <cell r="A689" t="str">
            <v>Прибыль до налога и процентов по кредитам (EBIT)</v>
          </cell>
          <cell r="C689" t="str">
            <v>тыс. руб.</v>
          </cell>
          <cell r="D689" t="str">
            <v>int_sum</v>
          </cell>
          <cell r="G689">
            <v>729.37594599999989</v>
          </cell>
          <cell r="H689">
            <v>770.95037492199992</v>
          </cell>
          <cell r="I689">
            <v>12609.430319667643</v>
          </cell>
          <cell r="J689">
            <v>43133.508509249179</v>
          </cell>
          <cell r="K689">
            <v>78926.468641842832</v>
          </cell>
          <cell r="L689">
            <v>123752.73329418944</v>
          </cell>
          <cell r="M689">
            <v>169315.37015720506</v>
          </cell>
          <cell r="N689">
            <v>260097.4430792988</v>
          </cell>
          <cell r="O689">
            <v>317303.07621718379</v>
          </cell>
          <cell r="P689">
            <v>379912.87916790729</v>
          </cell>
          <cell r="Q689">
            <v>472157.05584944115</v>
          </cell>
          <cell r="R689">
            <v>497942.3224585313</v>
          </cell>
          <cell r="S689">
            <v>525119.9934645124</v>
          </cell>
          <cell r="T689">
            <v>553765.25870481646</v>
          </cell>
          <cell r="U689">
            <v>583957.36826809694</v>
          </cell>
          <cell r="V689">
            <v>615779.85174779454</v>
          </cell>
          <cell r="W689">
            <v>649320.74933539587</v>
          </cell>
          <cell r="X689">
            <v>684672.85539272754</v>
          </cell>
          <cell r="Y689">
            <v>721933.97517715523</v>
          </cell>
          <cell r="Z689">
            <v>761207.19542994199</v>
          </cell>
          <cell r="AA689">
            <v>802601.16957637912</v>
          </cell>
          <cell r="AB689">
            <v>846230.41832672409</v>
          </cell>
          <cell r="AC689">
            <v>892215.64650958765</v>
          </cell>
          <cell r="AD689">
            <v>940684.07701432565</v>
          </cell>
          <cell r="AE689">
            <v>991769.8027663196</v>
          </cell>
          <cell r="AF689">
            <v>1045614.1577089212</v>
          </cell>
          <cell r="AG689">
            <v>1102366.1078184231</v>
          </cell>
          <cell r="AH689">
            <v>1162182.6632338385</v>
          </cell>
          <cell r="AI689">
            <v>1225229.3126416863</v>
          </cell>
          <cell r="AJ689">
            <v>1291680.4811175577</v>
          </cell>
          <cell r="AK689">
            <v>1361720.0126911262</v>
          </cell>
          <cell r="AL689">
            <v>1435541.6789696675</v>
          </cell>
          <cell r="AM689">
            <v>1513349.7152272495</v>
          </cell>
          <cell r="AN689">
            <v>1595359.3854427417</v>
          </cell>
          <cell r="AP689">
            <v>23658952.490580421</v>
          </cell>
        </row>
        <row r="690">
          <cell r="A690" t="str">
            <v>Чистая прибыль</v>
          </cell>
          <cell r="C690" t="str">
            <v>тыс. руб.</v>
          </cell>
          <cell r="D690" t="str">
            <v>int_sum</v>
          </cell>
          <cell r="G690">
            <v>583.50075679999986</v>
          </cell>
          <cell r="H690">
            <v>616.76029993759994</v>
          </cell>
          <cell r="I690">
            <v>10087.544255734114</v>
          </cell>
          <cell r="J690">
            <v>34506.806807399342</v>
          </cell>
          <cell r="K690">
            <v>63141.174913474264</v>
          </cell>
          <cell r="L690">
            <v>99002.186635351551</v>
          </cell>
          <cell r="M690">
            <v>135452.29612576406</v>
          </cell>
          <cell r="N690">
            <v>208077.95446343903</v>
          </cell>
          <cell r="O690">
            <v>253842.46097374702</v>
          </cell>
          <cell r="P690">
            <v>303930.30333432584</v>
          </cell>
          <cell r="Q690">
            <v>377725.64467955293</v>
          </cell>
          <cell r="R690">
            <v>398353.85796682502</v>
          </cell>
          <cell r="S690">
            <v>420095.9947716099</v>
          </cell>
          <cell r="T690">
            <v>443012.20696385315</v>
          </cell>
          <cell r="U690">
            <v>467165.89461447753</v>
          </cell>
          <cell r="V690">
            <v>492623.88139823562</v>
          </cell>
          <cell r="W690">
            <v>519456.59946831671</v>
          </cell>
          <cell r="X690">
            <v>547738.284314182</v>
          </cell>
          <cell r="Y690">
            <v>577547.18014172418</v>
          </cell>
          <cell r="Z690">
            <v>608965.75634395354</v>
          </cell>
          <cell r="AA690">
            <v>642080.93566110334</v>
          </cell>
          <cell r="AB690">
            <v>676984.33466137922</v>
          </cell>
          <cell r="AC690">
            <v>713772.51720767014</v>
          </cell>
          <cell r="AD690">
            <v>752547.26161146048</v>
          </cell>
          <cell r="AE690">
            <v>793415.8422130557</v>
          </cell>
          <cell r="AF690">
            <v>836491.32616713701</v>
          </cell>
          <cell r="AG690">
            <v>881892.88625473843</v>
          </cell>
          <cell r="AH690">
            <v>929746.13058707083</v>
          </cell>
          <cell r="AI690">
            <v>980183.45011334901</v>
          </cell>
          <cell r="AJ690">
            <v>1033344.3848940462</v>
          </cell>
          <cell r="AK690">
            <v>1089376.0101529011</v>
          </cell>
          <cell r="AL690">
            <v>1148433.3431757339</v>
          </cell>
          <cell r="AM690">
            <v>1210679.7721817996</v>
          </cell>
          <cell r="AN690">
            <v>1276287.5083541933</v>
          </cell>
          <cell r="AP690">
            <v>18927161.992464341</v>
          </cell>
        </row>
        <row r="691">
          <cell r="A691" t="str">
            <v>Дивиденды</v>
          </cell>
          <cell r="C691" t="str">
            <v>тыс. руб.</v>
          </cell>
          <cell r="D691" t="str">
            <v>int_sum</v>
          </cell>
          <cell r="G691">
            <v>0</v>
          </cell>
          <cell r="H691">
            <v>0</v>
          </cell>
          <cell r="I691">
            <v>0</v>
          </cell>
          <cell r="J691">
            <v>0</v>
          </cell>
          <cell r="K691">
            <v>0</v>
          </cell>
          <cell r="L691">
            <v>0</v>
          </cell>
          <cell r="M691">
            <v>0</v>
          </cell>
          <cell r="N691">
            <v>0</v>
          </cell>
          <cell r="O691">
            <v>0</v>
          </cell>
          <cell r="P691">
            <v>0</v>
          </cell>
          <cell r="Q691">
            <v>0</v>
          </cell>
          <cell r="R691">
            <v>0</v>
          </cell>
          <cell r="S691">
            <v>0</v>
          </cell>
          <cell r="T691">
            <v>0</v>
          </cell>
          <cell r="U691">
            <v>0</v>
          </cell>
          <cell r="V691">
            <v>0</v>
          </cell>
          <cell r="W691">
            <v>0</v>
          </cell>
          <cell r="X691">
            <v>0</v>
          </cell>
          <cell r="Y691">
            <v>0</v>
          </cell>
          <cell r="Z691">
            <v>0</v>
          </cell>
          <cell r="AA691">
            <v>0</v>
          </cell>
          <cell r="AB691">
            <v>0</v>
          </cell>
          <cell r="AC691">
            <v>0</v>
          </cell>
          <cell r="AD691">
            <v>0</v>
          </cell>
          <cell r="AE691">
            <v>0</v>
          </cell>
          <cell r="AF691">
            <v>0</v>
          </cell>
          <cell r="AG691">
            <v>0</v>
          </cell>
          <cell r="AH691">
            <v>0</v>
          </cell>
          <cell r="AI691">
            <v>0</v>
          </cell>
          <cell r="AJ691">
            <v>0</v>
          </cell>
          <cell r="AK691">
            <v>0</v>
          </cell>
          <cell r="AL691">
            <v>0</v>
          </cell>
          <cell r="AM691">
            <v>0</v>
          </cell>
          <cell r="AN691">
            <v>0</v>
          </cell>
          <cell r="AP691">
            <v>0</v>
          </cell>
        </row>
        <row r="694">
          <cell r="A694" t="str">
            <v>Инвестиции в постоянные активы</v>
          </cell>
          <cell r="C694" t="str">
            <v>тыс. руб.</v>
          </cell>
          <cell r="D694" t="str">
            <v>int_sum</v>
          </cell>
          <cell r="F694">
            <v>0</v>
          </cell>
          <cell r="G694">
            <v>-17700</v>
          </cell>
          <cell r="H694">
            <v>-154500</v>
          </cell>
          <cell r="I694">
            <v>-164272</v>
          </cell>
          <cell r="J694">
            <v>-35848</v>
          </cell>
          <cell r="K694">
            <v>0</v>
          </cell>
          <cell r="L694">
            <v>0</v>
          </cell>
          <cell r="M694">
            <v>0</v>
          </cell>
          <cell r="N694">
            <v>0</v>
          </cell>
          <cell r="O694">
            <v>0</v>
          </cell>
          <cell r="P694">
            <v>0</v>
          </cell>
          <cell r="Q694">
            <v>0</v>
          </cell>
          <cell r="R694">
            <v>0</v>
          </cell>
          <cell r="S694">
            <v>0</v>
          </cell>
          <cell r="T694">
            <v>0</v>
          </cell>
          <cell r="U694">
            <v>0</v>
          </cell>
          <cell r="V694">
            <v>0</v>
          </cell>
          <cell r="W694">
            <v>0</v>
          </cell>
          <cell r="X694">
            <v>0</v>
          </cell>
          <cell r="Y694">
            <v>0</v>
          </cell>
          <cell r="Z694">
            <v>0</v>
          </cell>
          <cell r="AA694">
            <v>0</v>
          </cell>
          <cell r="AB694">
            <v>0</v>
          </cell>
          <cell r="AC694">
            <v>0</v>
          </cell>
          <cell r="AD694">
            <v>0</v>
          </cell>
          <cell r="AE694">
            <v>0</v>
          </cell>
          <cell r="AF694">
            <v>0</v>
          </cell>
          <cell r="AG694">
            <v>0</v>
          </cell>
          <cell r="AH694">
            <v>0</v>
          </cell>
          <cell r="AI694">
            <v>0</v>
          </cell>
          <cell r="AJ694">
            <v>0</v>
          </cell>
          <cell r="AK694">
            <v>0</v>
          </cell>
          <cell r="AL694">
            <v>0</v>
          </cell>
          <cell r="AM694">
            <v>0</v>
          </cell>
          <cell r="AN694">
            <v>0</v>
          </cell>
          <cell r="AP694">
            <v>-372320</v>
          </cell>
        </row>
        <row r="695">
          <cell r="A695" t="str">
            <v>Инвестиции в чистый оборотный капитал</v>
          </cell>
          <cell r="C695" t="str">
            <v>тыс. руб.</v>
          </cell>
          <cell r="D695" t="str">
            <v>int_sum</v>
          </cell>
          <cell r="F695">
            <v>0</v>
          </cell>
          <cell r="G695">
            <v>36.468797299999999</v>
          </cell>
          <cell r="H695">
            <v>2.0787214460999976</v>
          </cell>
          <cell r="I695">
            <v>602.92912887879959</v>
          </cell>
          <cell r="J695">
            <v>1526.1332778269384</v>
          </cell>
          <cell r="K695">
            <v>1789.5691924177722</v>
          </cell>
          <cell r="L695">
            <v>2401.4411257682314</v>
          </cell>
          <cell r="M695">
            <v>4737.5218468084086</v>
          </cell>
          <cell r="N695">
            <v>5899.7565061754685</v>
          </cell>
          <cell r="O695">
            <v>3718.0059706417815</v>
          </cell>
          <cell r="P695">
            <v>4069.21085406165</v>
          </cell>
          <cell r="Q695">
            <v>5994.8924830144242</v>
          </cell>
          <cell r="R695">
            <v>1676.4517064953543</v>
          </cell>
          <cell r="S695">
            <v>1766.980098646105</v>
          </cell>
          <cell r="T695">
            <v>1862.3970239730043</v>
          </cell>
          <cell r="U695">
            <v>1962.966463267534</v>
          </cell>
          <cell r="V695">
            <v>2068.9666522839834</v>
          </cell>
          <cell r="W695">
            <v>2180.6908515073155</v>
          </cell>
          <cell r="X695">
            <v>2298.4481574887104</v>
          </cell>
          <cell r="Y695">
            <v>2422.5643579931129</v>
          </cell>
          <cell r="Z695">
            <v>2553.3828333247293</v>
          </cell>
          <cell r="AA695">
            <v>2691.265506324271</v>
          </cell>
          <cell r="AB695">
            <v>2836.5938436657816</v>
          </cell>
          <cell r="AC695">
            <v>2989.7699112237387</v>
          </cell>
          <cell r="AD695">
            <v>3151.2174864298067</v>
          </cell>
          <cell r="AE695">
            <v>3321.3832306970144</v>
          </cell>
          <cell r="AF695">
            <v>3500.7379251546736</v>
          </cell>
          <cell r="AG695">
            <v>3689.77777311299</v>
          </cell>
          <cell r="AH695">
            <v>3889.0257728611177</v>
          </cell>
          <cell r="AI695">
            <v>4099.0331645956176</v>
          </cell>
          <cell r="AJ695">
            <v>4320.380955483779</v>
          </cell>
          <cell r="AK695">
            <v>4553.6815270799125</v>
          </cell>
          <cell r="AL695">
            <v>4799.5803295422375</v>
          </cell>
          <cell r="AM695">
            <v>5058.757667337457</v>
          </cell>
          <cell r="AN695">
            <v>5331.9305813737446</v>
          </cell>
          <cell r="AP695">
            <v>103803.99172420157</v>
          </cell>
        </row>
        <row r="698">
          <cell r="A698" t="str">
            <v>ЭФФЕКТИВНОСТЬ ПОЛНЫХ ИНВЕСТИЦИОННЫХ ЗАТРАТ</v>
          </cell>
        </row>
        <row r="699">
          <cell r="A699" t="str">
            <v>Ставка сравнения (дисконтирования)</v>
          </cell>
          <cell r="B699">
            <v>0.16</v>
          </cell>
        </row>
        <row r="700">
          <cell r="A700" t="str">
            <v>NPV</v>
          </cell>
          <cell r="B700">
            <v>875878.96295036958</v>
          </cell>
          <cell r="C700" t="str">
            <v>тыс. руб.</v>
          </cell>
        </row>
        <row r="701">
          <cell r="A701" t="str">
            <v>IRR</v>
          </cell>
          <cell r="B701">
            <v>0.37479563004693173</v>
          </cell>
        </row>
        <row r="702">
          <cell r="A702" t="str">
            <v>Дисконтированный срок окупаемости</v>
          </cell>
          <cell r="B702">
            <v>8.0678005188566093</v>
          </cell>
          <cell r="C702" t="str">
            <v>лет</v>
          </cell>
        </row>
        <row r="704">
          <cell r="A704" t="str">
            <v>ЭФФЕКТИВНОСТЬ ДЛЯ СОБСТВЕННОГО КАПИТАЛА</v>
          </cell>
        </row>
        <row r="705">
          <cell r="A705" t="str">
            <v>Ставка сравнения (дисконтирования)</v>
          </cell>
          <cell r="B705">
            <v>0.2</v>
          </cell>
        </row>
        <row r="706">
          <cell r="A706" t="str">
            <v>NPV</v>
          </cell>
          <cell r="B706">
            <v>711596.77768437343</v>
          </cell>
          <cell r="C706" t="str">
            <v>тыс. руб.</v>
          </cell>
        </row>
        <row r="707">
          <cell r="A707" t="str">
            <v>IRR</v>
          </cell>
          <cell r="B707" t="str">
            <v>нет</v>
          </cell>
        </row>
        <row r="708">
          <cell r="A708" t="str">
            <v>Дисконтированный срок окупаемости</v>
          </cell>
          <cell r="B708" t="str">
            <v>нет</v>
          </cell>
          <cell r="C708" t="str">
            <v>лет</v>
          </cell>
        </row>
        <row r="710">
          <cell r="A710" t="str">
            <v>ЭФФЕКТИВНОСТЬ ДЛЯ БАНКА</v>
          </cell>
        </row>
        <row r="711">
          <cell r="A711" t="str">
            <v>Ставка сравнения (дисконтирования)</v>
          </cell>
          <cell r="B711">
            <v>0.2</v>
          </cell>
        </row>
        <row r="712">
          <cell r="A712" t="str">
            <v>NPV</v>
          </cell>
          <cell r="B712">
            <v>711596.77768437343</v>
          </cell>
          <cell r="C712" t="str">
            <v>тыс. руб.</v>
          </cell>
        </row>
        <row r="713">
          <cell r="A713" t="str">
            <v>Максимальная ставка кредитования</v>
          </cell>
          <cell r="B713" t="str">
            <v>нет</v>
          </cell>
        </row>
        <row r="714">
          <cell r="A714" t="str">
            <v>Дисконтированный срок окупаемости</v>
          </cell>
          <cell r="B714" t="str">
            <v>нет</v>
          </cell>
          <cell r="C714" t="str">
            <v>лет</v>
          </cell>
        </row>
        <row r="717">
          <cell r="A717" t="str">
            <v>Собственные средства и целевое финансирование</v>
          </cell>
          <cell r="C717" t="str">
            <v>тыс. руб.</v>
          </cell>
          <cell r="D717" t="str">
            <v>int_sum</v>
          </cell>
          <cell r="F717">
            <v>0</v>
          </cell>
          <cell r="G717">
            <v>17700</v>
          </cell>
          <cell r="H717">
            <v>154500</v>
          </cell>
          <cell r="I717">
            <v>164272</v>
          </cell>
          <cell r="J717">
            <v>35848</v>
          </cell>
          <cell r="K717">
            <v>0</v>
          </cell>
          <cell r="L717">
            <v>0</v>
          </cell>
          <cell r="M717">
            <v>0</v>
          </cell>
          <cell r="N717">
            <v>0</v>
          </cell>
          <cell r="O717">
            <v>0</v>
          </cell>
          <cell r="P717">
            <v>0</v>
          </cell>
          <cell r="Q717">
            <v>0</v>
          </cell>
          <cell r="R717">
            <v>0</v>
          </cell>
          <cell r="S717">
            <v>0</v>
          </cell>
          <cell r="T717">
            <v>0</v>
          </cell>
          <cell r="U717">
            <v>0</v>
          </cell>
          <cell r="V717">
            <v>0</v>
          </cell>
          <cell r="W717">
            <v>0</v>
          </cell>
          <cell r="X717">
            <v>0</v>
          </cell>
          <cell r="Y717">
            <v>0</v>
          </cell>
          <cell r="Z717">
            <v>0</v>
          </cell>
          <cell r="AA717">
            <v>0</v>
          </cell>
          <cell r="AB717">
            <v>0</v>
          </cell>
          <cell r="AC717">
            <v>0</v>
          </cell>
          <cell r="AD717">
            <v>0</v>
          </cell>
          <cell r="AE717">
            <v>0</v>
          </cell>
          <cell r="AF717">
            <v>0</v>
          </cell>
          <cell r="AG717">
            <v>0</v>
          </cell>
          <cell r="AH717">
            <v>0</v>
          </cell>
          <cell r="AI717">
            <v>0</v>
          </cell>
          <cell r="AJ717">
            <v>0</v>
          </cell>
          <cell r="AK717">
            <v>0</v>
          </cell>
          <cell r="AL717">
            <v>0</v>
          </cell>
          <cell r="AM717">
            <v>0</v>
          </cell>
          <cell r="AN717">
            <v>0</v>
          </cell>
          <cell r="AP717">
            <v>372320</v>
          </cell>
        </row>
        <row r="719">
          <cell r="A719" t="str">
            <v>Привлечение кредитов</v>
          </cell>
          <cell r="C719" t="str">
            <v>тыс. руб.</v>
          </cell>
          <cell r="D719" t="str">
            <v>int_sum</v>
          </cell>
          <cell r="F719">
            <v>0</v>
          </cell>
          <cell r="G719">
            <v>0</v>
          </cell>
          <cell r="H719">
            <v>0</v>
          </cell>
          <cell r="I719">
            <v>0</v>
          </cell>
          <cell r="J719">
            <v>0</v>
          </cell>
          <cell r="K719">
            <v>0</v>
          </cell>
          <cell r="L719">
            <v>0</v>
          </cell>
          <cell r="M719">
            <v>0</v>
          </cell>
          <cell r="N719">
            <v>0</v>
          </cell>
          <cell r="O719">
            <v>0</v>
          </cell>
          <cell r="P719">
            <v>0</v>
          </cell>
          <cell r="Q719">
            <v>0</v>
          </cell>
          <cell r="R719">
            <v>0</v>
          </cell>
          <cell r="S719">
            <v>0</v>
          </cell>
          <cell r="T719">
            <v>0</v>
          </cell>
          <cell r="U719">
            <v>0</v>
          </cell>
          <cell r="V719">
            <v>0</v>
          </cell>
          <cell r="W719">
            <v>0</v>
          </cell>
          <cell r="X719">
            <v>0</v>
          </cell>
          <cell r="Y719">
            <v>0</v>
          </cell>
          <cell r="Z719">
            <v>0</v>
          </cell>
          <cell r="AA719">
            <v>0</v>
          </cell>
          <cell r="AB719">
            <v>0</v>
          </cell>
          <cell r="AC719">
            <v>0</v>
          </cell>
          <cell r="AD719">
            <v>0</v>
          </cell>
          <cell r="AE719">
            <v>0</v>
          </cell>
          <cell r="AF719">
            <v>0</v>
          </cell>
          <cell r="AG719">
            <v>0</v>
          </cell>
          <cell r="AH719">
            <v>0</v>
          </cell>
          <cell r="AI719">
            <v>0</v>
          </cell>
          <cell r="AJ719">
            <v>0</v>
          </cell>
          <cell r="AK719">
            <v>0</v>
          </cell>
          <cell r="AL719">
            <v>0</v>
          </cell>
          <cell r="AM719">
            <v>0</v>
          </cell>
          <cell r="AN719">
            <v>0</v>
          </cell>
          <cell r="AP719">
            <v>0</v>
          </cell>
        </row>
        <row r="720">
          <cell r="A720" t="str">
            <v>Погашение задолженности</v>
          </cell>
          <cell r="C720" t="str">
            <v>тыс. руб.</v>
          </cell>
          <cell r="D720" t="str">
            <v>int_sum</v>
          </cell>
          <cell r="F720">
            <v>0</v>
          </cell>
          <cell r="G720">
            <v>0</v>
          </cell>
          <cell r="H720">
            <v>0</v>
          </cell>
          <cell r="I720">
            <v>0</v>
          </cell>
          <cell r="J720">
            <v>0</v>
          </cell>
          <cell r="K720">
            <v>0</v>
          </cell>
          <cell r="L720">
            <v>0</v>
          </cell>
          <cell r="M720">
            <v>0</v>
          </cell>
          <cell r="N720">
            <v>0</v>
          </cell>
          <cell r="O720">
            <v>0</v>
          </cell>
          <cell r="P720">
            <v>0</v>
          </cell>
          <cell r="Q720">
            <v>0</v>
          </cell>
          <cell r="R720">
            <v>0</v>
          </cell>
          <cell r="S720">
            <v>0</v>
          </cell>
          <cell r="T720">
            <v>0</v>
          </cell>
          <cell r="U720">
            <v>0</v>
          </cell>
          <cell r="V720">
            <v>0</v>
          </cell>
          <cell r="W720">
            <v>0</v>
          </cell>
          <cell r="X720">
            <v>0</v>
          </cell>
          <cell r="Y720">
            <v>0</v>
          </cell>
          <cell r="Z720">
            <v>0</v>
          </cell>
          <cell r="AA720">
            <v>0</v>
          </cell>
          <cell r="AB720">
            <v>0</v>
          </cell>
          <cell r="AC720">
            <v>0</v>
          </cell>
          <cell r="AD720">
            <v>0</v>
          </cell>
          <cell r="AE720">
            <v>0</v>
          </cell>
          <cell r="AF720">
            <v>0</v>
          </cell>
          <cell r="AG720">
            <v>0</v>
          </cell>
          <cell r="AH720">
            <v>0</v>
          </cell>
          <cell r="AI720">
            <v>0</v>
          </cell>
          <cell r="AJ720">
            <v>0</v>
          </cell>
          <cell r="AK720">
            <v>0</v>
          </cell>
          <cell r="AL720">
            <v>0</v>
          </cell>
          <cell r="AM720">
            <v>0</v>
          </cell>
          <cell r="AN720">
            <v>0</v>
          </cell>
          <cell r="AP720">
            <v>0</v>
          </cell>
        </row>
        <row r="721">
          <cell r="A721" t="str">
            <v>Выплаты процентов по кредитам</v>
          </cell>
          <cell r="C721" t="str">
            <v>тыс. руб.</v>
          </cell>
          <cell r="D721" t="str">
            <v>int_sum</v>
          </cell>
          <cell r="F721">
            <v>0</v>
          </cell>
          <cell r="G721">
            <v>0</v>
          </cell>
          <cell r="H721">
            <v>0</v>
          </cell>
          <cell r="I721">
            <v>0</v>
          </cell>
          <cell r="J721">
            <v>0</v>
          </cell>
          <cell r="K721">
            <v>0</v>
          </cell>
          <cell r="L721">
            <v>0</v>
          </cell>
          <cell r="M721">
            <v>0</v>
          </cell>
          <cell r="N721">
            <v>0</v>
          </cell>
          <cell r="O721">
            <v>0</v>
          </cell>
          <cell r="P721">
            <v>0</v>
          </cell>
          <cell r="Q721">
            <v>0</v>
          </cell>
          <cell r="R721">
            <v>0</v>
          </cell>
          <cell r="S721">
            <v>0</v>
          </cell>
          <cell r="T721">
            <v>0</v>
          </cell>
          <cell r="U721">
            <v>0</v>
          </cell>
          <cell r="V721">
            <v>0</v>
          </cell>
          <cell r="W721">
            <v>0</v>
          </cell>
          <cell r="X721">
            <v>0</v>
          </cell>
          <cell r="Y721">
            <v>0</v>
          </cell>
          <cell r="Z721">
            <v>0</v>
          </cell>
          <cell r="AA721">
            <v>0</v>
          </cell>
          <cell r="AB721">
            <v>0</v>
          </cell>
          <cell r="AC721">
            <v>0</v>
          </cell>
          <cell r="AD721">
            <v>0</v>
          </cell>
          <cell r="AE721">
            <v>0</v>
          </cell>
          <cell r="AF721">
            <v>0</v>
          </cell>
          <cell r="AG721">
            <v>0</v>
          </cell>
          <cell r="AH721">
            <v>0</v>
          </cell>
          <cell r="AI721">
            <v>0</v>
          </cell>
          <cell r="AJ721">
            <v>0</v>
          </cell>
          <cell r="AK721">
            <v>0</v>
          </cell>
          <cell r="AL721">
            <v>0</v>
          </cell>
          <cell r="AM721">
            <v>0</v>
          </cell>
          <cell r="AN721">
            <v>0</v>
          </cell>
          <cell r="AP721">
            <v>0</v>
          </cell>
        </row>
        <row r="723">
          <cell r="A723" t="str">
            <v>Общий коэффициент покрытия долга</v>
          </cell>
          <cell r="D723" t="str">
            <v>int_avg</v>
          </cell>
          <cell r="G723" t="str">
            <v>-</v>
          </cell>
          <cell r="H723" t="str">
            <v>-</v>
          </cell>
          <cell r="I723" t="str">
            <v>-</v>
          </cell>
          <cell r="J723" t="str">
            <v>-</v>
          </cell>
          <cell r="K723" t="str">
            <v>-</v>
          </cell>
          <cell r="L723" t="str">
            <v>-</v>
          </cell>
          <cell r="M723" t="str">
            <v>-</v>
          </cell>
          <cell r="N723" t="str">
            <v>-</v>
          </cell>
          <cell r="O723" t="str">
            <v>-</v>
          </cell>
          <cell r="P723" t="str">
            <v>-</v>
          </cell>
          <cell r="Q723" t="str">
            <v>-</v>
          </cell>
          <cell r="R723" t="str">
            <v>-</v>
          </cell>
          <cell r="S723" t="str">
            <v>-</v>
          </cell>
          <cell r="T723" t="str">
            <v>-</v>
          </cell>
          <cell r="U723" t="str">
            <v>-</v>
          </cell>
          <cell r="V723" t="str">
            <v>-</v>
          </cell>
          <cell r="W723" t="str">
            <v>-</v>
          </cell>
          <cell r="X723" t="str">
            <v>-</v>
          </cell>
          <cell r="Y723" t="str">
            <v>-</v>
          </cell>
          <cell r="Z723" t="str">
            <v>-</v>
          </cell>
          <cell r="AA723" t="str">
            <v>-</v>
          </cell>
          <cell r="AB723" t="str">
            <v>-</v>
          </cell>
          <cell r="AC723" t="str">
            <v>-</v>
          </cell>
          <cell r="AD723" t="str">
            <v>-</v>
          </cell>
          <cell r="AE723" t="str">
            <v>-</v>
          </cell>
          <cell r="AF723" t="str">
            <v>-</v>
          </cell>
          <cell r="AG723" t="str">
            <v>-</v>
          </cell>
          <cell r="AH723" t="str">
            <v>-</v>
          </cell>
          <cell r="AI723" t="str">
            <v>-</v>
          </cell>
          <cell r="AJ723" t="str">
            <v>-</v>
          </cell>
          <cell r="AK723" t="str">
            <v>-</v>
          </cell>
          <cell r="AL723" t="str">
            <v>-</v>
          </cell>
          <cell r="AM723" t="str">
            <v>-</v>
          </cell>
          <cell r="AN723" t="str">
            <v>-</v>
          </cell>
        </row>
      </sheetData>
      <sheetData sheetId="3">
        <row r="7">
          <cell r="E7" t="str">
            <v>Проект</v>
          </cell>
        </row>
        <row r="9">
          <cell r="E9">
            <v>1</v>
          </cell>
        </row>
        <row r="13">
          <cell r="A13" t="str">
            <v>Эффективность полных затрат - NPV</v>
          </cell>
          <cell r="E13" t="str">
            <v>NPV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</row>
        <row r="14">
          <cell r="A14" t="str">
            <v>Эффективность полных затрат - PBP</v>
          </cell>
          <cell r="E14" t="str">
            <v>PBP</v>
          </cell>
          <cell r="F14" t="str">
            <v>нет</v>
          </cell>
          <cell r="G14" t="str">
            <v>нет</v>
          </cell>
          <cell r="H14" t="str">
            <v>нет</v>
          </cell>
          <cell r="I14" t="str">
            <v>нет</v>
          </cell>
          <cell r="J14" t="str">
            <v>нет</v>
          </cell>
          <cell r="K14" t="str">
            <v>нет</v>
          </cell>
          <cell r="L14" t="str">
            <v>нет</v>
          </cell>
        </row>
        <row r="15">
          <cell r="A15" t="str">
            <v>Эффективность для собственного капитала - NPV</v>
          </cell>
          <cell r="E15" t="str">
            <v>NPV_OWN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A16" t="str">
            <v>Эффективность для собственного капитала - PBP</v>
          </cell>
          <cell r="E16" t="str">
            <v>PBP_OWN</v>
          </cell>
          <cell r="F16" t="str">
            <v>нет</v>
          </cell>
          <cell r="G16" t="str">
            <v>нет</v>
          </cell>
          <cell r="H16" t="str">
            <v>нет</v>
          </cell>
          <cell r="I16" t="str">
            <v>нет</v>
          </cell>
          <cell r="J16" t="str">
            <v>нет</v>
          </cell>
          <cell r="K16" t="str">
            <v>нет</v>
          </cell>
          <cell r="L16" t="str">
            <v>нет</v>
          </cell>
        </row>
        <row r="17">
          <cell r="A17" t="str">
            <v>Эффективность для банка - NPV</v>
          </cell>
          <cell r="E17" t="str">
            <v>NPV_BANK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</row>
        <row r="18">
          <cell r="A18" t="str">
            <v>Эффективность для банка - PBP</v>
          </cell>
          <cell r="E18" t="str">
            <v>PBP_BANK</v>
          </cell>
          <cell r="F18" t="str">
            <v>нет</v>
          </cell>
          <cell r="G18" t="str">
            <v>нет</v>
          </cell>
          <cell r="H18" t="str">
            <v>нет</v>
          </cell>
          <cell r="I18" t="str">
            <v>нет</v>
          </cell>
          <cell r="J18" t="str">
            <v>нет</v>
          </cell>
          <cell r="K18" t="str">
            <v>нет</v>
          </cell>
          <cell r="L18" t="str">
            <v>нет</v>
          </cell>
        </row>
        <row r="19">
          <cell r="A19" t="str">
            <v>Суммарная чистая прибыль</v>
          </cell>
          <cell r="E19" t="str">
            <v>TotalProfit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</row>
        <row r="49">
          <cell r="A49" t="str">
            <v>Изменения суммарных результатов для компании:</v>
          </cell>
          <cell r="F49" t="str">
            <v>Отклонение изучаемого параметра от плановых значений (100% - плановое значение)</v>
          </cell>
        </row>
        <row r="50">
          <cell r="F50">
            <v>0.85</v>
          </cell>
          <cell r="G50">
            <v>0.9</v>
          </cell>
          <cell r="H50">
            <v>0.95000000000000007</v>
          </cell>
          <cell r="I50">
            <v>1</v>
          </cell>
          <cell r="J50">
            <v>1.05</v>
          </cell>
          <cell r="K50">
            <v>1.1000000000000001</v>
          </cell>
          <cell r="L50">
            <v>1.1500000000000001</v>
          </cell>
        </row>
        <row r="51">
          <cell r="A51" t="str">
            <v>Эффективность полных затрат - NPV</v>
          </cell>
          <cell r="E51" t="str">
            <v>NPV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A52" t="str">
            <v>Эффективность полных затрат - PBP</v>
          </cell>
          <cell r="E52" t="str">
            <v>PBP</v>
          </cell>
          <cell r="F52" t="str">
            <v>нет</v>
          </cell>
          <cell r="G52" t="str">
            <v>нет</v>
          </cell>
          <cell r="H52" t="str">
            <v>нет</v>
          </cell>
          <cell r="I52" t="str">
            <v>нет</v>
          </cell>
          <cell r="J52" t="str">
            <v>нет</v>
          </cell>
          <cell r="K52" t="str">
            <v>нет</v>
          </cell>
          <cell r="L52" t="str">
            <v>нет</v>
          </cell>
        </row>
        <row r="53">
          <cell r="A53" t="str">
            <v>Эффективность для собственного капитала - NPV</v>
          </cell>
          <cell r="E53" t="str">
            <v>NPV_OWN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</row>
        <row r="54">
          <cell r="A54" t="str">
            <v>Эффективность для собственного капитала - PBP</v>
          </cell>
          <cell r="E54" t="str">
            <v>PBP_OWN</v>
          </cell>
          <cell r="F54" t="str">
            <v>нет</v>
          </cell>
          <cell r="G54" t="str">
            <v>нет</v>
          </cell>
          <cell r="H54" t="str">
            <v>нет</v>
          </cell>
          <cell r="I54" t="str">
            <v>нет</v>
          </cell>
          <cell r="J54" t="str">
            <v>нет</v>
          </cell>
          <cell r="K54" t="str">
            <v>нет</v>
          </cell>
          <cell r="L54" t="str">
            <v>нет</v>
          </cell>
        </row>
        <row r="55">
          <cell r="A55" t="str">
            <v>Эффективность для банка - NPV</v>
          </cell>
          <cell r="E55" t="str">
            <v>NPV_BANK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</row>
        <row r="56">
          <cell r="A56" t="str">
            <v>Эффективность для банка - PBP</v>
          </cell>
          <cell r="E56" t="str">
            <v>PBP_BANK</v>
          </cell>
          <cell r="F56" t="str">
            <v>нет</v>
          </cell>
          <cell r="G56" t="str">
            <v>нет</v>
          </cell>
          <cell r="H56" t="str">
            <v>нет</v>
          </cell>
          <cell r="I56" t="str">
            <v>нет</v>
          </cell>
          <cell r="J56" t="str">
            <v>нет</v>
          </cell>
          <cell r="K56" t="str">
            <v>нет</v>
          </cell>
          <cell r="L56" t="str">
            <v>нет</v>
          </cell>
        </row>
        <row r="57">
          <cell r="A57" t="str">
            <v>Суммарная чистая прибыль</v>
          </cell>
          <cell r="E57" t="str">
            <v>TotalProfit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</row>
        <row r="59">
          <cell r="A59" t="str">
            <v>График чувствительности компании в целом</v>
          </cell>
        </row>
        <row r="60">
          <cell r="A60" t="str">
            <v>Эффективность полных затрат - NPV</v>
          </cell>
          <cell r="E60">
            <v>1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</row>
        <row r="91">
          <cell r="A91" t="str">
            <v>Наименование изменяемого параметра</v>
          </cell>
          <cell r="B91" t="str">
            <v>Область</v>
          </cell>
          <cell r="C91" t="str">
            <v>%?</v>
          </cell>
        </row>
        <row r="92">
          <cell r="A92" t="str">
            <v>Уровень цен на реализуемую продукцию</v>
          </cell>
          <cell r="B92" t="str">
            <v>SENS_Prices</v>
          </cell>
        </row>
        <row r="93">
          <cell r="A93" t="str">
            <v>Объем продаж</v>
          </cell>
          <cell r="B93" t="str">
            <v>SENS_Volume</v>
          </cell>
        </row>
        <row r="94">
          <cell r="A94" t="str">
            <v>Стоимость материалов и комплектующих</v>
          </cell>
          <cell r="B94" t="str">
            <v>SENS_Materials</v>
          </cell>
        </row>
        <row r="95">
          <cell r="A95" t="str">
            <v>Величина общих издержек</v>
          </cell>
          <cell r="B95" t="str">
            <v>SENS_GenExp</v>
          </cell>
        </row>
        <row r="96">
          <cell r="A96" t="str">
            <v>Размер инвестиций в постоянные активы</v>
          </cell>
          <cell r="B96" t="str">
            <v>SENS_Assets</v>
          </cell>
        </row>
        <row r="97">
          <cell r="A97" t="str">
            <v>Ставка дисконтирования</v>
          </cell>
          <cell r="B97" t="str">
            <v>SENS_Discount</v>
          </cell>
          <cell r="C97" t="str">
            <v>%</v>
          </cell>
        </row>
        <row r="98">
          <cell r="A98" t="str">
            <v>&lt; конец списка параметров &gt;</v>
          </cell>
        </row>
      </sheetData>
      <sheetData sheetId="4"/>
      <sheetData sheetId="5">
        <row r="5">
          <cell r="B5" t="str">
            <v>5.12</v>
          </cell>
        </row>
        <row r="6">
          <cell r="B6">
            <v>39605</v>
          </cell>
        </row>
        <row r="8">
          <cell r="B8" t="b">
            <v>0</v>
          </cell>
        </row>
        <row r="9">
          <cell r="B9" t="b">
            <v>1</v>
          </cell>
        </row>
        <row r="10">
          <cell r="B10" t="b">
            <v>1</v>
          </cell>
        </row>
        <row r="11">
          <cell r="B11" t="b">
            <v>0</v>
          </cell>
        </row>
        <row r="12">
          <cell r="B12" t="b">
            <v>0</v>
          </cell>
        </row>
        <row r="13">
          <cell r="B13" t="b">
            <v>1</v>
          </cell>
        </row>
        <row r="14">
          <cell r="B14">
            <v>0</v>
          </cell>
        </row>
        <row r="15">
          <cell r="B15" t="str">
            <v>Проект</v>
          </cell>
        </row>
        <row r="16">
          <cell r="B16" t="b">
            <v>0</v>
          </cell>
          <cell r="C16">
            <v>36526</v>
          </cell>
        </row>
        <row r="18">
          <cell r="B18" t="str">
            <v>-</v>
          </cell>
        </row>
        <row r="19">
          <cell r="B19" t="str">
            <v>Альт-Инвест</v>
          </cell>
        </row>
      </sheetData>
      <sheetData sheetId="6"/>
      <sheetData sheetId="7" refreshError="1"/>
      <sheetData sheetId="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1"/>
    </sheetNames>
    <sheetDataSet>
      <sheetData sheetId="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"/>
      <sheetName val="XLR_NoRangeSheet"/>
    </sheetNames>
    <sheetDataSet>
      <sheetData sheetId="0" refreshError="1"/>
      <sheetData sheetId="1">
        <row r="6">
          <cell r="B6" t="str">
            <v>26.03.2009 16:14</v>
          </cell>
          <cell r="E6" t="str">
            <v>4-й квартал</v>
          </cell>
          <cell r="G6" t="str">
            <v>2008</v>
          </cell>
          <cell r="J6" t="str">
            <v>2011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"/>
      <sheetName val="XLR_NoRangeSheet"/>
    </sheetNames>
    <sheetDataSet>
      <sheetData sheetId="0" refreshError="1"/>
      <sheetData sheetId="1">
        <row r="6">
          <cell r="C6" t="str">
            <v>ТГК-2</v>
          </cell>
          <cell r="H6" t="str">
            <v>2009</v>
          </cell>
          <cell r="I6" t="str">
            <v>2010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"/>
      <sheetName val="XLR_NoRangeSheet"/>
    </sheetNames>
    <sheetDataSet>
      <sheetData sheetId="0" refreshError="1"/>
      <sheetData sheetId="1">
        <row r="6">
          <cell r="H6" t="str">
            <v>2009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эл ст"/>
      <sheetName val="ýë ñò"/>
      <sheetName val="Лист13"/>
      <sheetName val="даты"/>
      <sheetName val="СписочнаяЧисленность"/>
      <sheetName val="Справочники"/>
      <sheetName val="расшифровка"/>
      <sheetName val="1997"/>
      <sheetName val="1998"/>
      <sheetName val="Аморт_осн"/>
      <sheetName val="MAIN"/>
    </sheetNames>
    <sheetDataSet>
      <sheetData sheetId="0" refreshError="1">
        <row r="360">
          <cell r="A360" t="str">
            <v>ИТОГО по электростанциям:</v>
          </cell>
          <cell r="B360" t="str">
            <v xml:space="preserve"> </v>
          </cell>
          <cell r="D360">
            <v>1677.5819999999999</v>
          </cell>
          <cell r="E360">
            <v>961.71199999999988</v>
          </cell>
          <cell r="F360">
            <v>609.19800000000009</v>
          </cell>
          <cell r="H360">
            <v>137.38199999999998</v>
          </cell>
          <cell r="J360">
            <v>91.50800000000001</v>
          </cell>
          <cell r="K360">
            <v>1632.64</v>
          </cell>
        </row>
        <row r="368">
          <cell r="A368" t="str">
            <v>Тепловые сети</v>
          </cell>
          <cell r="G368" t="str">
            <v>30,0 км</v>
          </cell>
          <cell r="H368">
            <v>56.85</v>
          </cell>
          <cell r="I368" t="str">
            <v xml:space="preserve"> 22,0км</v>
          </cell>
          <cell r="J368">
            <v>40</v>
          </cell>
          <cell r="K368">
            <v>700</v>
          </cell>
          <cell r="L368" t="str">
            <v>Мосинжстрой</v>
          </cell>
        </row>
        <row r="369">
          <cell r="H369">
            <v>51.3</v>
          </cell>
          <cell r="J369">
            <v>37</v>
          </cell>
          <cell r="L369" t="str">
            <v>Спецстрой РФ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."/>
      <sheetName val="4.3."/>
      <sheetName val="5."/>
    </sheetNames>
    <sheetDataSet>
      <sheetData sheetId="0"/>
      <sheetData sheetId="1"/>
      <sheetData sheetId="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"/>
      <sheetName val="XLR_NoRangeSheet"/>
    </sheetNames>
    <sheetDataSet>
      <sheetData sheetId="0" refreshError="1"/>
      <sheetData sheetId="1">
        <row r="6">
          <cell r="B6" t="str">
            <v>26.03.2009 16:14</v>
          </cell>
          <cell r="E6" t="str">
            <v>4-й квартал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E93"/>
  <sheetViews>
    <sheetView showZeros="0" tabSelected="1" workbookViewId="0">
      <selection activeCell="H8" sqref="H8"/>
    </sheetView>
  </sheetViews>
  <sheetFormatPr defaultRowHeight="15.75" x14ac:dyDescent="0.25"/>
  <cols>
    <col min="1" max="1" width="11.28515625" style="1" customWidth="1"/>
    <col min="2" max="2" width="63.28515625" style="1" customWidth="1"/>
    <col min="3" max="3" width="9.28515625" style="1" hidden="1" customWidth="1"/>
    <col min="4" max="4" width="0" style="1" hidden="1" customWidth="1"/>
    <col min="5" max="5" width="9.42578125" style="1" hidden="1" customWidth="1"/>
    <col min="6" max="6" width="10.140625" style="1" hidden="1" customWidth="1"/>
    <col min="7" max="7" width="9.28515625" style="1" bestFit="1" customWidth="1"/>
    <col min="8" max="8" width="9.140625" style="1"/>
    <col min="9" max="9" width="14.85546875" style="1" bestFit="1" customWidth="1"/>
    <col min="10" max="10" width="9.42578125" style="1" bestFit="1" customWidth="1"/>
    <col min="11" max="11" width="9.140625" style="1" bestFit="1" customWidth="1"/>
    <col min="12" max="12" width="9.140625" style="1"/>
    <col min="13" max="13" width="9.85546875" style="1" bestFit="1" customWidth="1"/>
    <col min="14" max="14" width="7.42578125" style="1" bestFit="1" customWidth="1"/>
    <col min="15" max="15" width="10.140625" style="1" customWidth="1"/>
    <col min="16" max="16" width="9.5703125" style="1" customWidth="1"/>
    <col min="17" max="18" width="9.7109375" style="1" customWidth="1"/>
    <col min="19" max="21" width="9.7109375" style="2" customWidth="1"/>
    <col min="22" max="25" width="10" style="1" hidden="1" customWidth="1"/>
    <col min="26" max="28" width="10" style="1" customWidth="1"/>
    <col min="29" max="29" width="11.42578125" style="1" customWidth="1"/>
    <col min="30" max="34" width="10" style="1" customWidth="1"/>
    <col min="35" max="35" width="10.5703125" style="1" customWidth="1"/>
    <col min="36" max="16384" width="9.140625" style="1"/>
  </cols>
  <sheetData>
    <row r="1" spans="1:83" x14ac:dyDescent="0.25">
      <c r="AI1" s="135" t="s">
        <v>155</v>
      </c>
    </row>
    <row r="2" spans="1:83" x14ac:dyDescent="0.25">
      <c r="AI2" s="133" t="s">
        <v>154</v>
      </c>
    </row>
    <row r="3" spans="1:83" x14ac:dyDescent="0.25">
      <c r="AH3" s="134"/>
      <c r="AI3" s="133" t="s">
        <v>153</v>
      </c>
    </row>
    <row r="4" spans="1:83" s="125" customFormat="1" ht="27" customHeight="1" x14ac:dyDescent="0.3">
      <c r="A4" s="132" t="s">
        <v>152</v>
      </c>
      <c r="B4" s="132"/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32"/>
      <c r="O4" s="132"/>
      <c r="P4" s="132"/>
      <c r="Q4" s="132"/>
      <c r="R4" s="132"/>
      <c r="S4" s="132"/>
      <c r="T4" s="132"/>
      <c r="U4" s="132"/>
      <c r="V4" s="132"/>
      <c r="W4" s="132"/>
      <c r="X4" s="132"/>
      <c r="Y4" s="132"/>
      <c r="Z4" s="132"/>
      <c r="AA4" s="132"/>
      <c r="AB4" s="132"/>
      <c r="AC4" s="132"/>
      <c r="AD4" s="132"/>
      <c r="AE4" s="132"/>
      <c r="AF4" s="132"/>
      <c r="AG4" s="132"/>
      <c r="AH4" s="132"/>
      <c r="AI4" s="132"/>
    </row>
    <row r="5" spans="1:83" s="125" customFormat="1" ht="16.5" x14ac:dyDescent="0.25">
      <c r="Q5" s="128"/>
      <c r="S5" s="127"/>
      <c r="T5" s="127"/>
      <c r="U5" s="127"/>
    </row>
    <row r="6" spans="1:83" s="125" customFormat="1" ht="16.5" x14ac:dyDescent="0.25">
      <c r="Q6" s="128"/>
      <c r="S6" s="127"/>
      <c r="T6" s="127"/>
      <c r="U6" s="127"/>
      <c r="AF6" s="130"/>
      <c r="AI6" s="129" t="s">
        <v>151</v>
      </c>
      <c r="AJ6" s="131"/>
      <c r="AK6" s="131"/>
      <c r="AL6" s="131"/>
      <c r="AM6" s="131"/>
      <c r="AN6" s="131"/>
      <c r="AO6" s="131"/>
      <c r="AP6" s="131"/>
      <c r="AQ6" s="131"/>
      <c r="AR6" s="131"/>
      <c r="AS6" s="131"/>
      <c r="AT6" s="131"/>
      <c r="AU6" s="131"/>
      <c r="AV6" s="131"/>
      <c r="AW6" s="131"/>
      <c r="AX6" s="131"/>
      <c r="AY6" s="131"/>
      <c r="AZ6" s="131"/>
      <c r="BA6" s="131"/>
      <c r="BB6" s="131"/>
      <c r="BC6" s="131"/>
      <c r="BD6" s="131"/>
      <c r="BE6" s="131"/>
      <c r="BF6" s="131"/>
      <c r="BG6" s="131"/>
      <c r="BH6" s="131"/>
      <c r="BI6" s="131"/>
      <c r="BJ6" s="131"/>
      <c r="BK6" s="131"/>
      <c r="BL6" s="131"/>
      <c r="BM6" s="131"/>
      <c r="BN6" s="131"/>
      <c r="BO6" s="131"/>
      <c r="BP6" s="131"/>
      <c r="BQ6" s="131"/>
      <c r="BR6" s="131"/>
      <c r="BS6" s="131"/>
      <c r="BT6" s="131"/>
      <c r="BU6" s="131"/>
      <c r="BV6" s="131"/>
      <c r="BW6" s="131"/>
      <c r="BX6" s="131"/>
      <c r="BY6" s="131"/>
      <c r="BZ6" s="131"/>
      <c r="CA6" s="131"/>
      <c r="CB6" s="130"/>
      <c r="CC6" s="130"/>
      <c r="CD6" s="130"/>
      <c r="CE6" s="130"/>
    </row>
    <row r="7" spans="1:83" s="125" customFormat="1" ht="16.5" x14ac:dyDescent="0.25">
      <c r="Q7" s="128"/>
      <c r="S7" s="127"/>
      <c r="T7" s="127"/>
      <c r="U7" s="127"/>
      <c r="AI7" s="129" t="s">
        <v>150</v>
      </c>
    </row>
    <row r="8" spans="1:83" s="125" customFormat="1" ht="16.5" x14ac:dyDescent="0.25">
      <c r="Q8" s="128"/>
      <c r="S8" s="127"/>
      <c r="T8" s="127"/>
      <c r="U8" s="127"/>
      <c r="AI8" s="129"/>
    </row>
    <row r="9" spans="1:83" s="125" customFormat="1" ht="16.5" x14ac:dyDescent="0.25">
      <c r="Q9" s="128"/>
      <c r="S9" s="127"/>
      <c r="T9" s="127"/>
      <c r="U9" s="127"/>
      <c r="AI9" s="129" t="s">
        <v>149</v>
      </c>
    </row>
    <row r="10" spans="1:83" s="125" customFormat="1" ht="16.5" x14ac:dyDescent="0.25">
      <c r="Q10" s="128"/>
      <c r="S10" s="127"/>
      <c r="T10" s="127"/>
      <c r="U10" s="127"/>
      <c r="AI10" s="129"/>
    </row>
    <row r="11" spans="1:83" s="125" customFormat="1" ht="16.5" x14ac:dyDescent="0.25">
      <c r="Q11" s="128"/>
      <c r="S11" s="127"/>
      <c r="T11" s="127"/>
      <c r="U11" s="127"/>
      <c r="AI11" s="129" t="s">
        <v>148</v>
      </c>
    </row>
    <row r="12" spans="1:83" s="125" customFormat="1" ht="17.25" thickBot="1" x14ac:dyDescent="0.3">
      <c r="Q12" s="128"/>
      <c r="S12" s="127"/>
      <c r="T12" s="127"/>
      <c r="U12" s="127"/>
      <c r="AI12" s="126" t="s">
        <v>147</v>
      </c>
    </row>
    <row r="13" spans="1:83" ht="27.75" customHeight="1" x14ac:dyDescent="0.25">
      <c r="A13" s="124" t="s">
        <v>146</v>
      </c>
      <c r="B13" s="123" t="s">
        <v>145</v>
      </c>
      <c r="C13" s="122" t="s">
        <v>144</v>
      </c>
      <c r="D13" s="121"/>
      <c r="E13" s="121"/>
      <c r="F13" s="121"/>
      <c r="G13" s="121"/>
      <c r="H13" s="121"/>
      <c r="I13" s="121"/>
      <c r="J13" s="121"/>
      <c r="K13" s="121"/>
      <c r="L13" s="121"/>
      <c r="M13" s="121"/>
      <c r="N13" s="121"/>
      <c r="O13" s="121"/>
      <c r="P13" s="120"/>
      <c r="Q13" s="119" t="s">
        <v>143</v>
      </c>
      <c r="R13" s="119"/>
      <c r="S13" s="119"/>
      <c r="T13" s="119"/>
      <c r="U13" s="119"/>
      <c r="V13" s="118" t="s">
        <v>142</v>
      </c>
      <c r="W13" s="118"/>
      <c r="X13" s="118"/>
      <c r="Y13" s="118"/>
      <c r="Z13" s="118"/>
      <c r="AA13" s="118"/>
      <c r="AB13" s="118"/>
      <c r="AC13" s="118"/>
      <c r="AD13" s="118"/>
      <c r="AE13" s="118"/>
      <c r="AF13" s="118"/>
      <c r="AG13" s="118"/>
      <c r="AH13" s="118"/>
      <c r="AI13" s="117"/>
    </row>
    <row r="14" spans="1:83" ht="21" customHeight="1" x14ac:dyDescent="0.25">
      <c r="A14" s="116"/>
      <c r="B14" s="115"/>
      <c r="C14" s="112" t="s">
        <v>140</v>
      </c>
      <c r="D14" s="111"/>
      <c r="E14" s="111"/>
      <c r="F14" s="110"/>
      <c r="G14" s="109" t="s">
        <v>139</v>
      </c>
      <c r="H14" s="109"/>
      <c r="I14" s="109"/>
      <c r="J14" s="109"/>
      <c r="K14" s="109" t="s">
        <v>138</v>
      </c>
      <c r="L14" s="109"/>
      <c r="M14" s="109"/>
      <c r="N14" s="109"/>
      <c r="O14" s="109"/>
      <c r="P14" s="114" t="s">
        <v>141</v>
      </c>
      <c r="Q14" s="113"/>
      <c r="R14" s="113"/>
      <c r="S14" s="113"/>
      <c r="T14" s="113"/>
      <c r="U14" s="113"/>
      <c r="V14" s="112" t="s">
        <v>140</v>
      </c>
      <c r="W14" s="111"/>
      <c r="X14" s="111"/>
      <c r="Y14" s="110"/>
      <c r="Z14" s="109" t="s">
        <v>139</v>
      </c>
      <c r="AA14" s="109"/>
      <c r="AB14" s="109"/>
      <c r="AC14" s="109"/>
      <c r="AD14" s="109" t="s">
        <v>138</v>
      </c>
      <c r="AE14" s="109"/>
      <c r="AF14" s="109"/>
      <c r="AG14" s="109"/>
      <c r="AH14" s="109"/>
      <c r="AI14" s="108" t="s">
        <v>137</v>
      </c>
    </row>
    <row r="15" spans="1:83" ht="99.75" customHeight="1" thickBot="1" x14ac:dyDescent="0.3">
      <c r="A15" s="107"/>
      <c r="B15" s="106"/>
      <c r="C15" s="102" t="s">
        <v>127</v>
      </c>
      <c r="D15" s="101" t="s">
        <v>123</v>
      </c>
      <c r="E15" s="14" t="s">
        <v>129</v>
      </c>
      <c r="F15" s="14" t="s">
        <v>136</v>
      </c>
      <c r="G15" s="102" t="s">
        <v>127</v>
      </c>
      <c r="H15" s="101" t="s">
        <v>123</v>
      </c>
      <c r="I15" s="101" t="s">
        <v>126</v>
      </c>
      <c r="J15" s="101" t="s">
        <v>125</v>
      </c>
      <c r="K15" s="102" t="s">
        <v>124</v>
      </c>
      <c r="L15" s="101" t="s">
        <v>123</v>
      </c>
      <c r="M15" s="102" t="s">
        <v>122</v>
      </c>
      <c r="N15" s="105" t="s">
        <v>121</v>
      </c>
      <c r="O15" s="101" t="s">
        <v>120</v>
      </c>
      <c r="P15" s="104"/>
      <c r="Q15" s="14" t="s">
        <v>135</v>
      </c>
      <c r="R15" s="14" t="s">
        <v>134</v>
      </c>
      <c r="S15" s="14" t="s">
        <v>133</v>
      </c>
      <c r="T15" s="14" t="s">
        <v>132</v>
      </c>
      <c r="U15" s="14" t="s">
        <v>131</v>
      </c>
      <c r="V15" s="102" t="s">
        <v>127</v>
      </c>
      <c r="W15" s="103" t="s">
        <v>130</v>
      </c>
      <c r="X15" s="14" t="s">
        <v>129</v>
      </c>
      <c r="Y15" s="14" t="s">
        <v>128</v>
      </c>
      <c r="Z15" s="102" t="s">
        <v>127</v>
      </c>
      <c r="AA15" s="101" t="s">
        <v>123</v>
      </c>
      <c r="AB15" s="101" t="s">
        <v>126</v>
      </c>
      <c r="AC15" s="101" t="s">
        <v>125</v>
      </c>
      <c r="AD15" s="102" t="s">
        <v>124</v>
      </c>
      <c r="AE15" s="101" t="s">
        <v>123</v>
      </c>
      <c r="AF15" s="102" t="s">
        <v>122</v>
      </c>
      <c r="AG15" s="102" t="s">
        <v>121</v>
      </c>
      <c r="AH15" s="101" t="s">
        <v>120</v>
      </c>
      <c r="AI15" s="100"/>
    </row>
    <row r="16" spans="1:83" x14ac:dyDescent="0.25">
      <c r="A16" s="99"/>
      <c r="B16" s="98" t="s">
        <v>119</v>
      </c>
      <c r="C16" s="94">
        <f>C17</f>
        <v>0</v>
      </c>
      <c r="D16" s="94">
        <f>D17</f>
        <v>0</v>
      </c>
      <c r="E16" s="94">
        <f>E17</f>
        <v>0</v>
      </c>
      <c r="F16" s="94">
        <f>F17</f>
        <v>0</v>
      </c>
      <c r="G16" s="94"/>
      <c r="H16" s="94"/>
      <c r="I16" s="94"/>
      <c r="J16" s="94">
        <f>J17</f>
        <v>3.35</v>
      </c>
      <c r="K16" s="94"/>
      <c r="L16" s="94"/>
      <c r="M16" s="94"/>
      <c r="N16" s="94">
        <f>N17</f>
        <v>0</v>
      </c>
      <c r="O16" s="97">
        <f>O17</f>
        <v>0</v>
      </c>
      <c r="P16" s="94"/>
      <c r="Q16" s="96">
        <f>Q17</f>
        <v>313.53399999999999</v>
      </c>
      <c r="R16" s="96">
        <f>R17</f>
        <v>14.943999999999999</v>
      </c>
      <c r="S16" s="96">
        <f>S17</f>
        <v>257.80899999999997</v>
      </c>
      <c r="T16" s="96">
        <f>T17</f>
        <v>40.780999999999999</v>
      </c>
      <c r="U16" s="96">
        <f>U17</f>
        <v>0</v>
      </c>
      <c r="V16" s="94">
        <f>V17</f>
        <v>0</v>
      </c>
      <c r="W16" s="94">
        <f>W17</f>
        <v>0</v>
      </c>
      <c r="X16" s="94">
        <f>X17</f>
        <v>0</v>
      </c>
      <c r="Y16" s="94">
        <f>Y17</f>
        <v>0</v>
      </c>
      <c r="Z16" s="94"/>
      <c r="AA16" s="94"/>
      <c r="AB16" s="94"/>
      <c r="AC16" s="95">
        <f>AC17</f>
        <v>0</v>
      </c>
      <c r="AD16" s="94"/>
      <c r="AE16" s="94">
        <f>AE17</f>
        <v>0</v>
      </c>
      <c r="AF16" s="94">
        <f>AF17</f>
        <v>0</v>
      </c>
      <c r="AG16" s="94">
        <f>AG17</f>
        <v>0</v>
      </c>
      <c r="AH16" s="94">
        <f>AH17</f>
        <v>8.49</v>
      </c>
      <c r="AI16" s="93">
        <f>AI17</f>
        <v>0</v>
      </c>
    </row>
    <row r="17" spans="1:35" x14ac:dyDescent="0.25">
      <c r="A17" s="33" t="s">
        <v>112</v>
      </c>
      <c r="B17" s="32" t="s">
        <v>118</v>
      </c>
      <c r="C17" s="74">
        <f>C18+C62</f>
        <v>0</v>
      </c>
      <c r="D17" s="74">
        <f>D18+D62</f>
        <v>0</v>
      </c>
      <c r="E17" s="74">
        <f>E18+E62</f>
        <v>0</v>
      </c>
      <c r="F17" s="74">
        <f>F18+F62</f>
        <v>0</v>
      </c>
      <c r="G17" s="74"/>
      <c r="H17" s="74"/>
      <c r="I17" s="74"/>
      <c r="J17" s="91">
        <f>J18</f>
        <v>3.35</v>
      </c>
      <c r="K17" s="75">
        <f>K18</f>
        <v>0</v>
      </c>
      <c r="L17" s="75">
        <f>L18</f>
        <v>0</v>
      </c>
      <c r="M17" s="75">
        <f>M18</f>
        <v>0</v>
      </c>
      <c r="N17" s="75">
        <f>N18</f>
        <v>0</v>
      </c>
      <c r="O17" s="91">
        <f>O18</f>
        <v>0</v>
      </c>
      <c r="P17" s="75">
        <f>P18</f>
        <v>0</v>
      </c>
      <c r="Q17" s="75">
        <f>Q18</f>
        <v>313.53399999999999</v>
      </c>
      <c r="R17" s="75">
        <f>R18</f>
        <v>14.943999999999999</v>
      </c>
      <c r="S17" s="75">
        <f>S18</f>
        <v>257.80899999999997</v>
      </c>
      <c r="T17" s="75">
        <f>T18</f>
        <v>40.780999999999999</v>
      </c>
      <c r="U17" s="75">
        <f>U18</f>
        <v>0</v>
      </c>
      <c r="V17" s="75">
        <f>V18</f>
        <v>0</v>
      </c>
      <c r="W17" s="75">
        <f>W18</f>
        <v>0</v>
      </c>
      <c r="X17" s="75">
        <f>X18</f>
        <v>0</v>
      </c>
      <c r="Y17" s="75">
        <f>Y18</f>
        <v>0</v>
      </c>
      <c r="Z17" s="75"/>
      <c r="AA17" s="75"/>
      <c r="AB17" s="75"/>
      <c r="AC17" s="92">
        <f>AC18</f>
        <v>0</v>
      </c>
      <c r="AD17" s="75"/>
      <c r="AE17" s="75">
        <f>AE18</f>
        <v>0</v>
      </c>
      <c r="AF17" s="75">
        <f>AF18</f>
        <v>0</v>
      </c>
      <c r="AG17" s="75">
        <f>AG18</f>
        <v>0</v>
      </c>
      <c r="AH17" s="91">
        <f>AH18</f>
        <v>8.49</v>
      </c>
      <c r="AI17" s="90">
        <f>AI18</f>
        <v>0</v>
      </c>
    </row>
    <row r="18" spans="1:35" x14ac:dyDescent="0.25">
      <c r="A18" s="33" t="s">
        <v>117</v>
      </c>
      <c r="B18" s="32" t="s">
        <v>116</v>
      </c>
      <c r="C18" s="75">
        <f>C19+C62</f>
        <v>0</v>
      </c>
      <c r="D18" s="75">
        <f>D19+D62</f>
        <v>0</v>
      </c>
      <c r="E18" s="75">
        <f>E19+E62</f>
        <v>0</v>
      </c>
      <c r="F18" s="75">
        <f>F19+F62</f>
        <v>0</v>
      </c>
      <c r="G18" s="75"/>
      <c r="H18" s="75"/>
      <c r="I18" s="75"/>
      <c r="J18" s="91">
        <f>J19+J62</f>
        <v>3.35</v>
      </c>
      <c r="K18" s="75"/>
      <c r="L18" s="75"/>
      <c r="M18" s="75"/>
      <c r="N18" s="75">
        <f>N19+N62</f>
        <v>0</v>
      </c>
      <c r="O18" s="91">
        <f>O19+O62</f>
        <v>0</v>
      </c>
      <c r="P18" s="75"/>
      <c r="Q18" s="75">
        <f>Q19+Q62</f>
        <v>313.53399999999999</v>
      </c>
      <c r="R18" s="75">
        <f>R19+R62</f>
        <v>14.943999999999999</v>
      </c>
      <c r="S18" s="75">
        <f>S19+S62</f>
        <v>257.80899999999997</v>
      </c>
      <c r="T18" s="75">
        <f>T19+T62</f>
        <v>40.780999999999999</v>
      </c>
      <c r="U18" s="75">
        <f>U19+U62</f>
        <v>0</v>
      </c>
      <c r="V18" s="75">
        <f>V19+V62</f>
        <v>0</v>
      </c>
      <c r="W18" s="75">
        <f>W19+W62</f>
        <v>0</v>
      </c>
      <c r="X18" s="75">
        <f>X19+X62</f>
        <v>0</v>
      </c>
      <c r="Y18" s="75">
        <f>Y19+Y62</f>
        <v>0</v>
      </c>
      <c r="Z18" s="75"/>
      <c r="AA18" s="75"/>
      <c r="AB18" s="75"/>
      <c r="AC18" s="92">
        <f>AC19+AC62</f>
        <v>0</v>
      </c>
      <c r="AD18" s="75"/>
      <c r="AE18" s="75">
        <f>AE19+AE62</f>
        <v>0</v>
      </c>
      <c r="AF18" s="75">
        <f>AF19+AF62</f>
        <v>0</v>
      </c>
      <c r="AG18" s="75">
        <f>AG19+AG62</f>
        <v>0</v>
      </c>
      <c r="AH18" s="91">
        <f>AH19+AH62</f>
        <v>8.49</v>
      </c>
      <c r="AI18" s="90">
        <f>AI19+AI62</f>
        <v>0</v>
      </c>
    </row>
    <row r="19" spans="1:35" x14ac:dyDescent="0.25">
      <c r="A19" s="33" t="s">
        <v>115</v>
      </c>
      <c r="B19" s="32" t="s">
        <v>114</v>
      </c>
      <c r="C19" s="75">
        <f>C20+C34+C36+C40+C44+C47+C48+C49+C55+C59</f>
        <v>0</v>
      </c>
      <c r="D19" s="75">
        <f>D20+D34+D36+D40+D44+D47+D48+D49+D55+D59</f>
        <v>0</v>
      </c>
      <c r="E19" s="75">
        <f>E20+E34+E36+E40+E44+E47+E48+E49+E55+E59</f>
        <v>0</v>
      </c>
      <c r="F19" s="75">
        <f>F20+F34+F36+F40+F44+F47+F48+F49+F55+F59</f>
        <v>0</v>
      </c>
      <c r="G19" s="75"/>
      <c r="H19" s="75"/>
      <c r="I19" s="75"/>
      <c r="J19" s="91">
        <f>J20+J34+J36+J40+J44+J47+J48+J49+J55+J59</f>
        <v>3.35</v>
      </c>
      <c r="K19" s="75"/>
      <c r="L19" s="75"/>
      <c r="M19" s="75"/>
      <c r="N19" s="75">
        <f>N20+N34+N36+N40+N44+N47+N48+N49+N55+N59</f>
        <v>0</v>
      </c>
      <c r="O19" s="91">
        <f>O20+O34+O36+O40+O44+O47+O48+O49+O55+O59</f>
        <v>0</v>
      </c>
      <c r="P19" s="75"/>
      <c r="Q19" s="75">
        <f>Q20+Q34+Q36+Q40+Q44+Q47+Q48+Q49+Q55+Q59</f>
        <v>273.642</v>
      </c>
      <c r="R19" s="75">
        <f>R20+R34+R36+R40+R44+R47+R48+R49+R55+R59</f>
        <v>3.0430000000000001</v>
      </c>
      <c r="S19" s="75">
        <f>S20+S34+S36+S40+S44+S47+S48+S49+S55+S59</f>
        <v>229.81799999999998</v>
      </c>
      <c r="T19" s="75">
        <f>T20+T34+T36+T40+T44+T47+T48+T49+T55+T59</f>
        <v>40.780999999999999</v>
      </c>
      <c r="U19" s="75">
        <f>U20+U34+U36+U40+U44+U47+U48+U49+U55+U59</f>
        <v>0</v>
      </c>
      <c r="V19" s="75">
        <f>V20+V34+V36+V40+V44+V47+V48+V49+V55+V59</f>
        <v>0</v>
      </c>
      <c r="W19" s="75">
        <f>W20+W34+W36+W40+W44+W47+W48+W49+W55+W59</f>
        <v>0</v>
      </c>
      <c r="X19" s="75">
        <f>X20+X34+X36+X40+X44+X47+X48+X49+X55+X59</f>
        <v>0</v>
      </c>
      <c r="Y19" s="75">
        <f>Y20+Y34+Y36+Y40+Y44+Y47+Y48+Y49+Y55+Y59</f>
        <v>0</v>
      </c>
      <c r="Z19" s="75">
        <f>Z20+Z34+Z36+Z40+Z44+Z47+Z48+Z49+Z55+Z59</f>
        <v>0</v>
      </c>
      <c r="AA19" s="75">
        <f>AA20+AA34+AA36+AA40+AA44+AA47+AA48+AA49+AA55+AA59</f>
        <v>0</v>
      </c>
      <c r="AB19" s="75">
        <f>AB20+AB34+AB36+AB40+AB44+AB47+AB48+AB49+AB55+AB59</f>
        <v>0</v>
      </c>
      <c r="AC19" s="75">
        <f>AC20+AC34+AC36+AC40+AC44+AC47+AC48+AC49+AC55+AC59</f>
        <v>0</v>
      </c>
      <c r="AD19" s="75">
        <f>AD20+AD34+AD36+AD40+AD44+AD47+AD48+AD49+AD55+AD59</f>
        <v>0</v>
      </c>
      <c r="AE19" s="75">
        <f>AE20+AE34+AE36+AE40+AE44+AE47+AE48+AE49+AE55+AE59</f>
        <v>0</v>
      </c>
      <c r="AF19" s="75">
        <f>AF20+AF34+AF36+AF40+AF44+AF47+AF48+AF49+AF55+AF59</f>
        <v>0</v>
      </c>
      <c r="AG19" s="75">
        <f>AG20+AG34+AG36+AG40+AG44+AG47+AG48+AG49+AG55+AG59</f>
        <v>0</v>
      </c>
      <c r="AH19" s="91">
        <f>AH20+AH34+AH36+AH40+AH44+AH47+AH48+AH49+AH55+AH59</f>
        <v>0</v>
      </c>
      <c r="AI19" s="90">
        <f>AI20+AI34+AI36+AI40+AI44+AI47+AI48+AI49+AI55+AI59</f>
        <v>0</v>
      </c>
    </row>
    <row r="20" spans="1:35" x14ac:dyDescent="0.25">
      <c r="A20" s="36" t="s">
        <v>113</v>
      </c>
      <c r="B20" s="38" t="s">
        <v>42</v>
      </c>
      <c r="C20" s="75">
        <f>C21+C27</f>
        <v>0</v>
      </c>
      <c r="D20" s="75">
        <f>D21+D27</f>
        <v>0</v>
      </c>
      <c r="E20" s="75">
        <f>E21+E27</f>
        <v>0</v>
      </c>
      <c r="F20" s="75">
        <f>F21+F27</f>
        <v>0</v>
      </c>
      <c r="G20" s="75"/>
      <c r="H20" s="75"/>
      <c r="I20" s="75"/>
      <c r="J20" s="91">
        <f>J21+J27</f>
        <v>3.35</v>
      </c>
      <c r="K20" s="75"/>
      <c r="L20" s="75"/>
      <c r="M20" s="75"/>
      <c r="N20" s="75">
        <f>N21+N27</f>
        <v>0</v>
      </c>
      <c r="O20" s="91">
        <f>O21+O27</f>
        <v>0</v>
      </c>
      <c r="P20" s="75"/>
      <c r="Q20" s="75">
        <f>Q21+Q27</f>
        <v>156.59200000000001</v>
      </c>
      <c r="R20" s="75">
        <f>R21+R27</f>
        <v>0</v>
      </c>
      <c r="S20" s="75">
        <f>S21+S27</f>
        <v>149.69300000000001</v>
      </c>
      <c r="T20" s="75">
        <f>T21+T27</f>
        <v>6.899</v>
      </c>
      <c r="U20" s="75">
        <f>U21+U27</f>
        <v>0</v>
      </c>
      <c r="V20" s="75">
        <f>V21+V27</f>
        <v>0</v>
      </c>
      <c r="W20" s="75">
        <f>W21+W27</f>
        <v>0</v>
      </c>
      <c r="X20" s="75">
        <f>X21+X27</f>
        <v>0</v>
      </c>
      <c r="Y20" s="75">
        <f>Y21+Y27</f>
        <v>0</v>
      </c>
      <c r="Z20" s="75">
        <f>Z21+Z27</f>
        <v>0</v>
      </c>
      <c r="AA20" s="75">
        <f>AA21+AA27</f>
        <v>0</v>
      </c>
      <c r="AB20" s="75">
        <f>AB21+AB27</f>
        <v>0</v>
      </c>
      <c r="AC20" s="75">
        <f>AC21+AC27</f>
        <v>0</v>
      </c>
      <c r="AD20" s="75">
        <f>AD21+AD27</f>
        <v>0</v>
      </c>
      <c r="AE20" s="75">
        <f>AE21+AE27</f>
        <v>0</v>
      </c>
      <c r="AF20" s="75">
        <f>AF21+AF27</f>
        <v>0</v>
      </c>
      <c r="AG20" s="75">
        <f>AG21+AG27</f>
        <v>0</v>
      </c>
      <c r="AH20" s="75">
        <f>AH21+AH27</f>
        <v>0</v>
      </c>
      <c r="AI20" s="90">
        <f>AI21+AI27</f>
        <v>0</v>
      </c>
    </row>
    <row r="21" spans="1:35" x14ac:dyDescent="0.25">
      <c r="A21" s="36"/>
      <c r="B21" s="38" t="s">
        <v>31</v>
      </c>
      <c r="C21" s="75">
        <f>C22</f>
        <v>0</v>
      </c>
      <c r="D21" s="75">
        <f>D22</f>
        <v>0</v>
      </c>
      <c r="E21" s="75">
        <f>E22</f>
        <v>0</v>
      </c>
      <c r="F21" s="75">
        <f>F22</f>
        <v>0</v>
      </c>
      <c r="G21" s="75">
        <f>G22</f>
        <v>0</v>
      </c>
      <c r="H21" s="75">
        <f>H22</f>
        <v>0</v>
      </c>
      <c r="I21" s="75">
        <f>I22</f>
        <v>0</v>
      </c>
      <c r="J21" s="75">
        <f>J22</f>
        <v>0</v>
      </c>
      <c r="K21" s="75"/>
      <c r="L21" s="75"/>
      <c r="M21" s="75"/>
      <c r="N21" s="75">
        <f>N22</f>
        <v>0</v>
      </c>
      <c r="O21" s="91">
        <f>O22</f>
        <v>0</v>
      </c>
      <c r="P21" s="75">
        <f>P22</f>
        <v>0</v>
      </c>
      <c r="Q21" s="75">
        <f>Q22</f>
        <v>48.573199999999993</v>
      </c>
      <c r="R21" s="75">
        <f>R22</f>
        <v>0</v>
      </c>
      <c r="S21" s="75">
        <f>S22</f>
        <v>48.573199999999993</v>
      </c>
      <c r="T21" s="75">
        <f>T22</f>
        <v>0</v>
      </c>
      <c r="U21" s="75">
        <f>U22</f>
        <v>0</v>
      </c>
      <c r="V21" s="75">
        <f>V22</f>
        <v>0</v>
      </c>
      <c r="W21" s="75">
        <f>W22</f>
        <v>0</v>
      </c>
      <c r="X21" s="75">
        <f>X22</f>
        <v>0</v>
      </c>
      <c r="Y21" s="75">
        <f>Y22</f>
        <v>0</v>
      </c>
      <c r="Z21" s="75">
        <f>Z22</f>
        <v>0</v>
      </c>
      <c r="AA21" s="75">
        <f>AA22</f>
        <v>0</v>
      </c>
      <c r="AB21" s="75">
        <f>AB22</f>
        <v>0</v>
      </c>
      <c r="AC21" s="75">
        <f>AC22</f>
        <v>0</v>
      </c>
      <c r="AD21" s="75">
        <f>AD22</f>
        <v>0</v>
      </c>
      <c r="AE21" s="75">
        <f>AE22</f>
        <v>0</v>
      </c>
      <c r="AF21" s="75">
        <f>AF22</f>
        <v>0</v>
      </c>
      <c r="AG21" s="75">
        <f>AG22</f>
        <v>0</v>
      </c>
      <c r="AH21" s="75">
        <f>AH22</f>
        <v>0</v>
      </c>
      <c r="AI21" s="90">
        <f>AI22</f>
        <v>0</v>
      </c>
    </row>
    <row r="22" spans="1:35" x14ac:dyDescent="0.25">
      <c r="A22" s="36"/>
      <c r="B22" s="38" t="s">
        <v>30</v>
      </c>
      <c r="C22" s="75">
        <f>C23</f>
        <v>0</v>
      </c>
      <c r="D22" s="75">
        <f>D23</f>
        <v>0</v>
      </c>
      <c r="E22" s="75">
        <f>E23</f>
        <v>0</v>
      </c>
      <c r="F22" s="75">
        <f>F23</f>
        <v>0</v>
      </c>
      <c r="G22" s="75">
        <f>G23</f>
        <v>0</v>
      </c>
      <c r="H22" s="75">
        <f>H23</f>
        <v>0</v>
      </c>
      <c r="I22" s="75">
        <f>I23</f>
        <v>0</v>
      </c>
      <c r="J22" s="75">
        <f>J23</f>
        <v>0</v>
      </c>
      <c r="K22" s="75"/>
      <c r="L22" s="75"/>
      <c r="M22" s="75"/>
      <c r="N22" s="75">
        <f>N23</f>
        <v>0</v>
      </c>
      <c r="O22" s="91">
        <f>O23</f>
        <v>0</v>
      </c>
      <c r="P22" s="75">
        <f>P23</f>
        <v>0</v>
      </c>
      <c r="Q22" s="75">
        <f>Q23</f>
        <v>48.573199999999993</v>
      </c>
      <c r="R22" s="75">
        <f>R23</f>
        <v>0</v>
      </c>
      <c r="S22" s="75">
        <f>S23</f>
        <v>48.573199999999993</v>
      </c>
      <c r="T22" s="75">
        <f>T23</f>
        <v>0</v>
      </c>
      <c r="U22" s="75">
        <f>U23</f>
        <v>0</v>
      </c>
      <c r="V22" s="75">
        <f>V23</f>
        <v>0</v>
      </c>
      <c r="W22" s="75">
        <f>W23</f>
        <v>0</v>
      </c>
      <c r="X22" s="75">
        <f>X23</f>
        <v>0</v>
      </c>
      <c r="Y22" s="75">
        <f>Y23</f>
        <v>0</v>
      </c>
      <c r="Z22" s="75">
        <f>Z23</f>
        <v>0</v>
      </c>
      <c r="AA22" s="75">
        <f>AA23</f>
        <v>0</v>
      </c>
      <c r="AB22" s="75">
        <f>AB23</f>
        <v>0</v>
      </c>
      <c r="AC22" s="75">
        <f>AC23</f>
        <v>0</v>
      </c>
      <c r="AD22" s="75">
        <f>AD23</f>
        <v>0</v>
      </c>
      <c r="AE22" s="75">
        <f>AE23</f>
        <v>0</v>
      </c>
      <c r="AF22" s="75">
        <f>AF23</f>
        <v>0</v>
      </c>
      <c r="AG22" s="75">
        <f>AG23</f>
        <v>0</v>
      </c>
      <c r="AH22" s="75">
        <f>AH23</f>
        <v>0</v>
      </c>
      <c r="AI22" s="90">
        <f>AI23</f>
        <v>0</v>
      </c>
    </row>
    <row r="23" spans="1:35" x14ac:dyDescent="0.25">
      <c r="A23" s="36"/>
      <c r="B23" s="38" t="s">
        <v>29</v>
      </c>
      <c r="C23" s="22">
        <f>C24</f>
        <v>0</v>
      </c>
      <c r="D23" s="22">
        <f>D24</f>
        <v>0</v>
      </c>
      <c r="E23" s="22">
        <f>E24</f>
        <v>0</v>
      </c>
      <c r="F23" s="22">
        <f>F24</f>
        <v>0</v>
      </c>
      <c r="G23" s="22">
        <f>G24</f>
        <v>0</v>
      </c>
      <c r="H23" s="22">
        <f>H24</f>
        <v>0</v>
      </c>
      <c r="I23" s="22">
        <f>I24</f>
        <v>0</v>
      </c>
      <c r="J23" s="22">
        <f>J24</f>
        <v>0</v>
      </c>
      <c r="K23" s="22"/>
      <c r="L23" s="22"/>
      <c r="M23" s="22"/>
      <c r="N23" s="22"/>
      <c r="O23" s="89">
        <f>O24</f>
        <v>0</v>
      </c>
      <c r="P23" s="22">
        <f>P24</f>
        <v>0</v>
      </c>
      <c r="Q23" s="22">
        <f>Q24+Q25+Q26</f>
        <v>48.573199999999993</v>
      </c>
      <c r="R23" s="22">
        <f>R24+R25+R26</f>
        <v>0</v>
      </c>
      <c r="S23" s="22">
        <f>S24+S25+S26</f>
        <v>48.573199999999993</v>
      </c>
      <c r="T23" s="22">
        <f>T24+T25+T26</f>
        <v>0</v>
      </c>
      <c r="U23" s="22">
        <f>U24+U25+U26</f>
        <v>0</v>
      </c>
      <c r="V23" s="22">
        <f>V24</f>
        <v>0</v>
      </c>
      <c r="W23" s="22">
        <f>W24</f>
        <v>0</v>
      </c>
      <c r="X23" s="22">
        <f>X24</f>
        <v>0</v>
      </c>
      <c r="Y23" s="22">
        <f>Y24</f>
        <v>0</v>
      </c>
      <c r="Z23" s="22">
        <f>Z24</f>
        <v>0</v>
      </c>
      <c r="AA23" s="22">
        <f>AA24</f>
        <v>0</v>
      </c>
      <c r="AB23" s="22">
        <f>AB24</f>
        <v>0</v>
      </c>
      <c r="AC23" s="22">
        <f>AC24</f>
        <v>0</v>
      </c>
      <c r="AD23" s="22">
        <f>AD24</f>
        <v>0</v>
      </c>
      <c r="AE23" s="22">
        <f>AE24</f>
        <v>0</v>
      </c>
      <c r="AF23" s="22">
        <f>AF24</f>
        <v>0</v>
      </c>
      <c r="AG23" s="22">
        <f>AG24</f>
        <v>0</v>
      </c>
      <c r="AH23" s="22">
        <f>AH24</f>
        <v>0</v>
      </c>
      <c r="AI23" s="88">
        <f>AI24</f>
        <v>0</v>
      </c>
    </row>
    <row r="24" spans="1:35" s="48" customFormat="1" ht="31.5" x14ac:dyDescent="0.25">
      <c r="A24" s="86" t="s">
        <v>112</v>
      </c>
      <c r="B24" s="85" t="s">
        <v>111</v>
      </c>
      <c r="C24" s="55"/>
      <c r="D24" s="55"/>
      <c r="E24" s="54"/>
      <c r="F24" s="55"/>
      <c r="G24" s="51"/>
      <c r="H24" s="54"/>
      <c r="I24" s="54"/>
      <c r="J24" s="84"/>
      <c r="K24" s="82">
        <v>2016</v>
      </c>
      <c r="L24" s="83">
        <v>25</v>
      </c>
      <c r="M24" s="82" t="s">
        <v>110</v>
      </c>
      <c r="N24" s="81" t="s">
        <v>20</v>
      </c>
      <c r="O24" s="80"/>
      <c r="P24" s="54"/>
      <c r="Q24" s="34">
        <f>R24+S24+T24+U24</f>
        <v>28.445199999999996</v>
      </c>
      <c r="R24" s="34"/>
      <c r="S24" s="79">
        <f>'[1]приложение 1.4'!E24</f>
        <v>28.445199999999996</v>
      </c>
      <c r="T24" s="79"/>
      <c r="U24" s="79"/>
      <c r="V24" s="51"/>
      <c r="W24" s="51"/>
      <c r="X24" s="51"/>
      <c r="Y24" s="51"/>
      <c r="Z24" s="51"/>
      <c r="AA24" s="51"/>
      <c r="AB24" s="51"/>
      <c r="AC24" s="51"/>
      <c r="AD24" s="51"/>
      <c r="AE24" s="51"/>
      <c r="AF24" s="51"/>
      <c r="AG24" s="51"/>
      <c r="AH24" s="78"/>
      <c r="AI24" s="49"/>
    </row>
    <row r="25" spans="1:35" s="48" customFormat="1" ht="31.5" x14ac:dyDescent="0.25">
      <c r="A25" s="86" t="s">
        <v>109</v>
      </c>
      <c r="B25" s="87" t="s">
        <v>108</v>
      </c>
      <c r="C25" s="55"/>
      <c r="D25" s="55"/>
      <c r="E25" s="54"/>
      <c r="F25" s="55"/>
      <c r="G25" s="51"/>
      <c r="H25" s="54"/>
      <c r="I25" s="54"/>
      <c r="J25" s="84"/>
      <c r="K25" s="82"/>
      <c r="L25" s="83"/>
      <c r="M25" s="82"/>
      <c r="N25" s="81"/>
      <c r="O25" s="80"/>
      <c r="P25" s="54"/>
      <c r="Q25" s="34">
        <f>R25+S25+T25+U25</f>
        <v>19.302</v>
      </c>
      <c r="R25" s="34"/>
      <c r="S25" s="79">
        <f>'[1]приложение 1.4'!E25</f>
        <v>19.302</v>
      </c>
      <c r="T25" s="79"/>
      <c r="U25" s="79"/>
      <c r="V25" s="51"/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51"/>
      <c r="AH25" s="78"/>
      <c r="AI25" s="49"/>
    </row>
    <row r="26" spans="1:35" s="48" customFormat="1" ht="31.5" x14ac:dyDescent="0.25">
      <c r="A26" s="86" t="s">
        <v>107</v>
      </c>
      <c r="B26" s="85" t="s">
        <v>106</v>
      </c>
      <c r="C26" s="55"/>
      <c r="D26" s="55"/>
      <c r="E26" s="54"/>
      <c r="F26" s="55"/>
      <c r="G26" s="51"/>
      <c r="H26" s="54"/>
      <c r="I26" s="54"/>
      <c r="J26" s="84"/>
      <c r="K26" s="82">
        <v>2013</v>
      </c>
      <c r="L26" s="83">
        <v>25</v>
      </c>
      <c r="M26" s="82"/>
      <c r="N26" s="81"/>
      <c r="O26" s="80"/>
      <c r="P26" s="54"/>
      <c r="Q26" s="34">
        <f>R26+S26+T26+U26</f>
        <v>0.82599999999999996</v>
      </c>
      <c r="R26" s="34"/>
      <c r="S26" s="79">
        <v>0.82599999999999996</v>
      </c>
      <c r="T26" s="79"/>
      <c r="U26" s="79"/>
      <c r="V26" s="51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1"/>
      <c r="AH26" s="78"/>
      <c r="AI26" s="49"/>
    </row>
    <row r="27" spans="1:35" x14ac:dyDescent="0.25">
      <c r="A27" s="36"/>
      <c r="B27" s="38" t="s">
        <v>105</v>
      </c>
      <c r="C27" s="74">
        <f>C28+C32</f>
        <v>0</v>
      </c>
      <c r="D27" s="74">
        <f>D28+D32</f>
        <v>0</v>
      </c>
      <c r="E27" s="74">
        <f>E28+E32</f>
        <v>0</v>
      </c>
      <c r="F27" s="74">
        <f>F28+F32</f>
        <v>0</v>
      </c>
      <c r="G27" s="74">
        <f>G28+G32</f>
        <v>0</v>
      </c>
      <c r="H27" s="74">
        <f>H28+H32</f>
        <v>0</v>
      </c>
      <c r="I27" s="74">
        <f>I28+I32</f>
        <v>0</v>
      </c>
      <c r="J27" s="74">
        <f>J28+J32</f>
        <v>3.35</v>
      </c>
      <c r="K27" s="74">
        <f>K28+K32</f>
        <v>0</v>
      </c>
      <c r="L27" s="74">
        <f>L28+L32</f>
        <v>0</v>
      </c>
      <c r="M27" s="74">
        <f>M28+M32</f>
        <v>0</v>
      </c>
      <c r="N27" s="74">
        <f>N28+N32</f>
        <v>0</v>
      </c>
      <c r="O27" s="74">
        <f>O28+O32</f>
        <v>0</v>
      </c>
      <c r="P27" s="74">
        <f>P28+P32</f>
        <v>0</v>
      </c>
      <c r="Q27" s="74">
        <f>Q28+Q32</f>
        <v>108.01880000000001</v>
      </c>
      <c r="R27" s="74">
        <f>R28+R32</f>
        <v>0</v>
      </c>
      <c r="S27" s="74">
        <f>S28+S32</f>
        <v>101.11980000000001</v>
      </c>
      <c r="T27" s="75">
        <f>T28+T32</f>
        <v>6.899</v>
      </c>
      <c r="U27" s="74">
        <f>U28+U32</f>
        <v>0</v>
      </c>
      <c r="V27" s="74">
        <f>V28+V32</f>
        <v>0</v>
      </c>
      <c r="W27" s="74">
        <f>W28+W32</f>
        <v>0</v>
      </c>
      <c r="X27" s="74">
        <f>X28+X32</f>
        <v>0</v>
      </c>
      <c r="Y27" s="74">
        <f>Y28+Y32</f>
        <v>0</v>
      </c>
      <c r="Z27" s="74">
        <f>Z28+Z32</f>
        <v>0</v>
      </c>
      <c r="AA27" s="74">
        <f>AA28+AA32</f>
        <v>0</v>
      </c>
      <c r="AB27" s="74">
        <f>AB28+AB32</f>
        <v>0</v>
      </c>
      <c r="AC27" s="74">
        <f>AC28+AC32</f>
        <v>0</v>
      </c>
      <c r="AD27" s="74">
        <f>AD28+AD32</f>
        <v>0</v>
      </c>
      <c r="AE27" s="74">
        <f>AE28+AE32</f>
        <v>0</v>
      </c>
      <c r="AF27" s="74">
        <f>AF28+AF32</f>
        <v>0</v>
      </c>
      <c r="AG27" s="74">
        <f>AG28+AG32</f>
        <v>0</v>
      </c>
      <c r="AH27" s="74">
        <f>AH28+AH32</f>
        <v>0</v>
      </c>
      <c r="AI27" s="73">
        <f>AI28+AI32</f>
        <v>0</v>
      </c>
    </row>
    <row r="28" spans="1:35" x14ac:dyDescent="0.25">
      <c r="A28" s="36"/>
      <c r="B28" s="38" t="s">
        <v>104</v>
      </c>
      <c r="C28" s="74">
        <f>C30+C31</f>
        <v>0</v>
      </c>
      <c r="D28" s="74">
        <f>D30+D31</f>
        <v>0</v>
      </c>
      <c r="E28" s="74">
        <f>E30+E31</f>
        <v>0</v>
      </c>
      <c r="F28" s="74">
        <f>F30+F31</f>
        <v>0</v>
      </c>
      <c r="G28" s="74"/>
      <c r="H28" s="74"/>
      <c r="I28" s="74">
        <f>I30+I31</f>
        <v>0</v>
      </c>
      <c r="J28" s="74">
        <f>J30+J31</f>
        <v>0</v>
      </c>
      <c r="K28" s="74">
        <f>K30+K31</f>
        <v>0</v>
      </c>
      <c r="L28" s="74">
        <f>L30+L31</f>
        <v>0</v>
      </c>
      <c r="M28" s="74">
        <f>M30+M31</f>
        <v>0</v>
      </c>
      <c r="N28" s="74">
        <f>N30+N31</f>
        <v>0</v>
      </c>
      <c r="O28" s="74">
        <f>O30+O31</f>
        <v>0</v>
      </c>
      <c r="P28" s="74"/>
      <c r="Q28" s="75">
        <f>Q30+Q31+Q29</f>
        <v>95.848800000000011</v>
      </c>
      <c r="R28" s="75">
        <f>R30+R31+R29</f>
        <v>0</v>
      </c>
      <c r="S28" s="75">
        <f>S30+S31+S29</f>
        <v>95.848800000000011</v>
      </c>
      <c r="T28" s="75">
        <f>T30+T31+T29</f>
        <v>0</v>
      </c>
      <c r="U28" s="75">
        <f>U30+U31+U29</f>
        <v>0</v>
      </c>
      <c r="V28" s="74">
        <f>V30+V31</f>
        <v>0</v>
      </c>
      <c r="W28" s="74">
        <f>W30+W31</f>
        <v>0</v>
      </c>
      <c r="X28" s="74">
        <f>X30+X31</f>
        <v>0</v>
      </c>
      <c r="Y28" s="74">
        <f>Y30+Y31</f>
        <v>0</v>
      </c>
      <c r="Z28" s="74">
        <f>Z30+Z31</f>
        <v>0</v>
      </c>
      <c r="AA28" s="74">
        <f>AA30+AA31</f>
        <v>0</v>
      </c>
      <c r="AB28" s="74">
        <f>AB30+AB31</f>
        <v>0</v>
      </c>
      <c r="AC28" s="74">
        <f>AC30+AC31</f>
        <v>0</v>
      </c>
      <c r="AD28" s="74">
        <f>AD30+AD31</f>
        <v>0</v>
      </c>
      <c r="AE28" s="74">
        <f>AE30+AE31</f>
        <v>0</v>
      </c>
      <c r="AF28" s="74">
        <f>AF30+AF31</f>
        <v>0</v>
      </c>
      <c r="AG28" s="74">
        <f>AG30+AG31</f>
        <v>0</v>
      </c>
      <c r="AH28" s="74">
        <f>AH30+AH31</f>
        <v>0</v>
      </c>
      <c r="AI28" s="73">
        <f>AI30+AI31</f>
        <v>0</v>
      </c>
    </row>
    <row r="29" spans="1:35" ht="47.25" x14ac:dyDescent="0.25">
      <c r="A29" s="36" t="s">
        <v>103</v>
      </c>
      <c r="B29" s="39" t="s">
        <v>102</v>
      </c>
      <c r="C29" s="76"/>
      <c r="D29" s="76"/>
      <c r="E29" s="76"/>
      <c r="F29" s="76"/>
      <c r="G29" s="76"/>
      <c r="H29" s="76"/>
      <c r="I29" s="76"/>
      <c r="J29" s="76"/>
      <c r="K29" s="76"/>
      <c r="L29" s="76"/>
      <c r="M29" s="76"/>
      <c r="N29" s="76"/>
      <c r="O29" s="76"/>
      <c r="P29" s="76"/>
      <c r="Q29" s="34">
        <f>R29+S29+T29+U29</f>
        <v>0.57199999999999995</v>
      </c>
      <c r="R29" s="77"/>
      <c r="S29" s="77">
        <v>0.57199999999999995</v>
      </c>
      <c r="T29" s="77"/>
      <c r="U29" s="77"/>
      <c r="V29" s="74"/>
      <c r="W29" s="74"/>
      <c r="X29" s="74"/>
      <c r="Y29" s="74"/>
      <c r="Z29" s="74"/>
      <c r="AA29" s="74"/>
      <c r="AB29" s="74"/>
      <c r="AC29" s="76"/>
      <c r="AD29" s="74"/>
      <c r="AE29" s="74"/>
      <c r="AF29" s="74"/>
      <c r="AG29" s="74"/>
      <c r="AH29" s="76"/>
      <c r="AI29" s="73"/>
    </row>
    <row r="30" spans="1:35" s="48" customFormat="1" x14ac:dyDescent="0.25">
      <c r="A30" s="57" t="s">
        <v>101</v>
      </c>
      <c r="B30" s="39" t="s">
        <v>100</v>
      </c>
      <c r="C30" s="55"/>
      <c r="D30" s="55"/>
      <c r="E30" s="54"/>
      <c r="F30" s="55"/>
      <c r="G30" s="54">
        <v>2014</v>
      </c>
      <c r="H30" s="54">
        <v>25</v>
      </c>
      <c r="I30" s="54"/>
      <c r="J30" s="50"/>
      <c r="K30" s="50"/>
      <c r="L30" s="50"/>
      <c r="M30" s="50"/>
      <c r="N30" s="50"/>
      <c r="O30" s="50"/>
      <c r="P30" s="54"/>
      <c r="Q30" s="34">
        <f>R30+S30+T30+U30</f>
        <v>59.163200000000003</v>
      </c>
      <c r="R30" s="52"/>
      <c r="S30" s="34">
        <f>'[1]приложение 1.4'!E34</f>
        <v>59.163200000000003</v>
      </c>
      <c r="T30" s="34"/>
      <c r="U30" s="34"/>
      <c r="V30" s="51"/>
      <c r="W30" s="51"/>
      <c r="X30" s="51"/>
      <c r="Y30" s="51"/>
      <c r="Z30" s="51"/>
      <c r="AA30" s="51"/>
      <c r="AB30" s="51"/>
      <c r="AC30" s="50"/>
      <c r="AD30" s="51"/>
      <c r="AE30" s="51"/>
      <c r="AF30" s="51"/>
      <c r="AG30" s="51"/>
      <c r="AH30" s="50"/>
      <c r="AI30" s="49"/>
    </row>
    <row r="31" spans="1:35" s="48" customFormat="1" ht="31.5" x14ac:dyDescent="0.25">
      <c r="A31" s="57" t="s">
        <v>99</v>
      </c>
      <c r="B31" s="56" t="s">
        <v>98</v>
      </c>
      <c r="C31" s="55"/>
      <c r="D31" s="55"/>
      <c r="E31" s="54"/>
      <c r="F31" s="55"/>
      <c r="G31" s="54">
        <v>2014</v>
      </c>
      <c r="H31" s="54">
        <v>25</v>
      </c>
      <c r="I31" s="54"/>
      <c r="J31" s="50"/>
      <c r="K31" s="50"/>
      <c r="L31" s="50"/>
      <c r="M31" s="50"/>
      <c r="N31" s="50"/>
      <c r="O31" s="50"/>
      <c r="P31" s="54"/>
      <c r="Q31" s="34">
        <f>R31+S31+T31+U31</f>
        <v>36.113599999999998</v>
      </c>
      <c r="R31" s="52"/>
      <c r="S31" s="34">
        <f>'[1]приложение 1.4'!E35</f>
        <v>36.113599999999998</v>
      </c>
      <c r="T31" s="34"/>
      <c r="U31" s="34"/>
      <c r="V31" s="51"/>
      <c r="W31" s="51"/>
      <c r="X31" s="51"/>
      <c r="Y31" s="51"/>
      <c r="Z31" s="51"/>
      <c r="AA31" s="51"/>
      <c r="AB31" s="51"/>
      <c r="AC31" s="50"/>
      <c r="AD31" s="51"/>
      <c r="AE31" s="51"/>
      <c r="AF31" s="51"/>
      <c r="AG31" s="51"/>
      <c r="AH31" s="50"/>
      <c r="AI31" s="49"/>
    </row>
    <row r="32" spans="1:35" x14ac:dyDescent="0.25">
      <c r="A32" s="36"/>
      <c r="B32" s="38" t="s">
        <v>97</v>
      </c>
      <c r="C32" s="74">
        <f>C33</f>
        <v>0</v>
      </c>
      <c r="D32" s="74">
        <f>D33</f>
        <v>0</v>
      </c>
      <c r="E32" s="74">
        <f>E33</f>
        <v>0</v>
      </c>
      <c r="F32" s="74">
        <f>F33</f>
        <v>0</v>
      </c>
      <c r="G32" s="74"/>
      <c r="H32" s="74"/>
      <c r="I32" s="74"/>
      <c r="J32" s="74">
        <f>J33</f>
        <v>3.35</v>
      </c>
      <c r="K32" s="74">
        <f>K33</f>
        <v>0</v>
      </c>
      <c r="L32" s="74">
        <f>L33</f>
        <v>0</v>
      </c>
      <c r="M32" s="74">
        <f>M33</f>
        <v>0</v>
      </c>
      <c r="N32" s="74">
        <f>N33</f>
        <v>0</v>
      </c>
      <c r="O32" s="74">
        <f>O33</f>
        <v>0</v>
      </c>
      <c r="P32" s="74">
        <f>P33</f>
        <v>0</v>
      </c>
      <c r="Q32" s="74">
        <f>Q33</f>
        <v>12.17</v>
      </c>
      <c r="R32" s="74">
        <f>R33</f>
        <v>0</v>
      </c>
      <c r="S32" s="74">
        <f>S33</f>
        <v>5.2709999999999999</v>
      </c>
      <c r="T32" s="75">
        <f>T33</f>
        <v>6.899</v>
      </c>
      <c r="U32" s="74">
        <f>U33</f>
        <v>0</v>
      </c>
      <c r="V32" s="74">
        <f>V33</f>
        <v>0</v>
      </c>
      <c r="W32" s="74">
        <f>W33</f>
        <v>0</v>
      </c>
      <c r="X32" s="74">
        <f>X33</f>
        <v>0</v>
      </c>
      <c r="Y32" s="74">
        <f>Y33</f>
        <v>0</v>
      </c>
      <c r="Z32" s="74">
        <f>Z33</f>
        <v>0</v>
      </c>
      <c r="AA32" s="74">
        <f>AA33</f>
        <v>0</v>
      </c>
      <c r="AB32" s="74">
        <f>AB33</f>
        <v>0</v>
      </c>
      <c r="AC32" s="74">
        <f>AC33</f>
        <v>0</v>
      </c>
      <c r="AD32" s="74">
        <f>AD33</f>
        <v>0</v>
      </c>
      <c r="AE32" s="74">
        <f>AE33</f>
        <v>0</v>
      </c>
      <c r="AF32" s="74">
        <f>AF33</f>
        <v>0</v>
      </c>
      <c r="AG32" s="74">
        <f>AG33</f>
        <v>0</v>
      </c>
      <c r="AH32" s="74">
        <f>AH33</f>
        <v>0</v>
      </c>
      <c r="AI32" s="73">
        <f>AI33</f>
        <v>0</v>
      </c>
    </row>
    <row r="33" spans="1:35" s="48" customFormat="1" x14ac:dyDescent="0.25">
      <c r="A33" s="57" t="s">
        <v>96</v>
      </c>
      <c r="B33" s="35" t="s">
        <v>95</v>
      </c>
      <c r="C33" s="55"/>
      <c r="D33" s="55"/>
      <c r="E33" s="54"/>
      <c r="F33" s="55"/>
      <c r="G33" s="54">
        <v>2013</v>
      </c>
      <c r="H33" s="54">
        <v>25</v>
      </c>
      <c r="I33" s="54"/>
      <c r="J33" s="69">
        <v>3.35</v>
      </c>
      <c r="K33" s="50"/>
      <c r="L33" s="50"/>
      <c r="M33" s="50"/>
      <c r="N33" s="50"/>
      <c r="O33" s="50"/>
      <c r="P33" s="54"/>
      <c r="Q33" s="34">
        <f>R33+S33+T33+U33</f>
        <v>12.17</v>
      </c>
      <c r="R33" s="52"/>
      <c r="S33" s="34">
        <v>5.2709999999999999</v>
      </c>
      <c r="T33" s="34">
        <v>6.899</v>
      </c>
      <c r="U33" s="34"/>
      <c r="V33" s="51"/>
      <c r="W33" s="51"/>
      <c r="X33" s="51"/>
      <c r="Y33" s="51"/>
      <c r="Z33" s="51"/>
      <c r="AA33" s="51"/>
      <c r="AB33" s="51"/>
      <c r="AC33" s="69"/>
      <c r="AD33" s="51"/>
      <c r="AE33" s="51"/>
      <c r="AF33" s="51"/>
      <c r="AG33" s="51"/>
      <c r="AH33" s="50"/>
      <c r="AI33" s="49"/>
    </row>
    <row r="34" spans="1:35" ht="31.5" x14ac:dyDescent="0.25">
      <c r="A34" s="36" t="s">
        <v>94</v>
      </c>
      <c r="B34" s="44" t="s">
        <v>40</v>
      </c>
      <c r="C34" s="74">
        <f>C35</f>
        <v>0</v>
      </c>
      <c r="D34" s="74">
        <f>D35</f>
        <v>0</v>
      </c>
      <c r="E34" s="74">
        <f>E35</f>
        <v>0</v>
      </c>
      <c r="F34" s="74">
        <f>F35</f>
        <v>0</v>
      </c>
      <c r="G34" s="74">
        <f>G35</f>
        <v>0</v>
      </c>
      <c r="H34" s="74">
        <f>H35</f>
        <v>0</v>
      </c>
      <c r="I34" s="74">
        <f>I35</f>
        <v>0</v>
      </c>
      <c r="J34" s="74">
        <f>J35</f>
        <v>0</v>
      </c>
      <c r="K34" s="74">
        <f>K35</f>
        <v>0</v>
      </c>
      <c r="L34" s="74">
        <f>L35</f>
        <v>0</v>
      </c>
      <c r="M34" s="74">
        <f>M35</f>
        <v>0</v>
      </c>
      <c r="N34" s="74">
        <f>N35</f>
        <v>0</v>
      </c>
      <c r="O34" s="74">
        <f>O35</f>
        <v>0</v>
      </c>
      <c r="P34" s="74">
        <f>P35</f>
        <v>0</v>
      </c>
      <c r="Q34" s="74">
        <f>Q35</f>
        <v>15.827</v>
      </c>
      <c r="R34" s="74">
        <f>R35</f>
        <v>0</v>
      </c>
      <c r="S34" s="74">
        <f>S35</f>
        <v>15.827</v>
      </c>
      <c r="T34" s="74">
        <f>T35</f>
        <v>0</v>
      </c>
      <c r="U34" s="74">
        <f>U35</f>
        <v>0</v>
      </c>
      <c r="V34" s="74">
        <f>V35</f>
        <v>0</v>
      </c>
      <c r="W34" s="74">
        <f>W35</f>
        <v>0</v>
      </c>
      <c r="X34" s="74">
        <f>X35</f>
        <v>0</v>
      </c>
      <c r="Y34" s="74">
        <f>Y35</f>
        <v>0</v>
      </c>
      <c r="Z34" s="74">
        <f>Z35</f>
        <v>0</v>
      </c>
      <c r="AA34" s="74">
        <f>AA35</f>
        <v>0</v>
      </c>
      <c r="AB34" s="74">
        <f>AB35</f>
        <v>0</v>
      </c>
      <c r="AC34" s="74">
        <f>AC35</f>
        <v>0</v>
      </c>
      <c r="AD34" s="74">
        <f>AD35</f>
        <v>0</v>
      </c>
      <c r="AE34" s="74">
        <f>AE35</f>
        <v>0</v>
      </c>
      <c r="AF34" s="74">
        <f>AF35</f>
        <v>0</v>
      </c>
      <c r="AG34" s="74">
        <f>AG35</f>
        <v>0</v>
      </c>
      <c r="AH34" s="74">
        <f>AH35</f>
        <v>0</v>
      </c>
      <c r="AI34" s="73">
        <f>AI35</f>
        <v>0</v>
      </c>
    </row>
    <row r="35" spans="1:35" s="48" customFormat="1" x14ac:dyDescent="0.25">
      <c r="A35" s="57" t="s">
        <v>93</v>
      </c>
      <c r="B35" s="62" t="s">
        <v>92</v>
      </c>
      <c r="C35" s="55"/>
      <c r="D35" s="55"/>
      <c r="E35" s="54"/>
      <c r="F35" s="55"/>
      <c r="G35" s="55"/>
      <c r="H35" s="54"/>
      <c r="I35" s="54"/>
      <c r="J35" s="50"/>
      <c r="K35" s="50"/>
      <c r="L35" s="50"/>
      <c r="M35" s="50"/>
      <c r="N35" s="50"/>
      <c r="O35" s="50"/>
      <c r="P35" s="54"/>
      <c r="Q35" s="34">
        <f>R35+S35+T35+U35</f>
        <v>15.827</v>
      </c>
      <c r="R35" s="52"/>
      <c r="S35" s="34">
        <v>15.827</v>
      </c>
      <c r="T35" s="34"/>
      <c r="U35" s="34"/>
      <c r="V35" s="51"/>
      <c r="W35" s="51"/>
      <c r="X35" s="51"/>
      <c r="Y35" s="51"/>
      <c r="Z35" s="51"/>
      <c r="AA35" s="51"/>
      <c r="AB35" s="51"/>
      <c r="AC35" s="50"/>
      <c r="AD35" s="51"/>
      <c r="AE35" s="51"/>
      <c r="AF35" s="51"/>
      <c r="AG35" s="51"/>
      <c r="AH35" s="50"/>
      <c r="AI35" s="49"/>
    </row>
    <row r="36" spans="1:35" x14ac:dyDescent="0.25">
      <c r="A36" s="36" t="s">
        <v>91</v>
      </c>
      <c r="B36" s="38" t="s">
        <v>38</v>
      </c>
      <c r="C36" s="23">
        <f>C37+C39</f>
        <v>0</v>
      </c>
      <c r="D36" s="23">
        <f>D37+D39</f>
        <v>0</v>
      </c>
      <c r="E36" s="23">
        <f>E37+E39</f>
        <v>0</v>
      </c>
      <c r="F36" s="23">
        <f>F37+F39</f>
        <v>0</v>
      </c>
      <c r="G36" s="23">
        <f>G37+G39</f>
        <v>0</v>
      </c>
      <c r="H36" s="23">
        <f>H37+H39</f>
        <v>0</v>
      </c>
      <c r="I36" s="23">
        <f>I37+I39</f>
        <v>0</v>
      </c>
      <c r="J36" s="23">
        <f>J37+J39</f>
        <v>0</v>
      </c>
      <c r="K36" s="23">
        <f>K37+K39</f>
        <v>0</v>
      </c>
      <c r="L36" s="23">
        <f>L37+L39</f>
        <v>0</v>
      </c>
      <c r="M36" s="23">
        <f>M37+M39</f>
        <v>0</v>
      </c>
      <c r="N36" s="23">
        <f>N37+N39</f>
        <v>0</v>
      </c>
      <c r="O36" s="23">
        <f>O37+O39</f>
        <v>0</v>
      </c>
      <c r="P36" s="23">
        <f>P37+P39</f>
        <v>0</v>
      </c>
      <c r="Q36" s="22">
        <f>Q37+Q39</f>
        <v>2.3940000000000001</v>
      </c>
      <c r="R36" s="22">
        <f>R37+R39</f>
        <v>0</v>
      </c>
      <c r="S36" s="22">
        <f>S37+S39</f>
        <v>1.2889999999999999</v>
      </c>
      <c r="T36" s="22">
        <f>T37+T39</f>
        <v>1.105</v>
      </c>
      <c r="U36" s="22">
        <f>U37+U39</f>
        <v>0</v>
      </c>
      <c r="V36" s="21">
        <f>V37+V39</f>
        <v>0</v>
      </c>
      <c r="W36" s="21">
        <f>W37+W39</f>
        <v>0</v>
      </c>
      <c r="X36" s="21">
        <f>X37+X39</f>
        <v>0</v>
      </c>
      <c r="Y36" s="21">
        <f>Y37+Y39</f>
        <v>0</v>
      </c>
      <c r="Z36" s="21">
        <f>Z37+Z39</f>
        <v>0</v>
      </c>
      <c r="AA36" s="21">
        <f>AA37+AA39</f>
        <v>0</v>
      </c>
      <c r="AB36" s="21">
        <f>AB37+AB39</f>
        <v>0</v>
      </c>
      <c r="AC36" s="21">
        <f>AC37+AC39</f>
        <v>0</v>
      </c>
      <c r="AD36" s="21">
        <f>AD37+AD39</f>
        <v>0</v>
      </c>
      <c r="AE36" s="21">
        <f>AE37+AE39</f>
        <v>0</v>
      </c>
      <c r="AF36" s="21">
        <f>AF37+AF39</f>
        <v>0</v>
      </c>
      <c r="AG36" s="21">
        <f>AG37+AG39</f>
        <v>0</v>
      </c>
      <c r="AH36" s="21">
        <f>AH37+AH39</f>
        <v>0</v>
      </c>
      <c r="AI36" s="45">
        <f>AI37+AI39</f>
        <v>0</v>
      </c>
    </row>
    <row r="37" spans="1:35" x14ac:dyDescent="0.25">
      <c r="A37" s="36" t="s">
        <v>90</v>
      </c>
      <c r="B37" s="38" t="s">
        <v>36</v>
      </c>
      <c r="C37" s="23">
        <f>C38</f>
        <v>0</v>
      </c>
      <c r="D37" s="23">
        <f>D38</f>
        <v>0</v>
      </c>
      <c r="E37" s="23">
        <f>E38</f>
        <v>0</v>
      </c>
      <c r="F37" s="23">
        <f>F38</f>
        <v>0</v>
      </c>
      <c r="G37" s="23">
        <f>G38</f>
        <v>0</v>
      </c>
      <c r="H37" s="23">
        <f>H38</f>
        <v>0</v>
      </c>
      <c r="I37" s="23">
        <f>I38</f>
        <v>0</v>
      </c>
      <c r="J37" s="23">
        <f>J38</f>
        <v>0</v>
      </c>
      <c r="K37" s="23">
        <f>K38</f>
        <v>0</v>
      </c>
      <c r="L37" s="23">
        <f>L38</f>
        <v>0</v>
      </c>
      <c r="M37" s="23">
        <f>M38</f>
        <v>0</v>
      </c>
      <c r="N37" s="23">
        <f>N38</f>
        <v>0</v>
      </c>
      <c r="O37" s="23">
        <f>O38</f>
        <v>0</v>
      </c>
      <c r="P37" s="23">
        <f>P38</f>
        <v>0</v>
      </c>
      <c r="Q37" s="21">
        <f>Q38</f>
        <v>2.3940000000000001</v>
      </c>
      <c r="R37" s="21">
        <f>R38</f>
        <v>0</v>
      </c>
      <c r="S37" s="21">
        <f>S38</f>
        <v>1.2889999999999999</v>
      </c>
      <c r="T37" s="21">
        <f>T38</f>
        <v>1.105</v>
      </c>
      <c r="U37" s="21">
        <f>U38</f>
        <v>0</v>
      </c>
      <c r="V37" s="23">
        <f>V38</f>
        <v>0</v>
      </c>
      <c r="W37" s="23">
        <f>W38</f>
        <v>0</v>
      </c>
      <c r="X37" s="23">
        <f>X38</f>
        <v>0</v>
      </c>
      <c r="Y37" s="23">
        <f>Y38</f>
        <v>0</v>
      </c>
      <c r="Z37" s="23">
        <f>Z38</f>
        <v>0</v>
      </c>
      <c r="AA37" s="23">
        <f>AA38</f>
        <v>0</v>
      </c>
      <c r="AB37" s="23">
        <f>AB38</f>
        <v>0</v>
      </c>
      <c r="AC37" s="23">
        <f>AC38</f>
        <v>0</v>
      </c>
      <c r="AD37" s="23">
        <f>AD38</f>
        <v>0</v>
      </c>
      <c r="AE37" s="23">
        <f>AE38</f>
        <v>0</v>
      </c>
      <c r="AF37" s="23">
        <f>AF38</f>
        <v>0</v>
      </c>
      <c r="AG37" s="23">
        <f>AG38</f>
        <v>0</v>
      </c>
      <c r="AH37" s="23">
        <f>AH38</f>
        <v>0</v>
      </c>
      <c r="AI37" s="37">
        <f>AI38</f>
        <v>0</v>
      </c>
    </row>
    <row r="38" spans="1:35" s="48" customFormat="1" x14ac:dyDescent="0.25">
      <c r="A38" s="57" t="s">
        <v>89</v>
      </c>
      <c r="B38" s="72" t="s">
        <v>88</v>
      </c>
      <c r="C38" s="55"/>
      <c r="D38" s="55"/>
      <c r="E38" s="54"/>
      <c r="F38" s="55"/>
      <c r="G38" s="50"/>
      <c r="H38" s="50"/>
      <c r="I38" s="50"/>
      <c r="J38" s="50"/>
      <c r="K38" s="50"/>
      <c r="L38" s="50"/>
      <c r="M38" s="50"/>
      <c r="N38" s="50"/>
      <c r="O38" s="50"/>
      <c r="P38" s="50"/>
      <c r="Q38" s="34">
        <f>R38+S38+T38+U38</f>
        <v>2.3940000000000001</v>
      </c>
      <c r="R38" s="52"/>
      <c r="S38" s="34">
        <v>1.2889999999999999</v>
      </c>
      <c r="T38" s="34">
        <v>1.105</v>
      </c>
      <c r="U38" s="34"/>
      <c r="V38" s="51"/>
      <c r="W38" s="51"/>
      <c r="X38" s="51"/>
      <c r="Y38" s="51"/>
      <c r="Z38" s="51"/>
      <c r="AA38" s="51"/>
      <c r="AB38" s="51"/>
      <c r="AC38" s="50"/>
      <c r="AD38" s="51"/>
      <c r="AE38" s="51"/>
      <c r="AF38" s="51"/>
      <c r="AG38" s="51"/>
      <c r="AH38" s="50"/>
      <c r="AI38" s="49"/>
    </row>
    <row r="39" spans="1:35" x14ac:dyDescent="0.25">
      <c r="A39" s="36" t="s">
        <v>87</v>
      </c>
      <c r="B39" s="38" t="s">
        <v>34</v>
      </c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2"/>
      <c r="R39" s="22"/>
      <c r="S39" s="22"/>
      <c r="T39" s="22"/>
      <c r="U39" s="22"/>
      <c r="V39" s="21"/>
      <c r="W39" s="21"/>
      <c r="X39" s="21"/>
      <c r="Y39" s="21"/>
      <c r="Z39" s="20"/>
      <c r="AA39" s="20"/>
      <c r="AB39" s="20"/>
      <c r="AC39" s="20"/>
      <c r="AD39" s="20"/>
      <c r="AE39" s="20"/>
      <c r="AF39" s="20"/>
      <c r="AG39" s="20"/>
      <c r="AH39" s="20"/>
      <c r="AI39" s="19"/>
    </row>
    <row r="40" spans="1:35" ht="31.5" x14ac:dyDescent="0.25">
      <c r="A40" s="36" t="s">
        <v>86</v>
      </c>
      <c r="B40" s="44" t="s">
        <v>85</v>
      </c>
      <c r="C40" s="21">
        <f>C41+C42</f>
        <v>0</v>
      </c>
      <c r="D40" s="21">
        <f>D41+D42</f>
        <v>0</v>
      </c>
      <c r="E40" s="21">
        <f>E41+E42</f>
        <v>0</v>
      </c>
      <c r="F40" s="21">
        <f>F41+F42</f>
        <v>0</v>
      </c>
      <c r="G40" s="21">
        <f>G41+G42</f>
        <v>0</v>
      </c>
      <c r="H40" s="21">
        <f>H41+H42</f>
        <v>0</v>
      </c>
      <c r="I40" s="21">
        <f>I41+I42</f>
        <v>0</v>
      </c>
      <c r="J40" s="21">
        <f>J41+J42</f>
        <v>0</v>
      </c>
      <c r="K40" s="21">
        <f>K41+K42</f>
        <v>0</v>
      </c>
      <c r="L40" s="21">
        <f>L41+L42</f>
        <v>0</v>
      </c>
      <c r="M40" s="21">
        <f>M41+M42</f>
        <v>0</v>
      </c>
      <c r="N40" s="21">
        <f>N41+N42</f>
        <v>0</v>
      </c>
      <c r="O40" s="21">
        <f>O41+O42</f>
        <v>0</v>
      </c>
      <c r="P40" s="21">
        <f>P41+P42</f>
        <v>0</v>
      </c>
      <c r="Q40" s="22">
        <f>Q41+Q42+Q43</f>
        <v>47.66</v>
      </c>
      <c r="R40" s="22">
        <f>R41+R42+R43</f>
        <v>0</v>
      </c>
      <c r="S40" s="22">
        <f>S41+S42+S43</f>
        <v>46.94</v>
      </c>
      <c r="T40" s="22">
        <f>T41+T42+T43</f>
        <v>0.72</v>
      </c>
      <c r="U40" s="22">
        <f>U41+U42+U43</f>
        <v>0</v>
      </c>
      <c r="V40" s="21">
        <f>V41+V42</f>
        <v>0</v>
      </c>
      <c r="W40" s="21">
        <f>W41+W42</f>
        <v>0</v>
      </c>
      <c r="X40" s="21">
        <f>X41+X42</f>
        <v>0</v>
      </c>
      <c r="Y40" s="21">
        <f>Y41+Y42</f>
        <v>0</v>
      </c>
      <c r="Z40" s="21">
        <f>Z41+Z42</f>
        <v>0</v>
      </c>
      <c r="AA40" s="21">
        <f>AA41+AA42</f>
        <v>0</v>
      </c>
      <c r="AB40" s="21">
        <f>AB41+AB42</f>
        <v>0</v>
      </c>
      <c r="AC40" s="21">
        <f>AC41+AC42</f>
        <v>0</v>
      </c>
      <c r="AD40" s="21">
        <f>AD41+AD42</f>
        <v>0</v>
      </c>
      <c r="AE40" s="21">
        <f>AE41+AE42</f>
        <v>0</v>
      </c>
      <c r="AF40" s="21">
        <f>AF41+AF42</f>
        <v>0</v>
      </c>
      <c r="AG40" s="21">
        <f>AG41+AG42</f>
        <v>0</v>
      </c>
      <c r="AH40" s="21">
        <f>AH41+AH42</f>
        <v>0</v>
      </c>
      <c r="AI40" s="45">
        <f>AI41+AI42</f>
        <v>0</v>
      </c>
    </row>
    <row r="41" spans="1:35" s="48" customFormat="1" ht="47.25" x14ac:dyDescent="0.25">
      <c r="A41" s="57" t="s">
        <v>84</v>
      </c>
      <c r="B41" s="72" t="s">
        <v>83</v>
      </c>
      <c r="C41" s="55"/>
      <c r="D41" s="55"/>
      <c r="E41" s="54"/>
      <c r="F41" s="55"/>
      <c r="G41" s="55"/>
      <c r="H41" s="54"/>
      <c r="I41" s="54"/>
      <c r="J41" s="50"/>
      <c r="K41" s="50"/>
      <c r="L41" s="50"/>
      <c r="M41" s="50"/>
      <c r="N41" s="50"/>
      <c r="O41" s="50"/>
      <c r="P41" s="54"/>
      <c r="Q41" s="34">
        <f>R41+S41+T41+U41</f>
        <v>8.093</v>
      </c>
      <c r="R41" s="34"/>
      <c r="S41" s="34">
        <f>8.093</f>
        <v>8.093</v>
      </c>
      <c r="T41" s="52"/>
      <c r="U41" s="34"/>
      <c r="V41" s="51"/>
      <c r="W41" s="51"/>
      <c r="X41" s="51"/>
      <c r="Y41" s="51"/>
      <c r="Z41" s="51"/>
      <c r="AA41" s="51"/>
      <c r="AB41" s="51"/>
      <c r="AC41" s="50"/>
      <c r="AD41" s="51"/>
      <c r="AE41" s="51"/>
      <c r="AF41" s="51"/>
      <c r="AG41" s="51"/>
      <c r="AH41" s="50"/>
      <c r="AI41" s="49"/>
    </row>
    <row r="42" spans="1:35" s="48" customFormat="1" ht="31.5" x14ac:dyDescent="0.25">
      <c r="A42" s="57" t="s">
        <v>82</v>
      </c>
      <c r="B42" s="72" t="s">
        <v>81</v>
      </c>
      <c r="C42" s="55"/>
      <c r="D42" s="55"/>
      <c r="E42" s="54"/>
      <c r="F42" s="55"/>
      <c r="G42" s="55"/>
      <c r="H42" s="54"/>
      <c r="I42" s="54"/>
      <c r="J42" s="50"/>
      <c r="K42" s="50"/>
      <c r="L42" s="50"/>
      <c r="M42" s="50"/>
      <c r="N42" s="50"/>
      <c r="O42" s="50"/>
      <c r="P42" s="54"/>
      <c r="Q42" s="34">
        <f>R42+S42+T42+U42</f>
        <v>38.469000000000001</v>
      </c>
      <c r="R42" s="34"/>
      <c r="S42" s="34">
        <v>38.469000000000001</v>
      </c>
      <c r="T42" s="52"/>
      <c r="U42" s="34"/>
      <c r="V42" s="51"/>
      <c r="W42" s="51"/>
      <c r="X42" s="51"/>
      <c r="Y42" s="51"/>
      <c r="Z42" s="51"/>
      <c r="AA42" s="51"/>
      <c r="AB42" s="51"/>
      <c r="AC42" s="50"/>
      <c r="AD42" s="51"/>
      <c r="AE42" s="51"/>
      <c r="AF42" s="51"/>
      <c r="AG42" s="51"/>
      <c r="AH42" s="50"/>
      <c r="AI42" s="49"/>
    </row>
    <row r="43" spans="1:35" s="48" customFormat="1" ht="31.5" x14ac:dyDescent="0.25">
      <c r="A43" s="57" t="s">
        <v>80</v>
      </c>
      <c r="B43" s="71" t="s">
        <v>79</v>
      </c>
      <c r="C43" s="55"/>
      <c r="D43" s="55"/>
      <c r="E43" s="54"/>
      <c r="F43" s="55"/>
      <c r="G43" s="55"/>
      <c r="H43" s="54"/>
      <c r="I43" s="54"/>
      <c r="J43" s="50"/>
      <c r="K43" s="50"/>
      <c r="L43" s="50"/>
      <c r="M43" s="50"/>
      <c r="N43" s="50"/>
      <c r="O43" s="50"/>
      <c r="P43" s="54"/>
      <c r="Q43" s="34">
        <f>R43+S43+T43+U43</f>
        <v>1.0979999999999999</v>
      </c>
      <c r="R43" s="34"/>
      <c r="S43" s="34">
        <v>0.378</v>
      </c>
      <c r="T43" s="34">
        <f>0.72</f>
        <v>0.72</v>
      </c>
      <c r="U43" s="34"/>
      <c r="V43" s="51"/>
      <c r="W43" s="51"/>
      <c r="X43" s="51"/>
      <c r="Y43" s="51"/>
      <c r="Z43" s="51"/>
      <c r="AA43" s="51"/>
      <c r="AB43" s="51"/>
      <c r="AC43" s="50"/>
      <c r="AD43" s="51"/>
      <c r="AE43" s="51"/>
      <c r="AF43" s="51"/>
      <c r="AG43" s="51"/>
      <c r="AH43" s="50"/>
      <c r="AI43" s="49"/>
    </row>
    <row r="44" spans="1:35" x14ac:dyDescent="0.25">
      <c r="A44" s="36" t="s">
        <v>78</v>
      </c>
      <c r="B44" s="44" t="s">
        <v>77</v>
      </c>
      <c r="C44" s="21">
        <f>C45</f>
        <v>0</v>
      </c>
      <c r="D44" s="21">
        <f>D45</f>
        <v>0</v>
      </c>
      <c r="E44" s="21">
        <f>E45</f>
        <v>0</v>
      </c>
      <c r="F44" s="21">
        <f>F45</f>
        <v>0</v>
      </c>
      <c r="G44" s="21">
        <f>G45</f>
        <v>0</v>
      </c>
      <c r="H44" s="21">
        <f>H45</f>
        <v>0</v>
      </c>
      <c r="I44" s="21">
        <f>I45</f>
        <v>0</v>
      </c>
      <c r="J44" s="21">
        <f>J45</f>
        <v>0</v>
      </c>
      <c r="K44" s="21">
        <f>K45</f>
        <v>0</v>
      </c>
      <c r="L44" s="21">
        <f>L45</f>
        <v>0</v>
      </c>
      <c r="M44" s="21">
        <f>M45</f>
        <v>0</v>
      </c>
      <c r="N44" s="21">
        <f>N45</f>
        <v>0</v>
      </c>
      <c r="O44" s="21">
        <f>O45</f>
        <v>0</v>
      </c>
      <c r="P44" s="21"/>
      <c r="Q44" s="22">
        <f>Q45+Q46</f>
        <v>16.536999999999999</v>
      </c>
      <c r="R44" s="22">
        <f>R45+R46</f>
        <v>0</v>
      </c>
      <c r="S44" s="22">
        <f>S45+S46</f>
        <v>8.3330000000000002</v>
      </c>
      <c r="T44" s="22">
        <f>T45+T46</f>
        <v>8.2040000000000006</v>
      </c>
      <c r="U44" s="22">
        <f>U45+U46</f>
        <v>0</v>
      </c>
      <c r="V44" s="21">
        <f>V45</f>
        <v>0</v>
      </c>
      <c r="W44" s="21">
        <f>W45</f>
        <v>0</v>
      </c>
      <c r="X44" s="21">
        <f>X45</f>
        <v>0</v>
      </c>
      <c r="Y44" s="21">
        <f>Y45</f>
        <v>0</v>
      </c>
      <c r="Z44" s="21">
        <f>Z45</f>
        <v>0</v>
      </c>
      <c r="AA44" s="21">
        <f>AA45</f>
        <v>0</v>
      </c>
      <c r="AB44" s="21">
        <f>AB45</f>
        <v>0</v>
      </c>
      <c r="AC44" s="21">
        <f>AC45</f>
        <v>0</v>
      </c>
      <c r="AD44" s="21">
        <f>AD45</f>
        <v>0</v>
      </c>
      <c r="AE44" s="21">
        <f>AE45</f>
        <v>0</v>
      </c>
      <c r="AF44" s="21">
        <f>AF45</f>
        <v>0</v>
      </c>
      <c r="AG44" s="21">
        <f>AG45</f>
        <v>0</v>
      </c>
      <c r="AH44" s="21">
        <f>AH45</f>
        <v>0</v>
      </c>
      <c r="AI44" s="45">
        <f>AI45</f>
        <v>0</v>
      </c>
    </row>
    <row r="45" spans="1:35" s="65" customFormat="1" ht="63" x14ac:dyDescent="0.25">
      <c r="A45" s="57" t="s">
        <v>76</v>
      </c>
      <c r="B45" s="70" t="s">
        <v>75</v>
      </c>
      <c r="C45" s="55"/>
      <c r="D45" s="55"/>
      <c r="E45" s="55"/>
      <c r="F45" s="55"/>
      <c r="G45" s="50"/>
      <c r="H45" s="50"/>
      <c r="I45" s="50"/>
      <c r="J45" s="50"/>
      <c r="K45" s="50"/>
      <c r="L45" s="50"/>
      <c r="M45" s="50"/>
      <c r="N45" s="50"/>
      <c r="O45" s="50"/>
      <c r="P45" s="69" t="s">
        <v>74</v>
      </c>
      <c r="Q45" s="34">
        <f>R45+S45+T45+U45</f>
        <v>8.6210000000000004</v>
      </c>
      <c r="R45" s="52"/>
      <c r="S45" s="34">
        <v>0.41699999999999998</v>
      </c>
      <c r="T45" s="34">
        <f>8.204</f>
        <v>8.2040000000000006</v>
      </c>
      <c r="U45" s="34"/>
      <c r="V45" s="67"/>
      <c r="W45" s="67"/>
      <c r="X45" s="67"/>
      <c r="Y45" s="67"/>
      <c r="Z45" s="67"/>
      <c r="AA45" s="67"/>
      <c r="AB45" s="67"/>
      <c r="AC45" s="50"/>
      <c r="AD45" s="67"/>
      <c r="AE45" s="67"/>
      <c r="AF45" s="67"/>
      <c r="AG45" s="67"/>
      <c r="AH45" s="50"/>
      <c r="AI45" s="66"/>
    </row>
    <row r="46" spans="1:35" s="65" customFormat="1" ht="31.5" x14ac:dyDescent="0.25">
      <c r="A46" s="57" t="s">
        <v>73</v>
      </c>
      <c r="B46" s="68" t="s">
        <v>72</v>
      </c>
      <c r="C46" s="55"/>
      <c r="D46" s="55"/>
      <c r="E46" s="55"/>
      <c r="F46" s="55"/>
      <c r="G46" s="50"/>
      <c r="H46" s="50"/>
      <c r="I46" s="50"/>
      <c r="J46" s="50"/>
      <c r="K46" s="50"/>
      <c r="L46" s="50"/>
      <c r="M46" s="50"/>
      <c r="N46" s="50"/>
      <c r="O46" s="50"/>
      <c r="P46" s="50"/>
      <c r="Q46" s="34">
        <f>R46+S46+T46+U46</f>
        <v>7.9160000000000004</v>
      </c>
      <c r="R46" s="52"/>
      <c r="S46" s="34">
        <f>7.916</f>
        <v>7.9160000000000004</v>
      </c>
      <c r="T46" s="34"/>
      <c r="U46" s="34"/>
      <c r="V46" s="67"/>
      <c r="W46" s="67"/>
      <c r="X46" s="67"/>
      <c r="Y46" s="67"/>
      <c r="Z46" s="67"/>
      <c r="AA46" s="67"/>
      <c r="AB46" s="67"/>
      <c r="AC46" s="50"/>
      <c r="AD46" s="67"/>
      <c r="AE46" s="67"/>
      <c r="AF46" s="67"/>
      <c r="AG46" s="67"/>
      <c r="AH46" s="50"/>
      <c r="AI46" s="66"/>
    </row>
    <row r="47" spans="1:35" ht="31.5" x14ac:dyDescent="0.25">
      <c r="A47" s="36" t="s">
        <v>71</v>
      </c>
      <c r="B47" s="44" t="s">
        <v>70</v>
      </c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2"/>
      <c r="R47" s="22"/>
      <c r="S47" s="22"/>
      <c r="T47" s="22"/>
      <c r="U47" s="22"/>
      <c r="V47" s="21"/>
      <c r="W47" s="21"/>
      <c r="X47" s="21"/>
      <c r="Y47" s="21"/>
      <c r="Z47" s="20"/>
      <c r="AA47" s="20"/>
      <c r="AB47" s="20"/>
      <c r="AC47" s="20"/>
      <c r="AD47" s="20"/>
      <c r="AE47" s="20"/>
      <c r="AF47" s="20"/>
      <c r="AG47" s="20"/>
      <c r="AH47" s="20"/>
      <c r="AI47" s="19"/>
    </row>
    <row r="48" spans="1:35" x14ac:dyDescent="0.25">
      <c r="A48" s="36" t="s">
        <v>69</v>
      </c>
      <c r="B48" s="38" t="s">
        <v>32</v>
      </c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2"/>
      <c r="R48" s="22"/>
      <c r="S48" s="22"/>
      <c r="T48" s="22"/>
      <c r="U48" s="22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  <c r="AH48" s="21"/>
      <c r="AI48" s="45"/>
    </row>
    <row r="49" spans="1:35" x14ac:dyDescent="0.25">
      <c r="A49" s="36" t="s">
        <v>68</v>
      </c>
      <c r="B49" s="38" t="s">
        <v>18</v>
      </c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2">
        <f>Q50+Q51+Q52+Q53+Q54</f>
        <v>7.7359999999999998</v>
      </c>
      <c r="R49" s="22">
        <f>R50+R51+R52+R53+R54</f>
        <v>0</v>
      </c>
      <c r="S49" s="22">
        <f>S50+S51+S52+S53+S54</f>
        <v>7.7359999999999998</v>
      </c>
      <c r="T49" s="22">
        <f>T50+T51+T52+T53+T54</f>
        <v>0</v>
      </c>
      <c r="U49" s="22">
        <f>U50+U51+U52+U53+U54</f>
        <v>0</v>
      </c>
      <c r="V49" s="21"/>
      <c r="W49" s="21"/>
      <c r="X49" s="21"/>
      <c r="Y49" s="21"/>
      <c r="Z49" s="20"/>
      <c r="AA49" s="20"/>
      <c r="AB49" s="20"/>
      <c r="AC49" s="20"/>
      <c r="AD49" s="20"/>
      <c r="AE49" s="20"/>
      <c r="AF49" s="20"/>
      <c r="AG49" s="20"/>
      <c r="AH49" s="20"/>
      <c r="AI49" s="19"/>
    </row>
    <row r="50" spans="1:35" ht="31.5" x14ac:dyDescent="0.25">
      <c r="A50" s="36" t="s">
        <v>67</v>
      </c>
      <c r="B50" s="56" t="s">
        <v>66</v>
      </c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2">
        <f>R50+S50+T50+U50</f>
        <v>0.19700000000000001</v>
      </c>
      <c r="R50" s="22"/>
      <c r="S50" s="22">
        <v>0.19700000000000001</v>
      </c>
      <c r="T50" s="22"/>
      <c r="U50" s="22"/>
      <c r="V50" s="21"/>
      <c r="W50" s="21"/>
      <c r="X50" s="21"/>
      <c r="Y50" s="21"/>
      <c r="Z50" s="20"/>
      <c r="AA50" s="20"/>
      <c r="AB50" s="20"/>
      <c r="AC50" s="20"/>
      <c r="AD50" s="20"/>
      <c r="AE50" s="20"/>
      <c r="AF50" s="20"/>
      <c r="AG50" s="20"/>
      <c r="AH50" s="20"/>
      <c r="AI50" s="19"/>
    </row>
    <row r="51" spans="1:35" ht="47.25" x14ac:dyDescent="0.25">
      <c r="A51" s="36" t="s">
        <v>65</v>
      </c>
      <c r="B51" s="39" t="s">
        <v>64</v>
      </c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2">
        <f>R51+S51+T51+U51</f>
        <v>1.349</v>
      </c>
      <c r="R51" s="22"/>
      <c r="S51" s="22">
        <v>1.349</v>
      </c>
      <c r="T51" s="22"/>
      <c r="U51" s="22"/>
      <c r="V51" s="21"/>
      <c r="W51" s="21"/>
      <c r="X51" s="21"/>
      <c r="Y51" s="21"/>
      <c r="Z51" s="20"/>
      <c r="AA51" s="20"/>
      <c r="AB51" s="20"/>
      <c r="AC51" s="20"/>
      <c r="AD51" s="20"/>
      <c r="AE51" s="20"/>
      <c r="AF51" s="20"/>
      <c r="AG51" s="20"/>
      <c r="AH51" s="20"/>
      <c r="AI51" s="19"/>
    </row>
    <row r="52" spans="1:35" x14ac:dyDescent="0.25">
      <c r="A52" s="36" t="s">
        <v>63</v>
      </c>
      <c r="B52" s="64" t="s">
        <v>62</v>
      </c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2">
        <f>R52+S52+T52+U52</f>
        <v>2.8410000000000002</v>
      </c>
      <c r="R52" s="22"/>
      <c r="S52" s="22">
        <v>2.8410000000000002</v>
      </c>
      <c r="T52" s="22"/>
      <c r="U52" s="22"/>
      <c r="V52" s="21"/>
      <c r="W52" s="21"/>
      <c r="X52" s="21"/>
      <c r="Y52" s="21"/>
      <c r="Z52" s="20"/>
      <c r="AA52" s="20"/>
      <c r="AB52" s="20"/>
      <c r="AC52" s="20"/>
      <c r="AD52" s="20"/>
      <c r="AE52" s="20"/>
      <c r="AF52" s="20"/>
      <c r="AG52" s="20"/>
      <c r="AH52" s="20"/>
      <c r="AI52" s="19"/>
    </row>
    <row r="53" spans="1:35" ht="31.5" x14ac:dyDescent="0.25">
      <c r="A53" s="36" t="s">
        <v>61</v>
      </c>
      <c r="B53" s="63" t="s">
        <v>60</v>
      </c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2">
        <f>R53+S53+T53+U53</f>
        <v>2.5680000000000001</v>
      </c>
      <c r="R53" s="22"/>
      <c r="S53" s="22">
        <v>2.5680000000000001</v>
      </c>
      <c r="T53" s="22"/>
      <c r="U53" s="22"/>
      <c r="V53" s="21"/>
      <c r="W53" s="21"/>
      <c r="X53" s="21"/>
      <c r="Y53" s="21"/>
      <c r="Z53" s="20"/>
      <c r="AA53" s="20"/>
      <c r="AB53" s="20"/>
      <c r="AC53" s="20"/>
      <c r="AD53" s="20"/>
      <c r="AE53" s="20"/>
      <c r="AF53" s="20"/>
      <c r="AG53" s="20"/>
      <c r="AH53" s="20"/>
      <c r="AI53" s="19"/>
    </row>
    <row r="54" spans="1:35" x14ac:dyDescent="0.25">
      <c r="A54" s="36" t="s">
        <v>59</v>
      </c>
      <c r="B54" s="63" t="s">
        <v>58</v>
      </c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2">
        <f>R54+S54+T54+U54</f>
        <v>0.78100000000000003</v>
      </c>
      <c r="R54" s="22"/>
      <c r="S54" s="22">
        <v>0.78100000000000003</v>
      </c>
      <c r="T54" s="22"/>
      <c r="U54" s="22"/>
      <c r="V54" s="21"/>
      <c r="W54" s="21"/>
      <c r="X54" s="21"/>
      <c r="Y54" s="21"/>
      <c r="Z54" s="20"/>
      <c r="AA54" s="20"/>
      <c r="AB54" s="20"/>
      <c r="AC54" s="20"/>
      <c r="AD54" s="20"/>
      <c r="AE54" s="20"/>
      <c r="AF54" s="20"/>
      <c r="AG54" s="20"/>
      <c r="AH54" s="20"/>
      <c r="AI54" s="19"/>
    </row>
    <row r="55" spans="1:35" x14ac:dyDescent="0.25">
      <c r="A55" s="36" t="s">
        <v>57</v>
      </c>
      <c r="B55" s="38" t="s">
        <v>16</v>
      </c>
      <c r="C55" s="23">
        <f>C56+C57+C58</f>
        <v>0</v>
      </c>
      <c r="D55" s="23">
        <f>D56+D57+D58</f>
        <v>0</v>
      </c>
      <c r="E55" s="23">
        <f>E56+E57+E58</f>
        <v>0</v>
      </c>
      <c r="F55" s="23">
        <f>F56+F57+F58</f>
        <v>0</v>
      </c>
      <c r="G55" s="23">
        <f>G56+G57+G58</f>
        <v>0</v>
      </c>
      <c r="H55" s="23">
        <f>H56+H57+H58</f>
        <v>0</v>
      </c>
      <c r="I55" s="23">
        <f>I56+I57+I58</f>
        <v>0</v>
      </c>
      <c r="J55" s="23">
        <f>J56+J57+J58</f>
        <v>0</v>
      </c>
      <c r="K55" s="23">
        <f>K56+K57+K58</f>
        <v>0</v>
      </c>
      <c r="L55" s="23">
        <f>L56+L57+L58</f>
        <v>0</v>
      </c>
      <c r="M55" s="23">
        <f>M56+M57+M58</f>
        <v>0</v>
      </c>
      <c r="N55" s="23">
        <f>N56+N57+N58</f>
        <v>0</v>
      </c>
      <c r="O55" s="23">
        <f>O56+O57+O58</f>
        <v>0</v>
      </c>
      <c r="P55" s="23">
        <f>P56+P57+P58</f>
        <v>0</v>
      </c>
      <c r="Q55" s="22">
        <f>Q56+Q57+Q58</f>
        <v>23.852999999999998</v>
      </c>
      <c r="R55" s="22">
        <f>R56+R57+R58</f>
        <v>0</v>
      </c>
      <c r="S55" s="22">
        <f>S56+S57+S58</f>
        <v>0</v>
      </c>
      <c r="T55" s="22">
        <f>T56+T57+T58</f>
        <v>23.852999999999998</v>
      </c>
      <c r="U55" s="22">
        <f>U56+U57+U58</f>
        <v>0</v>
      </c>
      <c r="V55" s="21">
        <f>V56+V57+V58</f>
        <v>0</v>
      </c>
      <c r="W55" s="21">
        <f>W56+W57+W58</f>
        <v>0</v>
      </c>
      <c r="X55" s="21">
        <f>X56+X57+X58</f>
        <v>0</v>
      </c>
      <c r="Y55" s="21">
        <f>Y56+Y57+Y58</f>
        <v>0</v>
      </c>
      <c r="Z55" s="21">
        <f>Z56+Z57+Z58</f>
        <v>0</v>
      </c>
      <c r="AA55" s="21">
        <f>AA56+AA57+AA58</f>
        <v>0</v>
      </c>
      <c r="AB55" s="21">
        <f>AB56+AB57+AB58</f>
        <v>0</v>
      </c>
      <c r="AC55" s="21">
        <f>AC56+AC57+AC58</f>
        <v>0</v>
      </c>
      <c r="AD55" s="21">
        <f>AD56+AD57+AD58</f>
        <v>0</v>
      </c>
      <c r="AE55" s="21">
        <f>AE56+AE57+AE58</f>
        <v>0</v>
      </c>
      <c r="AF55" s="21">
        <f>AF56+AF57+AF58</f>
        <v>0</v>
      </c>
      <c r="AG55" s="21">
        <f>AG56+AG57+AG58</f>
        <v>0</v>
      </c>
      <c r="AH55" s="21">
        <f>AH56+AH57+AH58</f>
        <v>0</v>
      </c>
      <c r="AI55" s="45">
        <f>AI56+AI57+AI58</f>
        <v>0</v>
      </c>
    </row>
    <row r="56" spans="1:35" s="48" customFormat="1" x14ac:dyDescent="0.25">
      <c r="A56" s="57" t="s">
        <v>56</v>
      </c>
      <c r="B56" s="62" t="s">
        <v>55</v>
      </c>
      <c r="C56" s="55"/>
      <c r="D56" s="55"/>
      <c r="E56" s="54"/>
      <c r="F56" s="55"/>
      <c r="G56" s="55"/>
      <c r="H56" s="54"/>
      <c r="I56" s="54"/>
      <c r="J56" s="50"/>
      <c r="K56" s="50"/>
      <c r="L56" s="50"/>
      <c r="M56" s="50"/>
      <c r="N56" s="50"/>
      <c r="O56" s="50"/>
      <c r="P56" s="54"/>
      <c r="Q56" s="34">
        <f>R56+S56+T56+U56</f>
        <v>2.395</v>
      </c>
      <c r="R56" s="52"/>
      <c r="S56" s="34"/>
      <c r="T56" s="34">
        <v>2.395</v>
      </c>
      <c r="U56" s="52"/>
      <c r="V56" s="51"/>
      <c r="W56" s="51"/>
      <c r="X56" s="51"/>
      <c r="Y56" s="51"/>
      <c r="Z56" s="51"/>
      <c r="AA56" s="51"/>
      <c r="AB56" s="51"/>
      <c r="AC56" s="50"/>
      <c r="AD56" s="51"/>
      <c r="AE56" s="51"/>
      <c r="AF56" s="51"/>
      <c r="AG56" s="51"/>
      <c r="AH56" s="50"/>
      <c r="AI56" s="49"/>
    </row>
    <row r="57" spans="1:35" s="48" customFormat="1" x14ac:dyDescent="0.25">
      <c r="A57" s="57" t="s">
        <v>54</v>
      </c>
      <c r="B57" s="62" t="s">
        <v>53</v>
      </c>
      <c r="C57" s="55"/>
      <c r="D57" s="55"/>
      <c r="E57" s="54"/>
      <c r="F57" s="55"/>
      <c r="G57" s="55"/>
      <c r="H57" s="54"/>
      <c r="I57" s="54"/>
      <c r="J57" s="50"/>
      <c r="K57" s="50"/>
      <c r="L57" s="50"/>
      <c r="M57" s="50"/>
      <c r="N57" s="50"/>
      <c r="O57" s="50"/>
      <c r="P57" s="54"/>
      <c r="Q57" s="34">
        <f>R57+S57+T57+U57</f>
        <v>17.117999999999999</v>
      </c>
      <c r="R57" s="52"/>
      <c r="S57" s="34"/>
      <c r="T57" s="34">
        <v>17.117999999999999</v>
      </c>
      <c r="U57" s="52"/>
      <c r="V57" s="51"/>
      <c r="W57" s="51"/>
      <c r="X57" s="51"/>
      <c r="Y57" s="51"/>
      <c r="Z57" s="51"/>
      <c r="AA57" s="51"/>
      <c r="AB57" s="51"/>
      <c r="AC57" s="50"/>
      <c r="AD57" s="51"/>
      <c r="AE57" s="51"/>
      <c r="AF57" s="51"/>
      <c r="AG57" s="51"/>
      <c r="AH57" s="50"/>
      <c r="AI57" s="49"/>
    </row>
    <row r="58" spans="1:35" s="48" customFormat="1" x14ac:dyDescent="0.25">
      <c r="A58" s="57" t="s">
        <v>52</v>
      </c>
      <c r="B58" s="62" t="s">
        <v>51</v>
      </c>
      <c r="C58" s="55"/>
      <c r="D58" s="55"/>
      <c r="E58" s="54"/>
      <c r="F58" s="55"/>
      <c r="G58" s="55"/>
      <c r="H58" s="54"/>
      <c r="I58" s="54"/>
      <c r="J58" s="50"/>
      <c r="K58" s="50"/>
      <c r="L58" s="50"/>
      <c r="M58" s="50"/>
      <c r="N58" s="50"/>
      <c r="O58" s="50"/>
      <c r="P58" s="54"/>
      <c r="Q58" s="34">
        <f>R58+S58+T58+U58</f>
        <v>4.34</v>
      </c>
      <c r="R58" s="52"/>
      <c r="S58" s="34"/>
      <c r="T58" s="34">
        <v>4.34</v>
      </c>
      <c r="U58" s="52"/>
      <c r="V58" s="54"/>
      <c r="W58" s="54"/>
      <c r="X58" s="54"/>
      <c r="Y58" s="54"/>
      <c r="Z58" s="54"/>
      <c r="AA58" s="54"/>
      <c r="AB58" s="54"/>
      <c r="AC58" s="50"/>
      <c r="AD58" s="54"/>
      <c r="AE58" s="54"/>
      <c r="AF58" s="54"/>
      <c r="AG58" s="54"/>
      <c r="AH58" s="50"/>
      <c r="AI58" s="61"/>
    </row>
    <row r="59" spans="1:35" x14ac:dyDescent="0.25">
      <c r="A59" s="36" t="s">
        <v>50</v>
      </c>
      <c r="B59" s="38" t="s">
        <v>14</v>
      </c>
      <c r="C59" s="23">
        <f>C61</f>
        <v>0</v>
      </c>
      <c r="D59" s="23">
        <f>D61</f>
        <v>0</v>
      </c>
      <c r="E59" s="23">
        <f>E61</f>
        <v>0</v>
      </c>
      <c r="F59" s="23">
        <f>F61</f>
        <v>0</v>
      </c>
      <c r="G59" s="23">
        <f>G61</f>
        <v>0</v>
      </c>
      <c r="H59" s="23">
        <f>H61</f>
        <v>0</v>
      </c>
      <c r="I59" s="23">
        <f>I61</f>
        <v>0</v>
      </c>
      <c r="J59" s="23">
        <f>J61</f>
        <v>0</v>
      </c>
      <c r="K59" s="23">
        <f>K61</f>
        <v>0</v>
      </c>
      <c r="L59" s="23">
        <f>L61</f>
        <v>0</v>
      </c>
      <c r="M59" s="23">
        <f>M61</f>
        <v>0</v>
      </c>
      <c r="N59" s="23">
        <f>N61</f>
        <v>0</v>
      </c>
      <c r="O59" s="23">
        <f>O61</f>
        <v>0</v>
      </c>
      <c r="P59" s="23">
        <f>P61</f>
        <v>0</v>
      </c>
      <c r="Q59" s="22">
        <f>Q61+Q60</f>
        <v>3.0430000000000001</v>
      </c>
      <c r="R59" s="22">
        <f>R61+R60</f>
        <v>3.0430000000000001</v>
      </c>
      <c r="S59" s="22">
        <f>S61+S60</f>
        <v>0</v>
      </c>
      <c r="T59" s="22">
        <f>T61+T60</f>
        <v>0</v>
      </c>
      <c r="U59" s="22">
        <f>U61+U60</f>
        <v>0</v>
      </c>
      <c r="V59" s="21">
        <f>V61</f>
        <v>0</v>
      </c>
      <c r="W59" s="21">
        <f>W61</f>
        <v>0</v>
      </c>
      <c r="X59" s="21">
        <f>X61</f>
        <v>0</v>
      </c>
      <c r="Y59" s="21">
        <f>Y61</f>
        <v>0</v>
      </c>
      <c r="Z59" s="21">
        <f>Z61</f>
        <v>0</v>
      </c>
      <c r="AA59" s="21">
        <f>AA61</f>
        <v>0</v>
      </c>
      <c r="AB59" s="21">
        <f>AB61</f>
        <v>0</v>
      </c>
      <c r="AC59" s="21">
        <f>AC61</f>
        <v>0</v>
      </c>
      <c r="AD59" s="21">
        <f>AD61</f>
        <v>0</v>
      </c>
      <c r="AE59" s="21">
        <f>AE61</f>
        <v>0</v>
      </c>
      <c r="AF59" s="21">
        <f>AF61</f>
        <v>0</v>
      </c>
      <c r="AG59" s="21">
        <f>AG61</f>
        <v>0</v>
      </c>
      <c r="AH59" s="21">
        <f>AH61</f>
        <v>0</v>
      </c>
      <c r="AI59" s="45">
        <f>AI61</f>
        <v>0</v>
      </c>
    </row>
    <row r="60" spans="1:35" ht="47.25" x14ac:dyDescent="0.25">
      <c r="A60" s="36" t="s">
        <v>49</v>
      </c>
      <c r="B60" s="60" t="s">
        <v>48</v>
      </c>
      <c r="C60" s="59"/>
      <c r="D60" s="59"/>
      <c r="E60" s="59"/>
      <c r="F60" s="59"/>
      <c r="G60" s="59"/>
      <c r="H60" s="59"/>
      <c r="I60" s="59"/>
      <c r="J60" s="59"/>
      <c r="K60" s="59"/>
      <c r="L60" s="59"/>
      <c r="M60" s="59"/>
      <c r="N60" s="59"/>
      <c r="O60" s="59"/>
      <c r="P60" s="59"/>
      <c r="Q60" s="34">
        <f>R60+S60+T60+U60</f>
        <v>1.22</v>
      </c>
      <c r="R60" s="53">
        <v>1.22</v>
      </c>
      <c r="S60" s="53"/>
      <c r="T60" s="53"/>
      <c r="U60" s="53"/>
      <c r="V60" s="21"/>
      <c r="W60" s="21"/>
      <c r="X60" s="21"/>
      <c r="Y60" s="21"/>
      <c r="Z60" s="21"/>
      <c r="AA60" s="21"/>
      <c r="AB60" s="21"/>
      <c r="AC60" s="58"/>
      <c r="AD60" s="21"/>
      <c r="AE60" s="21"/>
      <c r="AF60" s="21"/>
      <c r="AG60" s="21"/>
      <c r="AH60" s="58"/>
      <c r="AI60" s="45"/>
    </row>
    <row r="61" spans="1:35" s="48" customFormat="1" x14ac:dyDescent="0.25">
      <c r="A61" s="57" t="s">
        <v>47</v>
      </c>
      <c r="B61" s="56" t="s">
        <v>46</v>
      </c>
      <c r="C61" s="55"/>
      <c r="D61" s="55"/>
      <c r="E61" s="54"/>
      <c r="F61" s="55"/>
      <c r="G61" s="55"/>
      <c r="H61" s="54"/>
      <c r="I61" s="54"/>
      <c r="J61" s="50"/>
      <c r="K61" s="50"/>
      <c r="L61" s="50"/>
      <c r="M61" s="50"/>
      <c r="N61" s="50"/>
      <c r="O61" s="50"/>
      <c r="P61" s="54"/>
      <c r="Q61" s="34">
        <f>R61+S61+T61+U61</f>
        <v>1.823</v>
      </c>
      <c r="R61" s="53">
        <v>1.823</v>
      </c>
      <c r="S61" s="53"/>
      <c r="T61" s="52"/>
      <c r="U61" s="52"/>
      <c r="V61" s="51"/>
      <c r="W61" s="51"/>
      <c r="X61" s="51"/>
      <c r="Y61" s="51"/>
      <c r="Z61" s="51"/>
      <c r="AA61" s="51"/>
      <c r="AB61" s="51"/>
      <c r="AC61" s="50"/>
      <c r="AD61" s="51"/>
      <c r="AE61" s="51"/>
      <c r="AF61" s="51"/>
      <c r="AG61" s="51"/>
      <c r="AH61" s="50"/>
      <c r="AI61" s="49"/>
    </row>
    <row r="62" spans="1:35" s="7" customFormat="1" x14ac:dyDescent="0.25">
      <c r="A62" s="33" t="s">
        <v>45</v>
      </c>
      <c r="B62" s="32" t="s">
        <v>44</v>
      </c>
      <c r="C62" s="47">
        <f>C63+C64+C65+C68+C75+C76+C77</f>
        <v>0</v>
      </c>
      <c r="D62" s="47">
        <f>D63+D64+D65+D68+D75+D76+D77</f>
        <v>0</v>
      </c>
      <c r="E62" s="47">
        <f>E63+E64+E65+E68+E75+E76+E77</f>
        <v>0</v>
      </c>
      <c r="F62" s="47">
        <f>F63+F64+F65+F68+F75+F76+F77</f>
        <v>0</v>
      </c>
      <c r="G62" s="47">
        <f>G63+G64+G65+G68+G75+G76+G77</f>
        <v>0</v>
      </c>
      <c r="H62" s="47">
        <f>H63+H64+H65+H68+H75+H76+H77</f>
        <v>0</v>
      </c>
      <c r="I62" s="47">
        <f>I63+I64+I65+I68+I75+I76+I77</f>
        <v>0</v>
      </c>
      <c r="J62" s="47">
        <f>J63+J64+J65+J68+J75+J76+J77</f>
        <v>0</v>
      </c>
      <c r="K62" s="47">
        <f>K63+K64+K65+K68+K75+K76+K77</f>
        <v>0</v>
      </c>
      <c r="L62" s="47">
        <f>L63+L64+L65+L68+L75+L76+L77</f>
        <v>0</v>
      </c>
      <c r="M62" s="47">
        <f>M63+M64+M65+M68+M75+M76+M77</f>
        <v>0</v>
      </c>
      <c r="N62" s="47">
        <f>N63+N64+N65+N68+N75+N76+N77</f>
        <v>0</v>
      </c>
      <c r="O62" s="47">
        <f>O63+O64+O65+O68+O75+O76+O77</f>
        <v>0</v>
      </c>
      <c r="P62" s="47">
        <f>P63+P64+P65+P68+P75+P76+P77</f>
        <v>0</v>
      </c>
      <c r="Q62" s="26">
        <f>Q63+Q64+Q65+Q68+Q75+Q76+Q77</f>
        <v>39.891999999999996</v>
      </c>
      <c r="R62" s="26">
        <f>R63+R64+R65+R68+R75+R76+R77</f>
        <v>11.901</v>
      </c>
      <c r="S62" s="26">
        <f>S63+S64+S65+S68+S75+S76+S77</f>
        <v>27.991</v>
      </c>
      <c r="T62" s="26">
        <f>T63+T64+T65+T68+T75+T76+T77</f>
        <v>0</v>
      </c>
      <c r="U62" s="26">
        <f>U63+U64+U65+U68+U75+U76+U77</f>
        <v>0</v>
      </c>
      <c r="V62" s="47">
        <f>V63+V64+V65+V68+V75+V76+V77</f>
        <v>0</v>
      </c>
      <c r="W62" s="47">
        <f>W63+W64+W65+W68+W75+W76+W77</f>
        <v>0</v>
      </c>
      <c r="X62" s="47">
        <f>X63+X64+X65+X68+X75+X76+X77</f>
        <v>0</v>
      </c>
      <c r="Y62" s="47">
        <f>Y63+Y64+Y65+Y68+Y75+Y76+Y77</f>
        <v>0</v>
      </c>
      <c r="Z62" s="47">
        <f>Z63+Z64+Z65+Z68+Z75+Z76+Z77</f>
        <v>0</v>
      </c>
      <c r="AA62" s="47">
        <f>AA63+AA64+AA65+AA68+AA75+AA76+AA77</f>
        <v>0</v>
      </c>
      <c r="AB62" s="47">
        <f>AB63+AB64+AB65+AB68+AB75+AB76+AB77</f>
        <v>0</v>
      </c>
      <c r="AC62" s="47">
        <f>AC63+AC64+AC65+AC68+AC75+AC76+AC77</f>
        <v>0</v>
      </c>
      <c r="AD62" s="47">
        <f>AD63+AD64+AD65+AD68+AD75+AD76+AD77</f>
        <v>0</v>
      </c>
      <c r="AE62" s="47">
        <f>AE63+AE64+AE65+AE68+AE75+AE76+AE77</f>
        <v>0</v>
      </c>
      <c r="AF62" s="47">
        <f>AF63+AF64+AF65+AF68+AF75+AF76+AF77</f>
        <v>0</v>
      </c>
      <c r="AG62" s="47">
        <f>AG63+AG64+AG65+AG68+AG75+AG76+AG77</f>
        <v>0</v>
      </c>
      <c r="AH62" s="26">
        <f>AH63+AH64+AH65+AH68+AH75+AH76+AH77</f>
        <v>8.49</v>
      </c>
      <c r="AI62" s="46">
        <f>AI63+AI64+AI65+AI68+AI75+AI76+AI77</f>
        <v>0</v>
      </c>
    </row>
    <row r="63" spans="1:35" x14ac:dyDescent="0.25">
      <c r="A63" s="36" t="s">
        <v>43</v>
      </c>
      <c r="B63" s="38" t="s">
        <v>42</v>
      </c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2"/>
      <c r="R63" s="22"/>
      <c r="S63" s="22"/>
      <c r="T63" s="22"/>
      <c r="U63" s="22"/>
      <c r="V63" s="21"/>
      <c r="W63" s="21"/>
      <c r="X63" s="21"/>
      <c r="Y63" s="21"/>
      <c r="Z63" s="21"/>
      <c r="AA63" s="21"/>
      <c r="AB63" s="21"/>
      <c r="AC63" s="21"/>
      <c r="AD63" s="21"/>
      <c r="AE63" s="21"/>
      <c r="AF63" s="21"/>
      <c r="AG63" s="21"/>
      <c r="AH63" s="21"/>
      <c r="AI63" s="45"/>
    </row>
    <row r="64" spans="1:35" ht="31.5" x14ac:dyDescent="0.25">
      <c r="A64" s="36" t="s">
        <v>41</v>
      </c>
      <c r="B64" s="44" t="s">
        <v>40</v>
      </c>
      <c r="C64" s="23"/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23"/>
      <c r="Q64" s="22"/>
      <c r="R64" s="22"/>
      <c r="S64" s="22"/>
      <c r="T64" s="22"/>
      <c r="U64" s="22"/>
      <c r="V64" s="21"/>
      <c r="W64" s="21"/>
      <c r="X64" s="21"/>
      <c r="Y64" s="21"/>
      <c r="Z64" s="20"/>
      <c r="AA64" s="20"/>
      <c r="AB64" s="20"/>
      <c r="AC64" s="20"/>
      <c r="AD64" s="20"/>
      <c r="AE64" s="20"/>
      <c r="AF64" s="20"/>
      <c r="AG64" s="20"/>
      <c r="AH64" s="20"/>
      <c r="AI64" s="19"/>
    </row>
    <row r="65" spans="1:35" x14ac:dyDescent="0.25">
      <c r="A65" s="36" t="s">
        <v>39</v>
      </c>
      <c r="B65" s="38" t="s">
        <v>38</v>
      </c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2"/>
      <c r="R65" s="22"/>
      <c r="S65" s="22"/>
      <c r="T65" s="22"/>
      <c r="U65" s="22"/>
      <c r="V65" s="21"/>
      <c r="W65" s="21"/>
      <c r="X65" s="21"/>
      <c r="Y65" s="21"/>
      <c r="Z65" s="20"/>
      <c r="AA65" s="20"/>
      <c r="AB65" s="20"/>
      <c r="AC65" s="20"/>
      <c r="AD65" s="20"/>
      <c r="AE65" s="20"/>
      <c r="AF65" s="20"/>
      <c r="AG65" s="20"/>
      <c r="AH65" s="20"/>
      <c r="AI65" s="19"/>
    </row>
    <row r="66" spans="1:35" x14ac:dyDescent="0.25">
      <c r="A66" s="36" t="s">
        <v>37</v>
      </c>
      <c r="B66" s="38" t="s">
        <v>36</v>
      </c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2"/>
      <c r="R66" s="22"/>
      <c r="S66" s="22"/>
      <c r="T66" s="22"/>
      <c r="U66" s="22"/>
      <c r="V66" s="21"/>
      <c r="W66" s="21"/>
      <c r="X66" s="21"/>
      <c r="Y66" s="21"/>
      <c r="Z66" s="20"/>
      <c r="AA66" s="20"/>
      <c r="AB66" s="20"/>
      <c r="AC66" s="20"/>
      <c r="AD66" s="20"/>
      <c r="AE66" s="20"/>
      <c r="AF66" s="20"/>
      <c r="AG66" s="20"/>
      <c r="AH66" s="20"/>
      <c r="AI66" s="19"/>
    </row>
    <row r="67" spans="1:35" x14ac:dyDescent="0.25">
      <c r="A67" s="36" t="s">
        <v>35</v>
      </c>
      <c r="B67" s="38" t="s">
        <v>34</v>
      </c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2"/>
      <c r="R67" s="22"/>
      <c r="S67" s="22"/>
      <c r="T67" s="22"/>
      <c r="U67" s="22"/>
      <c r="V67" s="21"/>
      <c r="W67" s="21"/>
      <c r="X67" s="21"/>
      <c r="Y67" s="21"/>
      <c r="Z67" s="20"/>
      <c r="AA67" s="20"/>
      <c r="AB67" s="20"/>
      <c r="AC67" s="20"/>
      <c r="AD67" s="20"/>
      <c r="AE67" s="20"/>
      <c r="AF67" s="20"/>
      <c r="AG67" s="20"/>
      <c r="AH67" s="20"/>
      <c r="AI67" s="19"/>
    </row>
    <row r="68" spans="1:35" x14ac:dyDescent="0.25">
      <c r="A68" s="36" t="s">
        <v>33</v>
      </c>
      <c r="B68" s="38" t="s">
        <v>32</v>
      </c>
      <c r="C68" s="23">
        <f>C69</f>
        <v>0</v>
      </c>
      <c r="D68" s="23">
        <f>D69</f>
        <v>0</v>
      </c>
      <c r="E68" s="23">
        <f>E69</f>
        <v>0</v>
      </c>
      <c r="F68" s="23">
        <f>F69</f>
        <v>0</v>
      </c>
      <c r="G68" s="23">
        <f>G69</f>
        <v>0</v>
      </c>
      <c r="H68" s="23">
        <f>H69</f>
        <v>0</v>
      </c>
      <c r="I68" s="23">
        <f>I69</f>
        <v>0</v>
      </c>
      <c r="J68" s="23">
        <f>J69</f>
        <v>0</v>
      </c>
      <c r="K68" s="23">
        <f>K69</f>
        <v>0</v>
      </c>
      <c r="L68" s="23">
        <f>L69</f>
        <v>0</v>
      </c>
      <c r="M68" s="23">
        <f>M69</f>
        <v>0</v>
      </c>
      <c r="N68" s="23">
        <f>N69</f>
        <v>0</v>
      </c>
      <c r="O68" s="23">
        <f>O69</f>
        <v>0</v>
      </c>
      <c r="P68" s="23">
        <f>P69</f>
        <v>0</v>
      </c>
      <c r="Q68" s="21">
        <f>Q69</f>
        <v>27.991</v>
      </c>
      <c r="R68" s="21">
        <f>R69</f>
        <v>0</v>
      </c>
      <c r="S68" s="21">
        <f>S69</f>
        <v>27.991</v>
      </c>
      <c r="T68" s="21">
        <f>T69</f>
        <v>0</v>
      </c>
      <c r="U68" s="21">
        <f>U69</f>
        <v>0</v>
      </c>
      <c r="V68" s="23">
        <f>V69</f>
        <v>0</v>
      </c>
      <c r="W68" s="23">
        <f>W69</f>
        <v>0</v>
      </c>
      <c r="X68" s="23">
        <f>X69</f>
        <v>0</v>
      </c>
      <c r="Y68" s="23">
        <f>Y69</f>
        <v>0</v>
      </c>
      <c r="Z68" s="23">
        <f>Z69</f>
        <v>0</v>
      </c>
      <c r="AA68" s="23">
        <f>AA69</f>
        <v>0</v>
      </c>
      <c r="AB68" s="23">
        <f>AB69</f>
        <v>0</v>
      </c>
      <c r="AC68" s="23">
        <f>AC69</f>
        <v>0</v>
      </c>
      <c r="AD68" s="23"/>
      <c r="AE68" s="23"/>
      <c r="AF68" s="23"/>
      <c r="AG68" s="23"/>
      <c r="AH68" s="21">
        <f>AH69</f>
        <v>8.49</v>
      </c>
      <c r="AI68" s="37">
        <f>AI69</f>
        <v>0</v>
      </c>
    </row>
    <row r="69" spans="1:35" x14ac:dyDescent="0.25">
      <c r="A69" s="36"/>
      <c r="B69" s="43" t="s">
        <v>31</v>
      </c>
      <c r="C69" s="23">
        <f>C70</f>
        <v>0</v>
      </c>
      <c r="D69" s="23">
        <f>D70</f>
        <v>0</v>
      </c>
      <c r="E69" s="23">
        <f>E70</f>
        <v>0</v>
      </c>
      <c r="F69" s="23">
        <f>F70</f>
        <v>0</v>
      </c>
      <c r="G69" s="23">
        <f>G70</f>
        <v>0</v>
      </c>
      <c r="H69" s="23">
        <f>H70</f>
        <v>0</v>
      </c>
      <c r="I69" s="23">
        <f>I70</f>
        <v>0</v>
      </c>
      <c r="J69" s="23">
        <f>J70</f>
        <v>0</v>
      </c>
      <c r="K69" s="23">
        <f>K70</f>
        <v>0</v>
      </c>
      <c r="L69" s="23">
        <f>L70</f>
        <v>0</v>
      </c>
      <c r="M69" s="23">
        <f>M70</f>
        <v>0</v>
      </c>
      <c r="N69" s="23">
        <f>N70</f>
        <v>0</v>
      </c>
      <c r="O69" s="23">
        <f>O70</f>
        <v>0</v>
      </c>
      <c r="P69" s="23">
        <f>P70</f>
        <v>0</v>
      </c>
      <c r="Q69" s="21">
        <f>Q70</f>
        <v>27.991</v>
      </c>
      <c r="R69" s="21">
        <f>R70</f>
        <v>0</v>
      </c>
      <c r="S69" s="21">
        <f>S70</f>
        <v>27.991</v>
      </c>
      <c r="T69" s="21">
        <f>T70</f>
        <v>0</v>
      </c>
      <c r="U69" s="21">
        <f>U70</f>
        <v>0</v>
      </c>
      <c r="V69" s="23">
        <f>V70</f>
        <v>0</v>
      </c>
      <c r="W69" s="23">
        <f>W70</f>
        <v>0</v>
      </c>
      <c r="X69" s="23">
        <f>X70</f>
        <v>0</v>
      </c>
      <c r="Y69" s="23">
        <f>Y70</f>
        <v>0</v>
      </c>
      <c r="Z69" s="23">
        <f>Z70</f>
        <v>0</v>
      </c>
      <c r="AA69" s="23">
        <f>AA70</f>
        <v>0</v>
      </c>
      <c r="AB69" s="23">
        <f>AB70</f>
        <v>0</v>
      </c>
      <c r="AC69" s="23">
        <f>AC70</f>
        <v>0</v>
      </c>
      <c r="AD69" s="23"/>
      <c r="AE69" s="23"/>
      <c r="AF69" s="23"/>
      <c r="AG69" s="23"/>
      <c r="AH69" s="21">
        <f>AH70</f>
        <v>8.49</v>
      </c>
      <c r="AI69" s="37">
        <f>AI70</f>
        <v>0</v>
      </c>
    </row>
    <row r="70" spans="1:35" x14ac:dyDescent="0.25">
      <c r="A70" s="36"/>
      <c r="B70" s="43" t="s">
        <v>30</v>
      </c>
      <c r="C70" s="23">
        <f>C71+C73</f>
        <v>0</v>
      </c>
      <c r="D70" s="23">
        <f>D71+D73</f>
        <v>0</v>
      </c>
      <c r="E70" s="23">
        <f>E71+E73</f>
        <v>0</v>
      </c>
      <c r="F70" s="23">
        <f>F71+F73</f>
        <v>0</v>
      </c>
      <c r="G70" s="23">
        <f>G71+G73</f>
        <v>0</v>
      </c>
      <c r="H70" s="23">
        <f>H71+H73</f>
        <v>0</v>
      </c>
      <c r="I70" s="23">
        <f>I71+I73</f>
        <v>0</v>
      </c>
      <c r="J70" s="23">
        <f>J71+J73</f>
        <v>0</v>
      </c>
      <c r="K70" s="23">
        <f>K71+K73</f>
        <v>0</v>
      </c>
      <c r="L70" s="23">
        <f>L71+L73</f>
        <v>0</v>
      </c>
      <c r="M70" s="23">
        <f>M71+M73</f>
        <v>0</v>
      </c>
      <c r="N70" s="23">
        <f>N71+N73</f>
        <v>0</v>
      </c>
      <c r="O70" s="23">
        <f>O71+O73</f>
        <v>0</v>
      </c>
      <c r="P70" s="23">
        <f>P71+P73</f>
        <v>0</v>
      </c>
      <c r="Q70" s="21">
        <f>Q71+Q73</f>
        <v>27.991</v>
      </c>
      <c r="R70" s="21">
        <f>R71+R73</f>
        <v>0</v>
      </c>
      <c r="S70" s="21">
        <f>S71+S73</f>
        <v>27.991</v>
      </c>
      <c r="T70" s="21">
        <f>T71+T73</f>
        <v>0</v>
      </c>
      <c r="U70" s="21">
        <f>U71+U73</f>
        <v>0</v>
      </c>
      <c r="V70" s="23">
        <f>V71+V73</f>
        <v>0</v>
      </c>
      <c r="W70" s="23">
        <f>W71+W73</f>
        <v>0</v>
      </c>
      <c r="X70" s="23">
        <f>X71+X73</f>
        <v>0</v>
      </c>
      <c r="Y70" s="23">
        <f>Y71+Y73</f>
        <v>0</v>
      </c>
      <c r="Z70" s="23">
        <f>Z71+Z73</f>
        <v>0</v>
      </c>
      <c r="AA70" s="23">
        <f>AA71+AA73</f>
        <v>0</v>
      </c>
      <c r="AB70" s="23">
        <f>AB71+AB73</f>
        <v>0</v>
      </c>
      <c r="AC70" s="23">
        <f>AC71+AC73</f>
        <v>0</v>
      </c>
      <c r="AD70" s="23"/>
      <c r="AE70" s="23"/>
      <c r="AF70" s="23"/>
      <c r="AG70" s="23"/>
      <c r="AH70" s="21">
        <f>AH71+AH73</f>
        <v>8.49</v>
      </c>
      <c r="AI70" s="37">
        <f>AI71+AI73</f>
        <v>0</v>
      </c>
    </row>
    <row r="71" spans="1:35" x14ac:dyDescent="0.25">
      <c r="A71" s="36"/>
      <c r="B71" s="42" t="s">
        <v>29</v>
      </c>
      <c r="C71" s="23">
        <f>C72</f>
        <v>0</v>
      </c>
      <c r="D71" s="23">
        <f>D72</f>
        <v>0</v>
      </c>
      <c r="E71" s="23">
        <f>E72</f>
        <v>0</v>
      </c>
      <c r="F71" s="23">
        <f>F72</f>
        <v>0</v>
      </c>
      <c r="G71" s="23">
        <f>G72</f>
        <v>0</v>
      </c>
      <c r="H71" s="23">
        <f>H72</f>
        <v>0</v>
      </c>
      <c r="I71" s="23">
        <f>I72</f>
        <v>0</v>
      </c>
      <c r="J71" s="23">
        <f>J72</f>
        <v>0</v>
      </c>
      <c r="K71" s="23">
        <f>K72</f>
        <v>0</v>
      </c>
      <c r="L71" s="23">
        <f>L72</f>
        <v>0</v>
      </c>
      <c r="M71" s="23">
        <f>M72</f>
        <v>0</v>
      </c>
      <c r="N71" s="23">
        <f>N72</f>
        <v>0</v>
      </c>
      <c r="O71" s="23">
        <f>O72</f>
        <v>0</v>
      </c>
      <c r="P71" s="23">
        <f>P72</f>
        <v>0</v>
      </c>
      <c r="Q71" s="21">
        <f>Q72</f>
        <v>18.113</v>
      </c>
      <c r="R71" s="21">
        <f>R72</f>
        <v>0</v>
      </c>
      <c r="S71" s="21">
        <f>S72</f>
        <v>18.113</v>
      </c>
      <c r="T71" s="21">
        <f>T72</f>
        <v>0</v>
      </c>
      <c r="U71" s="21">
        <f>U72</f>
        <v>0</v>
      </c>
      <c r="V71" s="23">
        <f>V72</f>
        <v>0</v>
      </c>
      <c r="W71" s="23">
        <f>W72</f>
        <v>0</v>
      </c>
      <c r="X71" s="23">
        <f>X72</f>
        <v>0</v>
      </c>
      <c r="Y71" s="23">
        <f>Y72</f>
        <v>0</v>
      </c>
      <c r="Z71" s="23">
        <f>Z72</f>
        <v>0</v>
      </c>
      <c r="AA71" s="23">
        <f>AA72</f>
        <v>0</v>
      </c>
      <c r="AB71" s="23">
        <f>AB72</f>
        <v>0</v>
      </c>
      <c r="AC71" s="23">
        <f>AC72</f>
        <v>0</v>
      </c>
      <c r="AD71" s="23"/>
      <c r="AE71" s="23"/>
      <c r="AF71" s="23"/>
      <c r="AG71" s="23"/>
      <c r="AH71" s="21">
        <f>AH72</f>
        <v>3.69</v>
      </c>
      <c r="AI71" s="37">
        <f>AI72</f>
        <v>0</v>
      </c>
    </row>
    <row r="72" spans="1:35" ht="31.5" x14ac:dyDescent="0.25">
      <c r="A72" s="36" t="s">
        <v>28</v>
      </c>
      <c r="B72" s="39" t="s">
        <v>27</v>
      </c>
      <c r="C72" s="23"/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23"/>
      <c r="Q72" s="34">
        <f>R72+S72+T72+U72</f>
        <v>18.113</v>
      </c>
      <c r="R72" s="22"/>
      <c r="S72" s="22">
        <f>18.113</f>
        <v>18.113</v>
      </c>
      <c r="T72" s="22"/>
      <c r="U72" s="22"/>
      <c r="V72" s="21"/>
      <c r="W72" s="21"/>
      <c r="X72" s="21"/>
      <c r="Y72" s="21"/>
      <c r="Z72" s="20"/>
      <c r="AA72" s="20"/>
      <c r="AB72" s="20"/>
      <c r="AC72" s="20"/>
      <c r="AD72" s="20">
        <v>2013</v>
      </c>
      <c r="AE72" s="20">
        <v>25</v>
      </c>
      <c r="AF72" s="41" t="s">
        <v>26</v>
      </c>
      <c r="AG72" s="20" t="s">
        <v>25</v>
      </c>
      <c r="AH72" s="20">
        <v>3.69</v>
      </c>
      <c r="AI72" s="19"/>
    </row>
    <row r="73" spans="1:35" x14ac:dyDescent="0.25">
      <c r="A73" s="36"/>
      <c r="B73" s="40" t="s">
        <v>24</v>
      </c>
      <c r="C73" s="23">
        <f>C74</f>
        <v>0</v>
      </c>
      <c r="D73" s="23">
        <f>D74</f>
        <v>0</v>
      </c>
      <c r="E73" s="23">
        <f>E74</f>
        <v>0</v>
      </c>
      <c r="F73" s="23">
        <f>F74</f>
        <v>0</v>
      </c>
      <c r="G73" s="23">
        <f>G74</f>
        <v>0</v>
      </c>
      <c r="H73" s="23">
        <f>H74</f>
        <v>0</v>
      </c>
      <c r="I73" s="23">
        <f>I74</f>
        <v>0</v>
      </c>
      <c r="J73" s="23">
        <f>J74</f>
        <v>0</v>
      </c>
      <c r="K73" s="23">
        <f>K74</f>
        <v>0</v>
      </c>
      <c r="L73" s="23">
        <f>L74</f>
        <v>0</v>
      </c>
      <c r="M73" s="23">
        <f>M74</f>
        <v>0</v>
      </c>
      <c r="N73" s="23">
        <f>N74</f>
        <v>0</v>
      </c>
      <c r="O73" s="23">
        <f>O74</f>
        <v>0</v>
      </c>
      <c r="P73" s="23">
        <f>P74</f>
        <v>0</v>
      </c>
      <c r="Q73" s="21">
        <f>Q74</f>
        <v>9.8780000000000001</v>
      </c>
      <c r="R73" s="21">
        <f>R74</f>
        <v>0</v>
      </c>
      <c r="S73" s="21">
        <f>S74</f>
        <v>9.8780000000000001</v>
      </c>
      <c r="T73" s="21">
        <f>T74</f>
        <v>0</v>
      </c>
      <c r="U73" s="21">
        <f>U74</f>
        <v>0</v>
      </c>
      <c r="V73" s="23">
        <f>V74</f>
        <v>0</v>
      </c>
      <c r="W73" s="23">
        <f>W74</f>
        <v>0</v>
      </c>
      <c r="X73" s="23">
        <f>X74</f>
        <v>0</v>
      </c>
      <c r="Y73" s="23">
        <f>Y74</f>
        <v>0</v>
      </c>
      <c r="Z73" s="23">
        <f>Z74</f>
        <v>0</v>
      </c>
      <c r="AA73" s="23">
        <f>AA74</f>
        <v>0</v>
      </c>
      <c r="AB73" s="23">
        <f>AB74</f>
        <v>0</v>
      </c>
      <c r="AC73" s="23">
        <f>AC74</f>
        <v>0</v>
      </c>
      <c r="AD73" s="23"/>
      <c r="AE73" s="23"/>
      <c r="AF73" s="23"/>
      <c r="AG73" s="23"/>
      <c r="AH73" s="21">
        <f>AH74</f>
        <v>4.8</v>
      </c>
      <c r="AI73" s="37">
        <f>AI74</f>
        <v>0</v>
      </c>
    </row>
    <row r="74" spans="1:35" ht="31.5" x14ac:dyDescent="0.25">
      <c r="A74" s="36" t="s">
        <v>23</v>
      </c>
      <c r="B74" s="39" t="s">
        <v>22</v>
      </c>
      <c r="C74" s="23"/>
      <c r="D74" s="23"/>
      <c r="E74" s="23"/>
      <c r="F74" s="23"/>
      <c r="G74" s="23"/>
      <c r="H74" s="23"/>
      <c r="I74" s="23"/>
      <c r="J74" s="23"/>
      <c r="K74" s="23"/>
      <c r="L74" s="23"/>
      <c r="M74" s="23"/>
      <c r="N74" s="23"/>
      <c r="O74" s="23"/>
      <c r="P74" s="23"/>
      <c r="Q74" s="34">
        <f>R74+S74+T74+U74</f>
        <v>9.8780000000000001</v>
      </c>
      <c r="R74" s="22"/>
      <c r="S74" s="22">
        <v>9.8780000000000001</v>
      </c>
      <c r="T74" s="22"/>
      <c r="U74" s="22"/>
      <c r="V74" s="21"/>
      <c r="W74" s="21"/>
      <c r="X74" s="21"/>
      <c r="Y74" s="21"/>
      <c r="Z74" s="20"/>
      <c r="AA74" s="20"/>
      <c r="AB74" s="20"/>
      <c r="AC74" s="20"/>
      <c r="AD74" s="20">
        <v>2013</v>
      </c>
      <c r="AE74" s="20">
        <v>25</v>
      </c>
      <c r="AF74" s="20" t="s">
        <v>21</v>
      </c>
      <c r="AG74" s="20" t="s">
        <v>20</v>
      </c>
      <c r="AH74" s="20">
        <v>4.8</v>
      </c>
      <c r="AI74" s="19"/>
    </row>
    <row r="75" spans="1:35" x14ac:dyDescent="0.25">
      <c r="A75" s="36" t="s">
        <v>19</v>
      </c>
      <c r="B75" s="38" t="s">
        <v>18</v>
      </c>
      <c r="C75" s="23"/>
      <c r="D75" s="23"/>
      <c r="E75" s="23"/>
      <c r="F75" s="23"/>
      <c r="G75" s="23"/>
      <c r="H75" s="23"/>
      <c r="I75" s="23"/>
      <c r="J75" s="23"/>
      <c r="K75" s="23"/>
      <c r="L75" s="23"/>
      <c r="M75" s="23"/>
      <c r="N75" s="23"/>
      <c r="O75" s="23"/>
      <c r="P75" s="23"/>
      <c r="Q75" s="22"/>
      <c r="R75" s="22"/>
      <c r="S75" s="22"/>
      <c r="T75" s="22"/>
      <c r="U75" s="22"/>
      <c r="V75" s="21"/>
      <c r="W75" s="21"/>
      <c r="X75" s="21"/>
      <c r="Y75" s="21"/>
      <c r="Z75" s="20"/>
      <c r="AA75" s="20"/>
      <c r="AB75" s="20"/>
      <c r="AC75" s="20"/>
      <c r="AD75" s="20"/>
      <c r="AE75" s="20"/>
      <c r="AF75" s="20"/>
      <c r="AG75" s="20"/>
      <c r="AH75" s="20"/>
      <c r="AI75" s="19"/>
    </row>
    <row r="76" spans="1:35" x14ac:dyDescent="0.25">
      <c r="A76" s="36" t="s">
        <v>17</v>
      </c>
      <c r="B76" s="38" t="s">
        <v>16</v>
      </c>
      <c r="C76" s="23"/>
      <c r="D76" s="23"/>
      <c r="E76" s="23"/>
      <c r="F76" s="23"/>
      <c r="G76" s="23"/>
      <c r="H76" s="23"/>
      <c r="I76" s="23"/>
      <c r="J76" s="23"/>
      <c r="K76" s="23"/>
      <c r="L76" s="23"/>
      <c r="M76" s="23"/>
      <c r="N76" s="23"/>
      <c r="O76" s="23"/>
      <c r="P76" s="23"/>
      <c r="Q76" s="22"/>
      <c r="R76" s="22"/>
      <c r="S76" s="22"/>
      <c r="T76" s="22"/>
      <c r="U76" s="22"/>
      <c r="V76" s="21"/>
      <c r="W76" s="21"/>
      <c r="X76" s="21"/>
      <c r="Y76" s="21"/>
      <c r="Z76" s="20"/>
      <c r="AA76" s="20"/>
      <c r="AB76" s="20"/>
      <c r="AC76" s="20"/>
      <c r="AD76" s="20"/>
      <c r="AE76" s="20"/>
      <c r="AF76" s="20"/>
      <c r="AG76" s="20"/>
      <c r="AH76" s="20"/>
      <c r="AI76" s="19"/>
    </row>
    <row r="77" spans="1:35" x14ac:dyDescent="0.25">
      <c r="A77" s="36" t="s">
        <v>15</v>
      </c>
      <c r="B77" s="38" t="s">
        <v>14</v>
      </c>
      <c r="C77" s="23">
        <f>C78+C79</f>
        <v>0</v>
      </c>
      <c r="D77" s="23">
        <f>D78+D79</f>
        <v>0</v>
      </c>
      <c r="E77" s="23">
        <f>E78+E79</f>
        <v>0</v>
      </c>
      <c r="F77" s="23">
        <f>F78+F79</f>
        <v>0</v>
      </c>
      <c r="G77" s="23">
        <f>G78+G79</f>
        <v>0</v>
      </c>
      <c r="H77" s="23">
        <f>H78+H79</f>
        <v>0</v>
      </c>
      <c r="I77" s="23">
        <f>I78+I79</f>
        <v>0</v>
      </c>
      <c r="J77" s="23">
        <f>J78+J79</f>
        <v>0</v>
      </c>
      <c r="K77" s="23">
        <f>K78+K79</f>
        <v>0</v>
      </c>
      <c r="L77" s="23">
        <f>L78+L79</f>
        <v>0</v>
      </c>
      <c r="M77" s="23">
        <f>M78+M79</f>
        <v>0</v>
      </c>
      <c r="N77" s="23">
        <f>N78+N79</f>
        <v>0</v>
      </c>
      <c r="O77" s="23">
        <f>O78+O79</f>
        <v>0</v>
      </c>
      <c r="P77" s="23">
        <f>P78+P79</f>
        <v>0</v>
      </c>
      <c r="Q77" s="22">
        <f>Q78+Q79</f>
        <v>11.901</v>
      </c>
      <c r="R77" s="21">
        <f>R78+R79</f>
        <v>11.901</v>
      </c>
      <c r="S77" s="21">
        <f>S78+S79</f>
        <v>0</v>
      </c>
      <c r="T77" s="21">
        <f>T78+T79</f>
        <v>0</v>
      </c>
      <c r="U77" s="21">
        <f>U78+U79</f>
        <v>0</v>
      </c>
      <c r="V77" s="23">
        <f>V78+V79</f>
        <v>0</v>
      </c>
      <c r="W77" s="23">
        <f>W78+W79</f>
        <v>0</v>
      </c>
      <c r="X77" s="23">
        <f>X78+X79</f>
        <v>0</v>
      </c>
      <c r="Y77" s="23">
        <f>Y78+Y79</f>
        <v>0</v>
      </c>
      <c r="Z77" s="23">
        <f>Z78+Z79</f>
        <v>0</v>
      </c>
      <c r="AA77" s="23">
        <f>AA78+AA79</f>
        <v>0</v>
      </c>
      <c r="AB77" s="23">
        <f>AB78+AB79</f>
        <v>0</v>
      </c>
      <c r="AC77" s="23">
        <f>AC78+AC79</f>
        <v>0</v>
      </c>
      <c r="AD77" s="23">
        <f>AD78+AD79</f>
        <v>0</v>
      </c>
      <c r="AE77" s="23">
        <f>AE78+AE79</f>
        <v>0</v>
      </c>
      <c r="AF77" s="23">
        <f>AF78+AF79</f>
        <v>0</v>
      </c>
      <c r="AG77" s="23">
        <f>AG78+AG79</f>
        <v>0</v>
      </c>
      <c r="AH77" s="23">
        <f>AH78+AH79</f>
        <v>0</v>
      </c>
      <c r="AI77" s="37">
        <f>AI78+AI79</f>
        <v>0</v>
      </c>
    </row>
    <row r="78" spans="1:35" ht="31.5" x14ac:dyDescent="0.25">
      <c r="A78" s="36" t="s">
        <v>13</v>
      </c>
      <c r="B78" s="35" t="s">
        <v>12</v>
      </c>
      <c r="C78" s="23"/>
      <c r="D78" s="23"/>
      <c r="E78" s="23"/>
      <c r="F78" s="23"/>
      <c r="G78" s="23"/>
      <c r="H78" s="23"/>
      <c r="I78" s="23"/>
      <c r="J78" s="23"/>
      <c r="K78" s="23"/>
      <c r="L78" s="23"/>
      <c r="M78" s="23"/>
      <c r="N78" s="23"/>
      <c r="O78" s="23"/>
      <c r="P78" s="23"/>
      <c r="Q78" s="34">
        <f>R78+S78+T78+U78</f>
        <v>9.6549999999999994</v>
      </c>
      <c r="R78" s="22">
        <v>9.6549999999999994</v>
      </c>
      <c r="S78" s="22"/>
      <c r="T78" s="22"/>
      <c r="U78" s="22"/>
      <c r="V78" s="21"/>
      <c r="W78" s="21"/>
      <c r="X78" s="21"/>
      <c r="Y78" s="21"/>
      <c r="Z78" s="20"/>
      <c r="AA78" s="20"/>
      <c r="AB78" s="20"/>
      <c r="AC78" s="20"/>
      <c r="AD78" s="20"/>
      <c r="AE78" s="20"/>
      <c r="AF78" s="20"/>
      <c r="AG78" s="20"/>
      <c r="AH78" s="20"/>
      <c r="AI78" s="19"/>
    </row>
    <row r="79" spans="1:35" x14ac:dyDescent="0.25">
      <c r="A79" s="36" t="s">
        <v>11</v>
      </c>
      <c r="B79" s="35" t="s">
        <v>10</v>
      </c>
      <c r="C79" s="23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34">
        <f>R79+S79+T79+U79</f>
        <v>2.246</v>
      </c>
      <c r="R79" s="22">
        <v>2.246</v>
      </c>
      <c r="S79" s="22"/>
      <c r="T79" s="22"/>
      <c r="U79" s="22"/>
      <c r="V79" s="21"/>
      <c r="W79" s="21"/>
      <c r="X79" s="21"/>
      <c r="Y79" s="21"/>
      <c r="Z79" s="20"/>
      <c r="AA79" s="20"/>
      <c r="AB79" s="20"/>
      <c r="AC79" s="20"/>
      <c r="AD79" s="20"/>
      <c r="AE79" s="20"/>
      <c r="AF79" s="20"/>
      <c r="AG79" s="20"/>
      <c r="AH79" s="20"/>
      <c r="AI79" s="19"/>
    </row>
    <row r="80" spans="1:35" x14ac:dyDescent="0.25">
      <c r="A80" s="33" t="s">
        <v>9</v>
      </c>
      <c r="B80" s="32" t="s">
        <v>8</v>
      </c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2"/>
      <c r="R80" s="22"/>
      <c r="S80" s="22"/>
      <c r="T80" s="22"/>
      <c r="U80" s="22"/>
      <c r="V80" s="21"/>
      <c r="W80" s="21"/>
      <c r="X80" s="21"/>
      <c r="Y80" s="21"/>
      <c r="Z80" s="20"/>
      <c r="AA80" s="20"/>
      <c r="AB80" s="20"/>
      <c r="AC80" s="20"/>
      <c r="AD80" s="20"/>
      <c r="AE80" s="20"/>
      <c r="AF80" s="20"/>
      <c r="AG80" s="20"/>
      <c r="AH80" s="20"/>
      <c r="AI80" s="19"/>
    </row>
    <row r="81" spans="1:35" x14ac:dyDescent="0.25">
      <c r="A81" s="31" t="s">
        <v>7</v>
      </c>
      <c r="B81" s="30" t="s">
        <v>6</v>
      </c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2"/>
      <c r="R81" s="22"/>
      <c r="S81" s="22"/>
      <c r="T81" s="22"/>
      <c r="U81" s="22"/>
      <c r="V81" s="21"/>
      <c r="W81" s="21"/>
      <c r="X81" s="21"/>
      <c r="Y81" s="21"/>
      <c r="Z81" s="20"/>
      <c r="AA81" s="20"/>
      <c r="AB81" s="20"/>
      <c r="AC81" s="20"/>
      <c r="AD81" s="20"/>
      <c r="AE81" s="20"/>
      <c r="AF81" s="20"/>
      <c r="AG81" s="20"/>
      <c r="AH81" s="20"/>
      <c r="AI81" s="19"/>
    </row>
    <row r="82" spans="1:35" x14ac:dyDescent="0.25">
      <c r="A82" s="25"/>
      <c r="B82" s="29" t="s">
        <v>5</v>
      </c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2"/>
      <c r="R82" s="22"/>
      <c r="S82" s="22"/>
      <c r="T82" s="22"/>
      <c r="U82" s="22"/>
      <c r="V82" s="21"/>
      <c r="W82" s="21"/>
      <c r="X82" s="21"/>
      <c r="Y82" s="21"/>
      <c r="Z82" s="20"/>
      <c r="AA82" s="20"/>
      <c r="AB82" s="20"/>
      <c r="AC82" s="20"/>
      <c r="AD82" s="20"/>
      <c r="AE82" s="20"/>
      <c r="AF82" s="20"/>
      <c r="AG82" s="20"/>
      <c r="AH82" s="20"/>
      <c r="AI82" s="19"/>
    </row>
    <row r="83" spans="1:35" x14ac:dyDescent="0.25">
      <c r="A83" s="25"/>
      <c r="B83" s="28" t="s">
        <v>4</v>
      </c>
      <c r="C83" s="26"/>
      <c r="D83" s="26"/>
      <c r="E83" s="26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7"/>
      <c r="R83" s="22"/>
      <c r="S83" s="22"/>
      <c r="T83" s="22"/>
      <c r="U83" s="22"/>
      <c r="V83" s="26"/>
      <c r="W83" s="26"/>
      <c r="X83" s="26"/>
      <c r="Y83" s="26"/>
      <c r="Z83" s="20"/>
      <c r="AA83" s="20"/>
      <c r="AB83" s="20"/>
      <c r="AC83" s="20"/>
      <c r="AD83" s="20"/>
      <c r="AE83" s="20"/>
      <c r="AF83" s="20"/>
      <c r="AG83" s="20"/>
      <c r="AH83" s="20"/>
      <c r="AI83" s="19"/>
    </row>
    <row r="84" spans="1:35" x14ac:dyDescent="0.25">
      <c r="A84" s="25"/>
      <c r="B84" s="24" t="s">
        <v>3</v>
      </c>
      <c r="C84" s="23"/>
      <c r="D84" s="23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23"/>
      <c r="Q84" s="22"/>
      <c r="R84" s="22"/>
      <c r="S84" s="22"/>
      <c r="T84" s="22"/>
      <c r="U84" s="22"/>
      <c r="V84" s="21"/>
      <c r="W84" s="21"/>
      <c r="X84" s="21"/>
      <c r="Y84" s="21"/>
      <c r="Z84" s="20"/>
      <c r="AA84" s="20"/>
      <c r="AB84" s="20"/>
      <c r="AC84" s="20"/>
      <c r="AD84" s="20"/>
      <c r="AE84" s="20"/>
      <c r="AF84" s="20"/>
      <c r="AG84" s="20"/>
      <c r="AH84" s="20"/>
      <c r="AI84" s="19"/>
    </row>
    <row r="85" spans="1:35" ht="16.5" thickBot="1" x14ac:dyDescent="0.3">
      <c r="A85" s="18"/>
      <c r="B85" s="17" t="s">
        <v>2</v>
      </c>
      <c r="C85" s="16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5"/>
      <c r="R85" s="15"/>
      <c r="S85" s="15"/>
      <c r="T85" s="15"/>
      <c r="U85" s="15"/>
      <c r="V85" s="14"/>
      <c r="W85" s="14"/>
      <c r="X85" s="14"/>
      <c r="Y85" s="14"/>
      <c r="Z85" s="13"/>
      <c r="AA85" s="13"/>
      <c r="AB85" s="13"/>
      <c r="AC85" s="13"/>
      <c r="AD85" s="13"/>
      <c r="AE85" s="13"/>
      <c r="AF85" s="13"/>
      <c r="AG85" s="13"/>
      <c r="AH85" s="13"/>
      <c r="AI85" s="12"/>
    </row>
    <row r="86" spans="1:35" x14ac:dyDescent="0.25">
      <c r="A86" s="11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10"/>
      <c r="T86" s="10"/>
      <c r="U86" s="10"/>
      <c r="V86" s="9"/>
      <c r="W86" s="9"/>
      <c r="X86" s="9"/>
      <c r="Y86" s="9"/>
    </row>
    <row r="87" spans="1:35" x14ac:dyDescent="0.25">
      <c r="B87" s="8" t="s">
        <v>1</v>
      </c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4"/>
      <c r="W87" s="4"/>
      <c r="X87" s="4"/>
      <c r="Y87" s="4"/>
    </row>
    <row r="88" spans="1:35" x14ac:dyDescent="0.25">
      <c r="A88" s="3"/>
      <c r="B88" s="7" t="s">
        <v>0</v>
      </c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6"/>
      <c r="T88" s="6"/>
      <c r="U88" s="6"/>
    </row>
    <row r="89" spans="1:35" ht="15.75" customHeight="1" x14ac:dyDescent="0.25">
      <c r="A89" s="3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4"/>
      <c r="W89" s="4"/>
      <c r="X89" s="4"/>
      <c r="Y89" s="4"/>
    </row>
    <row r="90" spans="1:35" x14ac:dyDescent="0.25">
      <c r="A90" s="3"/>
    </row>
    <row r="91" spans="1:35" x14ac:dyDescent="0.25">
      <c r="A91" s="3"/>
    </row>
    <row r="92" spans="1:35" ht="33.75" customHeight="1" x14ac:dyDescent="0.25">
      <c r="S92" s="1"/>
      <c r="T92" s="1"/>
      <c r="U92" s="1"/>
    </row>
    <row r="93" spans="1:35" x14ac:dyDescent="0.25">
      <c r="A93" s="2"/>
    </row>
  </sheetData>
  <mergeCells count="16">
    <mergeCell ref="V14:Y14"/>
    <mergeCell ref="Z14:AC14"/>
    <mergeCell ref="AD14:AH14"/>
    <mergeCell ref="AI14:AI15"/>
    <mergeCell ref="B87:U87"/>
    <mergeCell ref="B89:U89"/>
    <mergeCell ref="A4:AI4"/>
    <mergeCell ref="A13:A15"/>
    <mergeCell ref="B13:B15"/>
    <mergeCell ref="C13:P13"/>
    <mergeCell ref="Q13:U14"/>
    <mergeCell ref="V13:AI13"/>
    <mergeCell ref="C14:F14"/>
    <mergeCell ref="G14:J14"/>
    <mergeCell ref="K14:O14"/>
    <mergeCell ref="P14:P1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юяэс</vt:lpstr>
    </vt:vector>
  </TitlesOfParts>
  <Company>JSC DRSK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Дроздова Марина Викторовна</dc:creator>
  <cp:lastModifiedBy>Дроздова Марина Викторовна</cp:lastModifiedBy>
  <dcterms:created xsi:type="dcterms:W3CDTF">2013-11-07T04:01:26Z</dcterms:created>
  <dcterms:modified xsi:type="dcterms:W3CDTF">2013-11-07T04:01:48Z</dcterms:modified>
</cp:coreProperties>
</file>