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5" yWindow="0" windowWidth="28755" windowHeight="12825"/>
  </bookViews>
  <sheets>
    <sheet name="еао 1.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ESTATE">[1]Опции!$B$14</definedName>
    <definedName name="_PRJ_SHEET_">[1]Опции!$B$15</definedName>
    <definedName name="_xlnm._FilterDatabase" localSheetId="0" hidden="1">'еао 1.1'!$A$20:$EC$122</definedName>
    <definedName name="About_AI">#REF!</definedName>
    <definedName name="About_AI_Summ">#REF!</definedName>
    <definedName name="AI_Version">[1]Опции!$B$5</definedName>
    <definedName name="asset_count_1">[1]Проект!$E$480</definedName>
    <definedName name="asset_count_2">[1]Проект!$E$501</definedName>
    <definedName name="asset_count_3">[1]Проект!$E$525</definedName>
    <definedName name="CalcMethod">[1]Проект!$F$217</definedName>
    <definedName name="Cash_At_End">[1]Проект!$A$984:$AP$984</definedName>
    <definedName name="COMP_LAST_COLUMN">[1]Компания!$AN$1:$AN$65536</definedName>
    <definedName name="CUR_Foreign">[1]Проект!$B$12</definedName>
    <definedName name="CUR_I_Foreign">[1]Проект!$D$12</definedName>
    <definedName name="CUR_I_Main">[1]Проект!$D$11</definedName>
    <definedName name="CUR_I_Report">[1]Проект!$D$19</definedName>
    <definedName name="CUR_Main">[1]Проект!$B$11</definedName>
    <definedName name="CUR_Report">[1]Проект!$B$19</definedName>
    <definedName name="CurrencyRate">[1]Проект!$F$226:$AN$226</definedName>
    <definedName name="EST_BALANCE">[1]Проект!$A$144:$IV$214</definedName>
    <definedName name="EST_DATA">[1]Проект!$A$33:$IV$143</definedName>
    <definedName name="EST_FROM">[1]Проект!$B$35</definedName>
    <definedName name="EST_NumStages">[1]Проект!$D$57</definedName>
    <definedName name="EST_ProdNum">[1]Проект!$D$37</definedName>
    <definedName name="EST_SQUARE">[1]Проект!$B$41</definedName>
    <definedName name="gexp_count_1">[1]Проект!$E$413</definedName>
    <definedName name="gexp_count_2">[1]Проект!$E$425</definedName>
    <definedName name="gexp_count_3">[1]Проект!$E$435</definedName>
    <definedName name="gexp_count_4">[1]Проект!$E$445</definedName>
    <definedName name="IS_DEMO">[1]Опции!$B$8</definedName>
    <definedName name="IS_ESTATE">[1]Опции!$B$13</definedName>
    <definedName name="IS_NULL">[1]Опции!$B$12</definedName>
    <definedName name="IS_PRIM">[1]Опции!$B$11</definedName>
    <definedName name="IS_SUMM">[1]Опции!$B$10</definedName>
    <definedName name="IS_TRIAL">[1]Опции!$B$16</definedName>
    <definedName name="LANGUAGE">[1]Проект!$D$17</definedName>
    <definedName name="LAST_COLUMN">[1]Проект!$AN$1:$AN$65536</definedName>
    <definedName name="lease_count">[1]Проект!$E$593</definedName>
    <definedName name="ListForSensAnal">[1]Анализ!$A$91:$C$98</definedName>
    <definedName name="loan_count">[1]Проект!$E$710</definedName>
    <definedName name="NWC_T_Cr_AdvK">[1]Проект!$B$655</definedName>
    <definedName name="NWC_T_Cr_AdvT">[1]Проект!$C$655</definedName>
    <definedName name="NWC_T_Cr_CrdK">[1]Проект!$B$656</definedName>
    <definedName name="NWC_T_Cr_CrdT">[1]Проект!$C$656</definedName>
    <definedName name="NWC_T_Cycle">[1]Проект!$B$634</definedName>
    <definedName name="NWC_T_Db_AdvK">[1]Проект!$B$643</definedName>
    <definedName name="NWC_T_Db_AdvT">[1]Проект!$C$643</definedName>
    <definedName name="NWC_T_Db_CrdK">[1]Проект!$B$644</definedName>
    <definedName name="NWC_T_Db_CrdT">[1]Проект!$C$644</definedName>
    <definedName name="NWC_T_Goods">[1]Проект!$B$638</definedName>
    <definedName name="NWC_T_Mat">[1]Проект!$B$632</definedName>
    <definedName name="PeriodTitle">[1]Проект!$F$215:$AN$215</definedName>
    <definedName name="pers_count_1">[1]Проект!$E$367</definedName>
    <definedName name="pers_count_2">[1]Проект!$E$373</definedName>
    <definedName name="pers_count_3">[1]Проект!$E$379</definedName>
    <definedName name="pers_count_4">[1]Проект!$E$385</definedName>
    <definedName name="PRJ_COUNT">[1]Компания!$D$8</definedName>
    <definedName name="PRJ_Len">[1]Проект!$D$8</definedName>
    <definedName name="PRJ_Protected">[1]Проект!$D$18</definedName>
    <definedName name="PRJ_StartDate">[1]Проект!$D$7</definedName>
    <definedName name="PRJ_StartMon">[1]Проект!$F$26</definedName>
    <definedName name="PRJ_StartYear">[1]Проект!$F$25</definedName>
    <definedName name="PRJ_Step">[1]Проект!$D$10</definedName>
    <definedName name="PRJ_Step_SName">[1]Проект!$E$9</definedName>
    <definedName name="PRJ_StepType">[1]Проект!$D$9</definedName>
    <definedName name="prod_tbl_1">[1]Проект!$A$243</definedName>
    <definedName name="prod_tbl_2">[1]Проект!$A$252</definedName>
    <definedName name="prod_tbl_3">[1]Проект!$A$260</definedName>
    <definedName name="prod_tbl_4">[1]Проект!$A$286</definedName>
    <definedName name="ProdNum">[1]Проект!$D$240</definedName>
    <definedName name="ProfitTax">[1]Проект!$B$830</definedName>
    <definedName name="ProfitTax_Period">[1]Проект!$B$831</definedName>
    <definedName name="RegNum">[1]Опции!$B$18</definedName>
    <definedName name="SENS_Parameter">[1]Анализ!$E$9</definedName>
    <definedName name="SENS_Project">[1]Анализ!$E$7</definedName>
    <definedName name="SENS_Res1">[1]Анализ!$A$13:$L$19</definedName>
    <definedName name="SENS_Res2">[1]Анализ!$A$51:$L$57</definedName>
    <definedName name="SensForSumm">[1]Анализ!$A$48:$L$85</definedName>
    <definedName name="ShowAbout">[1]Опции!$B$9</definedName>
    <definedName name="ShowRealDates">[1]Проект!$D$20</definedName>
    <definedName name="SUMM_LAST_COLUMN">[1]Сумм!$AN$1:$AN$65536</definedName>
    <definedName name="SUMM_PrjList">[1]Сумм!$A$6</definedName>
    <definedName name="TRIAL_DATE">[1]Опции!$C$16</definedName>
    <definedName name="UserName">[1]Опции!$B$19</definedName>
    <definedName name="VAT">[1]Проект!$B$775</definedName>
    <definedName name="VAT_OnAssets">[1]Проект!#REF!</definedName>
    <definedName name="VAT_Period">[1]Проект!$B$776</definedName>
    <definedName name="VAT_Repay">[1]Проект!$B$777</definedName>
    <definedName name="Ver_BuildDate">[1]Опции!$B$7</definedName>
    <definedName name="Ver_ChangeDate">[1]Опции!$B$6</definedName>
    <definedName name="XLRPARAMS_DK2" hidden="1">[2]XLR_NoRangeSheet!$E$6</definedName>
    <definedName name="XLRPARAMS_DT2" hidden="1">[2]XLR_NoRangeSheet!$G$6</definedName>
    <definedName name="XLRPARAMS_DT2X1" hidden="1">[3]XLR_NoRangeSheet!$H$6</definedName>
    <definedName name="XLRPARAMS_DT2X2" hidden="1">[3]XLR_NoRangeSheet!$I$6</definedName>
    <definedName name="XLRPARAMS_DT2X3" hidden="1">[2]XLR_NoRangeSheet!$J$6</definedName>
    <definedName name="XLRPARAMS_MYNAME" hidden="1">[3]XLR_NoRangeSheet!$C$6</definedName>
    <definedName name="XLRPARAMS_XDATE" hidden="1">[2]XLR_NoRangeSheet!$B$6</definedName>
    <definedName name="Z_4A43531C_F359_42FB_B9A3_DA88EA606DB5_.wvu.Cols" localSheetId="0" hidden="1">'еао 1.1'!$C:$F,'еао 1.1'!$J:$O,'еао 1.1'!$Q:$AN,'еао 1.1'!#REF!,'еао 1.1'!#REF!,'еао 1.1'!#REF!,'еао 1.1'!$AP:$BM,'еао 1.1'!$BO:$CL</definedName>
    <definedName name="Z_4A43531C_F359_42FB_B9A3_DA88EA606DB5_.wvu.PrintTitles" localSheetId="0" hidden="1">'еао 1.1'!$8:$15</definedName>
    <definedName name="Z_4A43531C_F359_42FB_B9A3_DA88EA606DB5_.wvu.Rows" localSheetId="0" hidden="1">'еао 1.1'!#REF!,'еао 1.1'!$23:$26,'еао 1.1'!$31:$35,'еао 1.1'!$52:$53,'еао 1.1'!$78:$80,'еао 1.1'!$83:$87,'еао 1.1'!$91:$94,'еао 1.1'!$98:$99,'еао 1.1'!$104:$113,'еао 1.1'!$118:$119,'еао 1.1'!#REF!,'еао 1.1'!#REF!</definedName>
    <definedName name="Z_E868BBE6_949C_47F3_B7DA_FF800F465E4C_.wvu.Cols" localSheetId="0" hidden="1">'еао 1.1'!$C:$F,'еао 1.1'!$J:$O,'еао 1.1'!$Q:$AN,'еао 1.1'!#REF!,'еао 1.1'!#REF!,'еао 1.1'!#REF!,'еао 1.1'!$AP:$BM,'еао 1.1'!$BO:$CL</definedName>
    <definedName name="Z_E868BBE6_949C_47F3_B7DA_FF800F465E4C_.wvu.PrintTitles" localSheetId="0" hidden="1">'еао 1.1'!$8:$15</definedName>
    <definedName name="Z_E868BBE6_949C_47F3_B7DA_FF800F465E4C_.wvu.Rows" localSheetId="0" hidden="1">'еао 1.1'!#REF!,'еао 1.1'!$23:$26,'еао 1.1'!$31:$35,'еао 1.1'!$52:$53,'еао 1.1'!$78:$80,'еао 1.1'!$83:$87,'еао 1.1'!$91:$94,'еао 1.1'!$98:$99,'еао 1.1'!$104:$113,'еао 1.1'!$118:$119,'еао 1.1'!#REF!,'еао 1.1'!#REF!</definedName>
    <definedName name="апрапр" hidden="1">[4]XLR_NoRangeSheet!$H$6</definedName>
    <definedName name="АЭС">#REF!</definedName>
    <definedName name="доли1">'[5]эл ст'!$A$368:$IV$368</definedName>
    <definedName name="ё">#REF!</definedName>
    <definedName name="ж" hidden="1">[6]XLR_NoRangeSheet!$B$6</definedName>
    <definedName name="_xlnm.Print_Titles" localSheetId="0">'еао 1.1'!$13:$15</definedName>
    <definedName name="кирпичная">#REF!</definedName>
    <definedName name="курс">[7]Исходные!$I$8</definedName>
    <definedName name="лшг">[8]Проект!$B$12</definedName>
    <definedName name="ммм">[8]Опции!$B$8</definedName>
    <definedName name="мммммммммммммммм">[8]Проект!#REF!</definedName>
    <definedName name="ната" hidden="1">[9]XLR_NoRangeSheet!$G$6</definedName>
    <definedName name="нголеноек">[10]Исходные!$I$7</definedName>
    <definedName name="НДС">#REF!</definedName>
    <definedName name="новая" hidden="1">[2]XLR_NoRangeSheet!$J$6</definedName>
    <definedName name="НП">[11]Исходные!$I$7</definedName>
    <definedName name="ПАРК">#REF!</definedName>
    <definedName name="Пирл">[12]Проект!#REF!</definedName>
    <definedName name="прил">[1]Компания!$AN$1:$AN$65536</definedName>
    <definedName name="прил31" hidden="1">[6]XLR_NoRangeSheet!$J$6</definedName>
    <definedName name="рнгоьлдд">[8]Проект!$E$445</definedName>
    <definedName name="Собст">'[5]эл ст'!$A$360:$IV$360</definedName>
    <definedName name="Собств">'[5]эл ст'!$A$369:$IV$369</definedName>
    <definedName name="СуммTable_10">[1]Сумм!$A$685:$AP$723</definedName>
    <definedName name="Т">[12]Проект!$D$20</definedName>
    <definedName name="э" hidden="1">[6]XLR_NoRangeSheet!$E$6</definedName>
  </definedNames>
  <calcPr calcId="145621"/>
  <customWorkbookViews>
    <customWorkbookView name="Елена Владимировна Кригер - Личное представление" guid="{E868BBE6-949C-47F3-B7DA-FF800F465E4C}" mergeInterval="0" personalView="1" maximized="1" windowWidth="1916" windowHeight="870" activeSheetId="1"/>
    <customWorkbookView name="Кригер Елена Владимировна - Личное представление" guid="{4A43531C-F359-42FB-B9A3-DA88EA606DB5}" mergeInterval="0" personalView="1" maximized="1" windowWidth="1916" windowHeight="855" activeSheetId="3"/>
  </customWorkbookViews>
</workbook>
</file>

<file path=xl/calcChain.xml><?xml version="1.0" encoding="utf-8"?>
<calcChain xmlns="http://schemas.openxmlformats.org/spreadsheetml/2006/main">
  <c r="H19" i="1" l="1"/>
  <c r="G20" i="1"/>
  <c r="J18" i="1" l="1"/>
  <c r="J97" i="1"/>
  <c r="J96" i="1" s="1"/>
  <c r="J95" i="1" s="1"/>
  <c r="G42" i="1"/>
  <c r="G44" i="1"/>
  <c r="G51" i="1"/>
  <c r="G50" i="1"/>
  <c r="G49" i="1"/>
  <c r="G48" i="1"/>
  <c r="G66" i="1"/>
  <c r="G65" i="1"/>
  <c r="G64" i="1"/>
  <c r="G63" i="1"/>
  <c r="G62" i="1"/>
  <c r="G70" i="1"/>
  <c r="G69" i="1"/>
  <c r="G68" i="1"/>
  <c r="G73" i="1"/>
  <c r="G72" i="1"/>
  <c r="G82" i="1"/>
  <c r="G120" i="1"/>
  <c r="G117" i="1"/>
  <c r="G115" i="1"/>
  <c r="G101" i="1"/>
  <c r="G102" i="1"/>
  <c r="G103" i="1"/>
  <c r="BN60" i="1"/>
  <c r="G60" i="1" s="1"/>
  <c r="H60" i="1" s="1"/>
  <c r="P121" i="1" l="1"/>
  <c r="D17" i="1" l="1"/>
  <c r="CM61" i="1" l="1"/>
  <c r="H24" i="1" l="1"/>
  <c r="CR24" i="1"/>
  <c r="CQ24" i="1"/>
  <c r="CQ22" i="1" s="1"/>
  <c r="CP24" i="1"/>
  <c r="CP22" i="1" s="1"/>
  <c r="CO24" i="1"/>
  <c r="CO22" i="1" s="1"/>
  <c r="CN24" i="1"/>
  <c r="CM24" i="1"/>
  <c r="CL24" i="1"/>
  <c r="CK24" i="1"/>
  <c r="CJ24" i="1"/>
  <c r="CI24" i="1"/>
  <c r="CH24" i="1"/>
  <c r="CG24" i="1"/>
  <c r="CF24" i="1"/>
  <c r="CE24" i="1"/>
  <c r="CD24" i="1"/>
  <c r="CC24" i="1"/>
  <c r="CB24" i="1"/>
  <c r="CA24" i="1"/>
  <c r="BZ24" i="1"/>
  <c r="BY24" i="1"/>
  <c r="BX24" i="1"/>
  <c r="BW24" i="1"/>
  <c r="BV24" i="1"/>
  <c r="BU24" i="1"/>
  <c r="BT24" i="1"/>
  <c r="BS24" i="1"/>
  <c r="BR24" i="1"/>
  <c r="BQ24" i="1"/>
  <c r="BP24" i="1"/>
  <c r="BO24" i="1"/>
  <c r="BN24" i="1"/>
  <c r="BM24" i="1"/>
  <c r="BL24" i="1"/>
  <c r="BK24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N22" i="1" s="1"/>
  <c r="M24" i="1"/>
  <c r="M22" i="1" s="1"/>
  <c r="L24" i="1"/>
  <c r="L22" i="1" s="1"/>
  <c r="K24" i="1"/>
  <c r="K22" i="1" s="1"/>
  <c r="J24" i="1"/>
  <c r="I24" i="1"/>
  <c r="G24" i="1"/>
  <c r="D74" i="1" l="1"/>
  <c r="D81" i="1"/>
  <c r="D77" i="1" s="1"/>
  <c r="D76" i="1" s="1"/>
  <c r="D24" i="1"/>
  <c r="D97" i="1"/>
  <c r="D96" i="1" s="1"/>
  <c r="D95" i="1" s="1"/>
  <c r="J81" i="1"/>
  <c r="J77" i="1" s="1"/>
  <c r="J76" i="1" s="1"/>
  <c r="J75" i="1" s="1"/>
  <c r="CH28" i="1" l="1"/>
  <c r="CG28" i="1" s="1"/>
  <c r="CF28" i="1"/>
  <c r="CE28" i="1"/>
  <c r="CD28" i="1"/>
  <c r="CC28" i="1"/>
  <c r="BZ28" i="1"/>
  <c r="BY28" i="1"/>
  <c r="BV28" i="1"/>
  <c r="BU28" i="1"/>
  <c r="BT28" i="1"/>
  <c r="BS28" i="1"/>
  <c r="BR28" i="1"/>
  <c r="BQ28" i="1"/>
  <c r="CH29" i="1"/>
  <c r="CG29" i="1" s="1"/>
  <c r="CF29" i="1"/>
  <c r="CE29" i="1"/>
  <c r="CD29" i="1"/>
  <c r="CC29" i="1"/>
  <c r="BZ29" i="1"/>
  <c r="BY29" i="1"/>
  <c r="BV29" i="1"/>
  <c r="BU29" i="1"/>
  <c r="BT29" i="1"/>
  <c r="BS29" i="1"/>
  <c r="BR29" i="1"/>
  <c r="BQ29" i="1"/>
  <c r="CH30" i="1"/>
  <c r="CG30" i="1" s="1"/>
  <c r="CF30" i="1"/>
  <c r="CE30" i="1"/>
  <c r="CD30" i="1"/>
  <c r="CC30" i="1"/>
  <c r="BZ30" i="1"/>
  <c r="BY30" i="1"/>
  <c r="BV30" i="1"/>
  <c r="BU30" i="1"/>
  <c r="BT30" i="1"/>
  <c r="BS30" i="1"/>
  <c r="BR30" i="1"/>
  <c r="BQ30" i="1"/>
  <c r="CH39" i="1"/>
  <c r="CG39" i="1" s="1"/>
  <c r="CF39" i="1"/>
  <c r="CF38" i="1" s="1"/>
  <c r="CE39" i="1"/>
  <c r="CE38" i="1" s="1"/>
  <c r="CE36" i="1" s="1"/>
  <c r="CD39" i="1"/>
  <c r="CC39" i="1"/>
  <c r="CC38" i="1" s="1"/>
  <c r="BZ39" i="1"/>
  <c r="BZ38" i="1" s="1"/>
  <c r="BZ36" i="1" s="1"/>
  <c r="BY39" i="1"/>
  <c r="BY38" i="1" s="1"/>
  <c r="BY36" i="1" s="1"/>
  <c r="BX39" i="1"/>
  <c r="BX38" i="1" s="1"/>
  <c r="BV39" i="1"/>
  <c r="BU39" i="1"/>
  <c r="BU38" i="1" s="1"/>
  <c r="BU36" i="1" s="1"/>
  <c r="BT39" i="1"/>
  <c r="BT38" i="1" s="1"/>
  <c r="BT36" i="1" s="1"/>
  <c r="BS39" i="1"/>
  <c r="BR39" i="1"/>
  <c r="BR38" i="1" s="1"/>
  <c r="BR36" i="1" s="1"/>
  <c r="BQ39" i="1"/>
  <c r="CH42" i="1"/>
  <c r="CG42" i="1" s="1"/>
  <c r="CF42" i="1"/>
  <c r="CF41" i="1" s="1"/>
  <c r="CE42" i="1"/>
  <c r="CE41" i="1" s="1"/>
  <c r="CD42" i="1"/>
  <c r="CD41" i="1" s="1"/>
  <c r="CC42" i="1"/>
  <c r="CC41" i="1" s="1"/>
  <c r="CA42" i="1"/>
  <c r="CA41" i="1" s="1"/>
  <c r="BZ42" i="1"/>
  <c r="BZ41" i="1" s="1"/>
  <c r="BY42" i="1"/>
  <c r="BY41" i="1" s="1"/>
  <c r="BX42" i="1"/>
  <c r="BV42" i="1"/>
  <c r="BV41" i="1" s="1"/>
  <c r="BU42" i="1"/>
  <c r="BU41" i="1" s="1"/>
  <c r="BT42" i="1"/>
  <c r="BT41" i="1" s="1"/>
  <c r="BS42" i="1"/>
  <c r="BS41" i="1" s="1"/>
  <c r="BR42" i="1"/>
  <c r="BR41" i="1" s="1"/>
  <c r="BQ42" i="1"/>
  <c r="BQ41" i="1" s="1"/>
  <c r="CH44" i="1"/>
  <c r="CF44" i="1"/>
  <c r="CF43" i="1" s="1"/>
  <c r="CE44" i="1"/>
  <c r="CE43" i="1" s="1"/>
  <c r="CD44" i="1"/>
  <c r="CD43" i="1" s="1"/>
  <c r="CC44" i="1"/>
  <c r="CC43" i="1" s="1"/>
  <c r="BZ44" i="1"/>
  <c r="BZ43" i="1" s="1"/>
  <c r="BY44" i="1"/>
  <c r="BY43" i="1" s="1"/>
  <c r="BX44" i="1"/>
  <c r="BX43" i="1" s="1"/>
  <c r="BV44" i="1"/>
  <c r="BV43" i="1" s="1"/>
  <c r="BU44" i="1"/>
  <c r="BU43" i="1" s="1"/>
  <c r="BT44" i="1"/>
  <c r="BT43" i="1" s="1"/>
  <c r="BS44" i="1"/>
  <c r="BS43" i="1" s="1"/>
  <c r="BR44" i="1"/>
  <c r="BR43" i="1" s="1"/>
  <c r="BQ44" i="1"/>
  <c r="BQ43" i="1" s="1"/>
  <c r="CH46" i="1"/>
  <c r="CG46" i="1" s="1"/>
  <c r="CF46" i="1"/>
  <c r="CF45" i="1" s="1"/>
  <c r="CE46" i="1"/>
  <c r="CD46" i="1"/>
  <c r="CD45" i="1" s="1"/>
  <c r="CC46" i="1"/>
  <c r="BZ46" i="1"/>
  <c r="BZ45" i="1" s="1"/>
  <c r="BY46" i="1"/>
  <c r="BY45" i="1" s="1"/>
  <c r="BX46" i="1"/>
  <c r="BV46" i="1"/>
  <c r="BU46" i="1"/>
  <c r="BU45" i="1" s="1"/>
  <c r="BT46" i="1"/>
  <c r="BT45" i="1" s="1"/>
  <c r="BS46" i="1"/>
  <c r="BS45" i="1" s="1"/>
  <c r="BR46" i="1"/>
  <c r="BR45" i="1" s="1"/>
  <c r="BQ46" i="1"/>
  <c r="BQ45" i="1" s="1"/>
  <c r="CH51" i="1"/>
  <c r="CG51" i="1" s="1"/>
  <c r="CF51" i="1"/>
  <c r="CE51" i="1"/>
  <c r="CD51" i="1"/>
  <c r="CC51" i="1"/>
  <c r="BZ51" i="1"/>
  <c r="BY51" i="1"/>
  <c r="BV51" i="1"/>
  <c r="BU51" i="1"/>
  <c r="BT51" i="1"/>
  <c r="BS51" i="1"/>
  <c r="BR51" i="1"/>
  <c r="BQ51" i="1"/>
  <c r="CH50" i="1"/>
  <c r="CG50" i="1" s="1"/>
  <c r="CF50" i="1"/>
  <c r="CE50" i="1"/>
  <c r="CD50" i="1"/>
  <c r="CC50" i="1"/>
  <c r="BZ50" i="1"/>
  <c r="BY50" i="1"/>
  <c r="BV50" i="1"/>
  <c r="BU50" i="1"/>
  <c r="BT50" i="1"/>
  <c r="BS50" i="1"/>
  <c r="BR50" i="1"/>
  <c r="BQ50" i="1"/>
  <c r="CH49" i="1"/>
  <c r="CG49" i="1" s="1"/>
  <c r="CF49" i="1"/>
  <c r="CE49" i="1"/>
  <c r="CD49" i="1"/>
  <c r="CC49" i="1"/>
  <c r="BZ49" i="1"/>
  <c r="BY49" i="1"/>
  <c r="BV49" i="1"/>
  <c r="BU49" i="1"/>
  <c r="BT49" i="1"/>
  <c r="BS49" i="1"/>
  <c r="BR49" i="1"/>
  <c r="BQ49" i="1"/>
  <c r="CH48" i="1"/>
  <c r="CF48" i="1"/>
  <c r="CE48" i="1"/>
  <c r="CD48" i="1"/>
  <c r="CC48" i="1"/>
  <c r="BZ48" i="1"/>
  <c r="BY48" i="1"/>
  <c r="BX48" i="1"/>
  <c r="BV48" i="1"/>
  <c r="BU48" i="1"/>
  <c r="BT48" i="1"/>
  <c r="BS48" i="1"/>
  <c r="BR48" i="1"/>
  <c r="BQ48" i="1"/>
  <c r="CH60" i="1"/>
  <c r="CG60" i="1" s="1"/>
  <c r="CF60" i="1"/>
  <c r="CE60" i="1"/>
  <c r="CE59" i="1" s="1"/>
  <c r="CE55" i="1" s="1"/>
  <c r="CE54" i="1" s="1"/>
  <c r="CE53" i="1" s="1"/>
  <c r="CD60" i="1"/>
  <c r="CD59" i="1" s="1"/>
  <c r="CC60" i="1"/>
  <c r="CC59" i="1" s="1"/>
  <c r="CC55" i="1" s="1"/>
  <c r="BZ60" i="1"/>
  <c r="BZ59" i="1" s="1"/>
  <c r="BZ55" i="1" s="1"/>
  <c r="BZ54" i="1" s="1"/>
  <c r="BZ53" i="1" s="1"/>
  <c r="BY60" i="1"/>
  <c r="BY59" i="1" s="1"/>
  <c r="BY55" i="1" s="1"/>
  <c r="BY54" i="1" s="1"/>
  <c r="BY53" i="1" s="1"/>
  <c r="BX60" i="1"/>
  <c r="BX59" i="1" s="1"/>
  <c r="BV60" i="1"/>
  <c r="BV59" i="1" s="1"/>
  <c r="BV55" i="1" s="1"/>
  <c r="BV54" i="1" s="1"/>
  <c r="BV53" i="1" s="1"/>
  <c r="BU60" i="1"/>
  <c r="BU59" i="1" s="1"/>
  <c r="BU55" i="1" s="1"/>
  <c r="BU54" i="1" s="1"/>
  <c r="BU53" i="1" s="1"/>
  <c r="BT60" i="1"/>
  <c r="BT59" i="1" s="1"/>
  <c r="BT55" i="1" s="1"/>
  <c r="BT54" i="1" s="1"/>
  <c r="BT53" i="1" s="1"/>
  <c r="BS60" i="1"/>
  <c r="BS59" i="1" s="1"/>
  <c r="BS55" i="1" s="1"/>
  <c r="BS54" i="1" s="1"/>
  <c r="BS53" i="1" s="1"/>
  <c r="BR60" i="1"/>
  <c r="BR59" i="1" s="1"/>
  <c r="BR55" i="1" s="1"/>
  <c r="BR54" i="1" s="1"/>
  <c r="BR53" i="1" s="1"/>
  <c r="BQ60" i="1"/>
  <c r="BQ59" i="1" s="1"/>
  <c r="BQ55" i="1" s="1"/>
  <c r="BQ54" i="1" s="1"/>
  <c r="BQ53" i="1" s="1"/>
  <c r="CH62" i="1"/>
  <c r="CG62" i="1" s="1"/>
  <c r="CF62" i="1"/>
  <c r="CE62" i="1"/>
  <c r="CD62" i="1"/>
  <c r="CC62" i="1"/>
  <c r="BZ62" i="1"/>
  <c r="BY62" i="1"/>
  <c r="BX62" i="1"/>
  <c r="BV62" i="1"/>
  <c r="BU62" i="1"/>
  <c r="BT62" i="1"/>
  <c r="BS62" i="1"/>
  <c r="BR62" i="1"/>
  <c r="BQ62" i="1"/>
  <c r="CH63" i="1"/>
  <c r="CG63" i="1" s="1"/>
  <c r="CF63" i="1"/>
  <c r="CE63" i="1"/>
  <c r="CD63" i="1"/>
  <c r="CC63" i="1"/>
  <c r="BZ63" i="1"/>
  <c r="BY63" i="1"/>
  <c r="BV63" i="1"/>
  <c r="BU63" i="1"/>
  <c r="BT63" i="1"/>
  <c r="BS63" i="1"/>
  <c r="BR63" i="1"/>
  <c r="BQ63" i="1"/>
  <c r="CH64" i="1"/>
  <c r="CG64" i="1" s="1"/>
  <c r="CF64" i="1"/>
  <c r="CE64" i="1"/>
  <c r="CD64" i="1"/>
  <c r="CC64" i="1"/>
  <c r="BZ64" i="1"/>
  <c r="BY64" i="1"/>
  <c r="BX64" i="1"/>
  <c r="BV64" i="1"/>
  <c r="BU64" i="1"/>
  <c r="BT64" i="1"/>
  <c r="BS64" i="1"/>
  <c r="BR64" i="1"/>
  <c r="BQ64" i="1"/>
  <c r="CH65" i="1"/>
  <c r="CG65" i="1" s="1"/>
  <c r="CF65" i="1"/>
  <c r="CE65" i="1"/>
  <c r="CD65" i="1"/>
  <c r="CC65" i="1"/>
  <c r="BZ65" i="1"/>
  <c r="BY65" i="1"/>
  <c r="BV65" i="1"/>
  <c r="BU65" i="1"/>
  <c r="BT65" i="1"/>
  <c r="BS65" i="1"/>
  <c r="BR65" i="1"/>
  <c r="BQ65" i="1"/>
  <c r="CH66" i="1"/>
  <c r="CG66" i="1" s="1"/>
  <c r="CF66" i="1"/>
  <c r="CE66" i="1"/>
  <c r="CD66" i="1"/>
  <c r="CC66" i="1"/>
  <c r="BZ66" i="1"/>
  <c r="BY66" i="1"/>
  <c r="BX66" i="1"/>
  <c r="BV66" i="1"/>
  <c r="BU66" i="1"/>
  <c r="BT66" i="1"/>
  <c r="BS66" i="1"/>
  <c r="BR66" i="1"/>
  <c r="BQ66" i="1"/>
  <c r="CH70" i="1"/>
  <c r="CG70" i="1" s="1"/>
  <c r="CF70" i="1"/>
  <c r="CE70" i="1"/>
  <c r="CD70" i="1"/>
  <c r="CC70" i="1"/>
  <c r="BZ70" i="1"/>
  <c r="BY70" i="1"/>
  <c r="BX70" i="1"/>
  <c r="BV70" i="1"/>
  <c r="BU70" i="1"/>
  <c r="BT70" i="1"/>
  <c r="BS70" i="1"/>
  <c r="BR70" i="1"/>
  <c r="BQ70" i="1"/>
  <c r="CH69" i="1"/>
  <c r="CG69" i="1" s="1"/>
  <c r="CF69" i="1"/>
  <c r="CE69" i="1"/>
  <c r="CD69" i="1"/>
  <c r="CC69" i="1"/>
  <c r="BZ69" i="1"/>
  <c r="BY69" i="1"/>
  <c r="BX69" i="1"/>
  <c r="BV69" i="1"/>
  <c r="BU69" i="1"/>
  <c r="BT69" i="1"/>
  <c r="BS69" i="1"/>
  <c r="BR69" i="1"/>
  <c r="BQ69" i="1"/>
  <c r="CH68" i="1"/>
  <c r="CG68" i="1" s="1"/>
  <c r="CF68" i="1"/>
  <c r="CE68" i="1"/>
  <c r="CD68" i="1"/>
  <c r="CC68" i="1"/>
  <c r="BZ68" i="1"/>
  <c r="BY68" i="1"/>
  <c r="BV68" i="1"/>
  <c r="BU68" i="1"/>
  <c r="BT68" i="1"/>
  <c r="BS68" i="1"/>
  <c r="BR68" i="1"/>
  <c r="BQ68" i="1"/>
  <c r="CH72" i="1"/>
  <c r="CG72" i="1" s="1"/>
  <c r="CF72" i="1"/>
  <c r="CE72" i="1"/>
  <c r="CD72" i="1"/>
  <c r="CC72" i="1"/>
  <c r="BZ72" i="1"/>
  <c r="BY72" i="1"/>
  <c r="BV72" i="1"/>
  <c r="BU72" i="1"/>
  <c r="BT72" i="1"/>
  <c r="BS72" i="1"/>
  <c r="BR72" i="1"/>
  <c r="BQ72" i="1"/>
  <c r="CH73" i="1"/>
  <c r="CG73" i="1" s="1"/>
  <c r="CF73" i="1"/>
  <c r="CE73" i="1"/>
  <c r="CD73" i="1"/>
  <c r="CC73" i="1"/>
  <c r="BZ73" i="1"/>
  <c r="BY73" i="1"/>
  <c r="BV73" i="1"/>
  <c r="BU73" i="1"/>
  <c r="BT73" i="1"/>
  <c r="BS73" i="1"/>
  <c r="BR73" i="1"/>
  <c r="BQ73" i="1"/>
  <c r="CH82" i="1"/>
  <c r="CG82" i="1" s="1"/>
  <c r="CF82" i="1"/>
  <c r="CF81" i="1" s="1"/>
  <c r="CF77" i="1" s="1"/>
  <c r="CF76" i="1" s="1"/>
  <c r="CE82" i="1"/>
  <c r="CE81" i="1" s="1"/>
  <c r="CD82" i="1"/>
  <c r="CD81" i="1" s="1"/>
  <c r="CD77" i="1" s="1"/>
  <c r="CD76" i="1" s="1"/>
  <c r="CC82" i="1"/>
  <c r="CC81" i="1" s="1"/>
  <c r="CC77" i="1" s="1"/>
  <c r="CC76" i="1" s="1"/>
  <c r="BZ82" i="1"/>
  <c r="BZ81" i="1" s="1"/>
  <c r="BZ77" i="1" s="1"/>
  <c r="BZ76" i="1" s="1"/>
  <c r="BY82" i="1"/>
  <c r="BV82" i="1"/>
  <c r="BV81" i="1" s="1"/>
  <c r="BV77" i="1" s="1"/>
  <c r="BV76" i="1" s="1"/>
  <c r="BU82" i="1"/>
  <c r="BU81" i="1" s="1"/>
  <c r="BU77" i="1" s="1"/>
  <c r="BU76" i="1" s="1"/>
  <c r="BT82" i="1"/>
  <c r="BT81" i="1" s="1"/>
  <c r="BT77" i="1" s="1"/>
  <c r="BT76" i="1" s="1"/>
  <c r="BS82" i="1"/>
  <c r="BR82" i="1"/>
  <c r="BR81" i="1" s="1"/>
  <c r="BR77" i="1" s="1"/>
  <c r="BR76" i="1" s="1"/>
  <c r="BQ82" i="1"/>
  <c r="CH90" i="1"/>
  <c r="CG90" i="1" s="1"/>
  <c r="CF90" i="1"/>
  <c r="CF89" i="1" s="1"/>
  <c r="CF88" i="1" s="1"/>
  <c r="CE90" i="1"/>
  <c r="CE89" i="1" s="1"/>
  <c r="CE88" i="1" s="1"/>
  <c r="CD90" i="1"/>
  <c r="CC90" i="1"/>
  <c r="CC89" i="1" s="1"/>
  <c r="CC88" i="1" s="1"/>
  <c r="BZ90" i="1"/>
  <c r="BZ89" i="1" s="1"/>
  <c r="BZ88" i="1" s="1"/>
  <c r="BY90" i="1"/>
  <c r="BY89" i="1" s="1"/>
  <c r="BY88" i="1" s="1"/>
  <c r="BX90" i="1"/>
  <c r="BV90" i="1"/>
  <c r="BV89" i="1" s="1"/>
  <c r="BV88" i="1" s="1"/>
  <c r="BU90" i="1"/>
  <c r="BU89" i="1" s="1"/>
  <c r="BU88" i="1" s="1"/>
  <c r="BT90" i="1"/>
  <c r="BT89" i="1" s="1"/>
  <c r="BT88" i="1" s="1"/>
  <c r="BS90" i="1"/>
  <c r="BR90" i="1"/>
  <c r="BR89" i="1" s="1"/>
  <c r="BR88" i="1" s="1"/>
  <c r="BQ90" i="1"/>
  <c r="BQ89" i="1" s="1"/>
  <c r="BQ88" i="1" s="1"/>
  <c r="CH103" i="1"/>
  <c r="CG103" i="1" s="1"/>
  <c r="CF103" i="1"/>
  <c r="CE103" i="1"/>
  <c r="CD103" i="1"/>
  <c r="CC103" i="1"/>
  <c r="CA103" i="1"/>
  <c r="BZ103" i="1"/>
  <c r="BY103" i="1"/>
  <c r="BX103" i="1"/>
  <c r="BV103" i="1"/>
  <c r="BU103" i="1"/>
  <c r="BT103" i="1"/>
  <c r="BS103" i="1"/>
  <c r="BR103" i="1"/>
  <c r="BQ103" i="1"/>
  <c r="CH102" i="1"/>
  <c r="CG102" i="1" s="1"/>
  <c r="CF102" i="1"/>
  <c r="CE102" i="1"/>
  <c r="CD102" i="1"/>
  <c r="CC102" i="1"/>
  <c r="CA102" i="1"/>
  <c r="BZ102" i="1"/>
  <c r="BY102" i="1"/>
  <c r="BX102" i="1"/>
  <c r="BV102" i="1"/>
  <c r="BU102" i="1"/>
  <c r="BT102" i="1"/>
  <c r="BR102" i="1"/>
  <c r="BQ102" i="1"/>
  <c r="CH101" i="1"/>
  <c r="CF101" i="1"/>
  <c r="CE101" i="1"/>
  <c r="CD101" i="1"/>
  <c r="CC101" i="1"/>
  <c r="CA101" i="1"/>
  <c r="BZ101" i="1"/>
  <c r="BY101" i="1"/>
  <c r="BX101" i="1"/>
  <c r="BV101" i="1"/>
  <c r="BU101" i="1"/>
  <c r="BT101" i="1"/>
  <c r="BS101" i="1"/>
  <c r="BR101" i="1"/>
  <c r="BQ101" i="1"/>
  <c r="CH117" i="1"/>
  <c r="CG117" i="1" s="1"/>
  <c r="CF117" i="1"/>
  <c r="CE117" i="1"/>
  <c r="CD117" i="1"/>
  <c r="CC117" i="1"/>
  <c r="BZ117" i="1"/>
  <c r="BY117" i="1"/>
  <c r="BV117" i="1"/>
  <c r="BU117" i="1"/>
  <c r="BT117" i="1"/>
  <c r="BS117" i="1"/>
  <c r="BR117" i="1"/>
  <c r="BQ117" i="1"/>
  <c r="CH116" i="1"/>
  <c r="CG116" i="1" s="1"/>
  <c r="CF116" i="1"/>
  <c r="CE116" i="1"/>
  <c r="CD116" i="1"/>
  <c r="CC116" i="1"/>
  <c r="BZ116" i="1"/>
  <c r="BY116" i="1"/>
  <c r="BV116" i="1"/>
  <c r="BU116" i="1"/>
  <c r="BT116" i="1"/>
  <c r="BS116" i="1"/>
  <c r="BR116" i="1"/>
  <c r="BQ116" i="1"/>
  <c r="CH115" i="1"/>
  <c r="CG115" i="1" s="1"/>
  <c r="CF115" i="1"/>
  <c r="CE115" i="1"/>
  <c r="CD115" i="1"/>
  <c r="CC115" i="1"/>
  <c r="BZ115" i="1"/>
  <c r="BY115" i="1"/>
  <c r="BV115" i="1"/>
  <c r="BU115" i="1"/>
  <c r="BT115" i="1"/>
  <c r="BS115" i="1"/>
  <c r="BR115" i="1"/>
  <c r="BQ115" i="1"/>
  <c r="CH120" i="1"/>
  <c r="CF120" i="1"/>
  <c r="CF119" i="1" s="1"/>
  <c r="CE120" i="1"/>
  <c r="CE119" i="1" s="1"/>
  <c r="CD120" i="1"/>
  <c r="CC120" i="1"/>
  <c r="CC119" i="1" s="1"/>
  <c r="BZ120" i="1"/>
  <c r="BZ119" i="1" s="1"/>
  <c r="BY120" i="1"/>
  <c r="BY119" i="1" s="1"/>
  <c r="BV120" i="1"/>
  <c r="BV119" i="1" s="1"/>
  <c r="BU120" i="1"/>
  <c r="BU119" i="1" s="1"/>
  <c r="BT120" i="1"/>
  <c r="BT119" i="1" s="1"/>
  <c r="BS120" i="1"/>
  <c r="BR120" i="1"/>
  <c r="BR119" i="1" s="1"/>
  <c r="BQ120" i="1"/>
  <c r="BQ119" i="1" s="1"/>
  <c r="CH122" i="1"/>
  <c r="CG122" i="1" s="1"/>
  <c r="BY122" i="1"/>
  <c r="BY121" i="1" s="1"/>
  <c r="BZ122" i="1"/>
  <c r="BZ121" i="1" s="1"/>
  <c r="CC122" i="1"/>
  <c r="CC121" i="1" s="1"/>
  <c r="CD122" i="1"/>
  <c r="CD121" i="1" s="1"/>
  <c r="CE122" i="1"/>
  <c r="CE121" i="1" s="1"/>
  <c r="CF122" i="1"/>
  <c r="CF121" i="1" s="1"/>
  <c r="BR122" i="1"/>
  <c r="BR121" i="1" s="1"/>
  <c r="BS122" i="1"/>
  <c r="BT122" i="1"/>
  <c r="BT121" i="1" s="1"/>
  <c r="BU122" i="1"/>
  <c r="BU121" i="1" s="1"/>
  <c r="BV122" i="1"/>
  <c r="BV121" i="1" s="1"/>
  <c r="BQ122" i="1"/>
  <c r="BQ121" i="1" s="1"/>
  <c r="BN120" i="1"/>
  <c r="BN122" i="1"/>
  <c r="BB39" i="1"/>
  <c r="BB38" i="1" s="1"/>
  <c r="BB36" i="1" s="1"/>
  <c r="BL81" i="1"/>
  <c r="BL77" i="1" s="1"/>
  <c r="BL76" i="1" s="1"/>
  <c r="BK81" i="1"/>
  <c r="BK77" i="1" s="1"/>
  <c r="BK76" i="1" s="1"/>
  <c r="BJ81" i="1"/>
  <c r="BJ77" i="1" s="1"/>
  <c r="BJ76" i="1" s="1"/>
  <c r="BI81" i="1"/>
  <c r="BI77" i="1" s="1"/>
  <c r="BI76" i="1" s="1"/>
  <c r="BG81" i="1"/>
  <c r="BG77" i="1" s="1"/>
  <c r="BG76" i="1" s="1"/>
  <c r="BF81" i="1"/>
  <c r="BF77" i="1" s="1"/>
  <c r="BF76" i="1" s="1"/>
  <c r="BE81" i="1"/>
  <c r="BE77" i="1" s="1"/>
  <c r="BE76" i="1" s="1"/>
  <c r="BD81" i="1"/>
  <c r="BD77" i="1" s="1"/>
  <c r="BD76" i="1" s="1"/>
  <c r="BA81" i="1"/>
  <c r="BA77" i="1" s="1"/>
  <c r="BA76" i="1" s="1"/>
  <c r="AZ81" i="1"/>
  <c r="AZ77" i="1" s="1"/>
  <c r="AZ76" i="1" s="1"/>
  <c r="AW81" i="1"/>
  <c r="AW77" i="1" s="1"/>
  <c r="AW76" i="1" s="1"/>
  <c r="AV81" i="1"/>
  <c r="AV77" i="1" s="1"/>
  <c r="AV76" i="1" s="1"/>
  <c r="AU81" i="1"/>
  <c r="AT81" i="1"/>
  <c r="AT77" i="1" s="1"/>
  <c r="AT76" i="1" s="1"/>
  <c r="AS81" i="1"/>
  <c r="AS77" i="1" s="1"/>
  <c r="AS76" i="1" s="1"/>
  <c r="AR81" i="1"/>
  <c r="AR77" i="1" s="1"/>
  <c r="AR76" i="1" s="1"/>
  <c r="AU77" i="1"/>
  <c r="AU76" i="1" s="1"/>
  <c r="AY117" i="1"/>
  <c r="BB117" i="1" s="1"/>
  <c r="BB116" i="1"/>
  <c r="AY115" i="1"/>
  <c r="AY120" i="1"/>
  <c r="AY122" i="1"/>
  <c r="BB122" i="1" s="1"/>
  <c r="AT102" i="1"/>
  <c r="BS102" i="1" s="1"/>
  <c r="BB29" i="1"/>
  <c r="AY28" i="1"/>
  <c r="AX28" i="1" s="1"/>
  <c r="AY30" i="1"/>
  <c r="BB30" i="1" s="1"/>
  <c r="BB41" i="1"/>
  <c r="BB44" i="1"/>
  <c r="BB43" i="1" s="1"/>
  <c r="BB46" i="1"/>
  <c r="BB45" i="1" s="1"/>
  <c r="AY51" i="1"/>
  <c r="BB51" i="1" s="1"/>
  <c r="BB50" i="1"/>
  <c r="BB49" i="1"/>
  <c r="AX48" i="1"/>
  <c r="BB60" i="1"/>
  <c r="BB66" i="1"/>
  <c r="AY65" i="1"/>
  <c r="BB65" i="1" s="1"/>
  <c r="BB64" i="1"/>
  <c r="AY63" i="1"/>
  <c r="BB62" i="1"/>
  <c r="BB70" i="1"/>
  <c r="AX69" i="1"/>
  <c r="BB68" i="1"/>
  <c r="AY72" i="1"/>
  <c r="BB72" i="1" s="1"/>
  <c r="AY73" i="1"/>
  <c r="BB73" i="1" s="1"/>
  <c r="AY82" i="1"/>
  <c r="BB82" i="1" s="1"/>
  <c r="BB81" i="1" s="1"/>
  <c r="BB77" i="1" s="1"/>
  <c r="BB76" i="1" s="1"/>
  <c r="BB90" i="1"/>
  <c r="CL121" i="1"/>
  <c r="CK121" i="1"/>
  <c r="CJ121" i="1"/>
  <c r="CI121" i="1"/>
  <c r="CL119" i="1"/>
  <c r="CK119" i="1"/>
  <c r="CJ119" i="1"/>
  <c r="CI119" i="1"/>
  <c r="CD119" i="1"/>
  <c r="CG118" i="1"/>
  <c r="CB118" i="1"/>
  <c r="BW118" i="1"/>
  <c r="BP118" i="1"/>
  <c r="CL114" i="1"/>
  <c r="CK114" i="1"/>
  <c r="CJ114" i="1"/>
  <c r="CI114" i="1"/>
  <c r="CG113" i="1"/>
  <c r="CB113" i="1"/>
  <c r="BW113" i="1"/>
  <c r="BP113" i="1"/>
  <c r="CG112" i="1"/>
  <c r="CB112" i="1"/>
  <c r="BW112" i="1"/>
  <c r="BP112" i="1"/>
  <c r="CG111" i="1"/>
  <c r="CB111" i="1"/>
  <c r="BW111" i="1"/>
  <c r="BP111" i="1"/>
  <c r="CG110" i="1"/>
  <c r="CB110" i="1"/>
  <c r="BW110" i="1"/>
  <c r="BP110" i="1"/>
  <c r="CG109" i="1"/>
  <c r="CB109" i="1"/>
  <c r="BW109" i="1"/>
  <c r="BP109" i="1"/>
  <c r="CG108" i="1"/>
  <c r="CB108" i="1"/>
  <c r="BW108" i="1"/>
  <c r="BP108" i="1"/>
  <c r="CG107" i="1"/>
  <c r="CB107" i="1"/>
  <c r="BW107" i="1"/>
  <c r="BP107" i="1"/>
  <c r="CG106" i="1"/>
  <c r="CB106" i="1"/>
  <c r="BW106" i="1"/>
  <c r="BP106" i="1"/>
  <c r="CG105" i="1"/>
  <c r="CB105" i="1"/>
  <c r="BW105" i="1"/>
  <c r="BP105" i="1"/>
  <c r="CG104" i="1"/>
  <c r="CB104" i="1"/>
  <c r="BW104" i="1"/>
  <c r="BP104" i="1"/>
  <c r="CL100" i="1"/>
  <c r="CK100" i="1"/>
  <c r="CJ100" i="1"/>
  <c r="CI100" i="1"/>
  <c r="CG99" i="1"/>
  <c r="CB99" i="1"/>
  <c r="BW99" i="1"/>
  <c r="BP99" i="1"/>
  <c r="CG98" i="1"/>
  <c r="CB98" i="1"/>
  <c r="BW98" i="1"/>
  <c r="BP98" i="1"/>
  <c r="CG94" i="1"/>
  <c r="CB94" i="1"/>
  <c r="BW94" i="1"/>
  <c r="BP94" i="1"/>
  <c r="CG93" i="1"/>
  <c r="CB93" i="1"/>
  <c r="BW93" i="1"/>
  <c r="BP93" i="1"/>
  <c r="CG92" i="1"/>
  <c r="CB92" i="1"/>
  <c r="BW92" i="1"/>
  <c r="BP92" i="1"/>
  <c r="CG91" i="1"/>
  <c r="CB91" i="1"/>
  <c r="BW91" i="1"/>
  <c r="BP91" i="1"/>
  <c r="CL89" i="1"/>
  <c r="CL88" i="1" s="1"/>
  <c r="CK89" i="1"/>
  <c r="CK88" i="1" s="1"/>
  <c r="CJ89" i="1"/>
  <c r="CJ88" i="1" s="1"/>
  <c r="CI89" i="1"/>
  <c r="CI88" i="1" s="1"/>
  <c r="CD89" i="1"/>
  <c r="CD88" i="1" s="1"/>
  <c r="BX89" i="1"/>
  <c r="BX88" i="1" s="1"/>
  <c r="CG87" i="1"/>
  <c r="CB87" i="1"/>
  <c r="BW87" i="1"/>
  <c r="BP87" i="1"/>
  <c r="CG86" i="1"/>
  <c r="CB86" i="1"/>
  <c r="BW86" i="1"/>
  <c r="BP86" i="1"/>
  <c r="CG85" i="1"/>
  <c r="CB85" i="1"/>
  <c r="BW85" i="1"/>
  <c r="BP85" i="1"/>
  <c r="CG84" i="1"/>
  <c r="CB84" i="1"/>
  <c r="BW84" i="1"/>
  <c r="BP84" i="1"/>
  <c r="CG83" i="1"/>
  <c r="CB83" i="1"/>
  <c r="BW83" i="1"/>
  <c r="BP83" i="1"/>
  <c r="CL81" i="1"/>
  <c r="CL77" i="1" s="1"/>
  <c r="CL76" i="1" s="1"/>
  <c r="CK81" i="1"/>
  <c r="CK77" i="1" s="1"/>
  <c r="CK76" i="1" s="1"/>
  <c r="CJ81" i="1"/>
  <c r="CJ77" i="1" s="1"/>
  <c r="CJ76" i="1" s="1"/>
  <c r="CI81" i="1"/>
  <c r="CH81" i="1"/>
  <c r="CH77" i="1" s="1"/>
  <c r="CH76" i="1" s="1"/>
  <c r="BY81" i="1"/>
  <c r="BY77" i="1" s="1"/>
  <c r="BY76" i="1" s="1"/>
  <c r="BQ81" i="1"/>
  <c r="BQ77" i="1" s="1"/>
  <c r="CG80" i="1"/>
  <c r="CB80" i="1"/>
  <c r="BW80" i="1"/>
  <c r="BP80" i="1"/>
  <c r="CG79" i="1"/>
  <c r="CB79" i="1"/>
  <c r="BW79" i="1"/>
  <c r="BP79" i="1"/>
  <c r="CG78" i="1"/>
  <c r="CB78" i="1"/>
  <c r="BW78" i="1"/>
  <c r="BP78" i="1"/>
  <c r="CL71" i="1"/>
  <c r="CK71" i="1"/>
  <c r="CJ71" i="1"/>
  <c r="CI71" i="1"/>
  <c r="CL67" i="1"/>
  <c r="CK67" i="1"/>
  <c r="CJ67" i="1"/>
  <c r="CI67" i="1"/>
  <c r="CL61" i="1"/>
  <c r="CK61" i="1"/>
  <c r="CJ61" i="1"/>
  <c r="CI61" i="1"/>
  <c r="CL59" i="1"/>
  <c r="CL55" i="1" s="1"/>
  <c r="CL54" i="1" s="1"/>
  <c r="CL53" i="1" s="1"/>
  <c r="CK59" i="1"/>
  <c r="CK55" i="1" s="1"/>
  <c r="CK54" i="1" s="1"/>
  <c r="CK53" i="1" s="1"/>
  <c r="CJ59" i="1"/>
  <c r="CJ55" i="1" s="1"/>
  <c r="CJ54" i="1" s="1"/>
  <c r="CJ53" i="1" s="1"/>
  <c r="CI59" i="1"/>
  <c r="CI55" i="1" s="1"/>
  <c r="CI54" i="1" s="1"/>
  <c r="CI53" i="1" s="1"/>
  <c r="CF59" i="1"/>
  <c r="CF55" i="1" s="1"/>
  <c r="CF54" i="1" s="1"/>
  <c r="CF53" i="1" s="1"/>
  <c r="CG58" i="1"/>
  <c r="CB58" i="1"/>
  <c r="BW58" i="1"/>
  <c r="BP58" i="1"/>
  <c r="CG57" i="1"/>
  <c r="CB57" i="1"/>
  <c r="BW57" i="1"/>
  <c r="BP57" i="1"/>
  <c r="CG56" i="1"/>
  <c r="CB56" i="1"/>
  <c r="BW56" i="1"/>
  <c r="BP56" i="1"/>
  <c r="CG52" i="1"/>
  <c r="CB52" i="1"/>
  <c r="BW52" i="1"/>
  <c r="BP52" i="1"/>
  <c r="CL47" i="1"/>
  <c r="CK47" i="1"/>
  <c r="CJ47" i="1"/>
  <c r="CI47" i="1"/>
  <c r="CL45" i="1"/>
  <c r="CK45" i="1"/>
  <c r="CJ45" i="1"/>
  <c r="CI45" i="1"/>
  <c r="CH45" i="1"/>
  <c r="CE45" i="1"/>
  <c r="CC45" i="1"/>
  <c r="BV45" i="1"/>
  <c r="CG40" i="1"/>
  <c r="CF40" i="1" s="1"/>
  <c r="CB40" i="1" s="1"/>
  <c r="BW40" i="1"/>
  <c r="BP40" i="1"/>
  <c r="CD38" i="1"/>
  <c r="CD36" i="1" s="1"/>
  <c r="BV38" i="1"/>
  <c r="BV36" i="1" s="1"/>
  <c r="BQ38" i="1"/>
  <c r="BQ36" i="1" s="1"/>
  <c r="CG37" i="1"/>
  <c r="CB37" i="1"/>
  <c r="BW37" i="1"/>
  <c r="BP37" i="1"/>
  <c r="CG35" i="1"/>
  <c r="CB35" i="1"/>
  <c r="BW35" i="1"/>
  <c r="BP35" i="1"/>
  <c r="CG34" i="1"/>
  <c r="CB34" i="1"/>
  <c r="BW34" i="1"/>
  <c r="BP34" i="1"/>
  <c r="CG33" i="1"/>
  <c r="CB33" i="1"/>
  <c r="BW33" i="1"/>
  <c r="BP33" i="1"/>
  <c r="CG32" i="1"/>
  <c r="CB32" i="1"/>
  <c r="BW32" i="1"/>
  <c r="BP32" i="1"/>
  <c r="CG31" i="1"/>
  <c r="CB31" i="1"/>
  <c r="BW31" i="1"/>
  <c r="BP31" i="1"/>
  <c r="CL27" i="1"/>
  <c r="CL22" i="1" s="1"/>
  <c r="CK27" i="1"/>
  <c r="CK22" i="1" s="1"/>
  <c r="CJ27" i="1"/>
  <c r="CJ22" i="1" s="1"/>
  <c r="CI27" i="1"/>
  <c r="CI22" i="1" s="1"/>
  <c r="CG26" i="1"/>
  <c r="CB26" i="1"/>
  <c r="BW26" i="1"/>
  <c r="BP26" i="1"/>
  <c r="CG23" i="1"/>
  <c r="CB23" i="1"/>
  <c r="BW23" i="1"/>
  <c r="BP23" i="1"/>
  <c r="BH122" i="1"/>
  <c r="BC122" i="1"/>
  <c r="AQ122" i="1"/>
  <c r="BM121" i="1"/>
  <c r="BL121" i="1"/>
  <c r="BK121" i="1"/>
  <c r="BJ121" i="1"/>
  <c r="BI121" i="1"/>
  <c r="BG121" i="1"/>
  <c r="BF121" i="1"/>
  <c r="BE121" i="1"/>
  <c r="BD121" i="1"/>
  <c r="BA121" i="1"/>
  <c r="AZ121" i="1"/>
  <c r="AW121" i="1"/>
  <c r="AV121" i="1"/>
  <c r="AU121" i="1"/>
  <c r="AT121" i="1"/>
  <c r="AS121" i="1"/>
  <c r="AR121" i="1"/>
  <c r="BH120" i="1"/>
  <c r="BC120" i="1"/>
  <c r="AQ120" i="1"/>
  <c r="BM119" i="1"/>
  <c r="BL119" i="1"/>
  <c r="BK119" i="1"/>
  <c r="BJ119" i="1"/>
  <c r="BI119" i="1"/>
  <c r="BG119" i="1"/>
  <c r="BF119" i="1"/>
  <c r="BE119" i="1"/>
  <c r="BD119" i="1"/>
  <c r="BA119" i="1"/>
  <c r="AZ119" i="1"/>
  <c r="AW119" i="1"/>
  <c r="AV119" i="1"/>
  <c r="AU119" i="1"/>
  <c r="AT119" i="1"/>
  <c r="AS119" i="1"/>
  <c r="AR119" i="1"/>
  <c r="BH118" i="1"/>
  <c r="BC118" i="1"/>
  <c r="AX118" i="1"/>
  <c r="AQ118" i="1"/>
  <c r="BH117" i="1"/>
  <c r="BC117" i="1"/>
  <c r="AQ117" i="1"/>
  <c r="BH116" i="1"/>
  <c r="BC116" i="1"/>
  <c r="AQ116" i="1"/>
  <c r="BH115" i="1"/>
  <c r="BC115" i="1"/>
  <c r="AQ115" i="1"/>
  <c r="BM114" i="1"/>
  <c r="BL114" i="1"/>
  <c r="BK114" i="1"/>
  <c r="BJ114" i="1"/>
  <c r="BI114" i="1"/>
  <c r="BG114" i="1"/>
  <c r="BF114" i="1"/>
  <c r="BE114" i="1"/>
  <c r="BD114" i="1"/>
  <c r="BA114" i="1"/>
  <c r="AZ114" i="1"/>
  <c r="AW114" i="1"/>
  <c r="AV114" i="1"/>
  <c r="AU114" i="1"/>
  <c r="AT114" i="1"/>
  <c r="AS114" i="1"/>
  <c r="AR114" i="1"/>
  <c r="BH113" i="1"/>
  <c r="BC113" i="1"/>
  <c r="AX113" i="1"/>
  <c r="AQ113" i="1"/>
  <c r="BH112" i="1"/>
  <c r="BC112" i="1"/>
  <c r="AX112" i="1"/>
  <c r="AQ112" i="1"/>
  <c r="BH111" i="1"/>
  <c r="BC111" i="1"/>
  <c r="AX111" i="1"/>
  <c r="AQ111" i="1"/>
  <c r="BH110" i="1"/>
  <c r="BC110" i="1"/>
  <c r="AX110" i="1"/>
  <c r="AQ110" i="1"/>
  <c r="BH109" i="1"/>
  <c r="BC109" i="1"/>
  <c r="AX109" i="1"/>
  <c r="AQ109" i="1"/>
  <c r="BH108" i="1"/>
  <c r="BC108" i="1"/>
  <c r="AX108" i="1"/>
  <c r="AQ108" i="1"/>
  <c r="BH107" i="1"/>
  <c r="BC107" i="1"/>
  <c r="AX107" i="1"/>
  <c r="AQ107" i="1"/>
  <c r="BH106" i="1"/>
  <c r="BC106" i="1"/>
  <c r="AX106" i="1"/>
  <c r="AQ106" i="1"/>
  <c r="BH105" i="1"/>
  <c r="BC105" i="1"/>
  <c r="AX105" i="1"/>
  <c r="AQ105" i="1"/>
  <c r="BH104" i="1"/>
  <c r="BC104" i="1"/>
  <c r="AX104" i="1"/>
  <c r="AQ104" i="1"/>
  <c r="BH103" i="1"/>
  <c r="BC103" i="1"/>
  <c r="AX103" i="1"/>
  <c r="AQ103" i="1"/>
  <c r="BC102" i="1"/>
  <c r="AX102" i="1"/>
  <c r="BH101" i="1"/>
  <c r="BC101" i="1"/>
  <c r="AX101" i="1"/>
  <c r="AQ101" i="1"/>
  <c r="BM100" i="1"/>
  <c r="BL100" i="1"/>
  <c r="BK100" i="1"/>
  <c r="BJ100" i="1"/>
  <c r="BG100" i="1"/>
  <c r="BG97" i="1" s="1"/>
  <c r="BG96" i="1" s="1"/>
  <c r="BG95" i="1" s="1"/>
  <c r="BF100" i="1"/>
  <c r="BF97" i="1" s="1"/>
  <c r="BF96" i="1" s="1"/>
  <c r="BF95" i="1" s="1"/>
  <c r="BE100" i="1"/>
  <c r="BE97" i="1" s="1"/>
  <c r="BE96" i="1" s="1"/>
  <c r="BE95" i="1" s="1"/>
  <c r="BD100" i="1"/>
  <c r="BA100" i="1"/>
  <c r="BA97" i="1" s="1"/>
  <c r="BA96" i="1" s="1"/>
  <c r="BA95" i="1" s="1"/>
  <c r="AZ100" i="1"/>
  <c r="AZ97" i="1" s="1"/>
  <c r="AZ96" i="1" s="1"/>
  <c r="AZ95" i="1" s="1"/>
  <c r="AY100" i="1"/>
  <c r="AW100" i="1"/>
  <c r="AW97" i="1" s="1"/>
  <c r="AW96" i="1" s="1"/>
  <c r="AW95" i="1" s="1"/>
  <c r="AV100" i="1"/>
  <c r="AV97" i="1" s="1"/>
  <c r="AV96" i="1" s="1"/>
  <c r="AV95" i="1" s="1"/>
  <c r="AU100" i="1"/>
  <c r="AU97" i="1" s="1"/>
  <c r="AU96" i="1" s="1"/>
  <c r="AU95" i="1" s="1"/>
  <c r="AS100" i="1"/>
  <c r="AS97" i="1" s="1"/>
  <c r="AS96" i="1" s="1"/>
  <c r="AS95" i="1" s="1"/>
  <c r="AR100" i="1"/>
  <c r="AR97" i="1" s="1"/>
  <c r="BH99" i="1"/>
  <c r="BC99" i="1"/>
  <c r="AX99" i="1"/>
  <c r="AQ99" i="1"/>
  <c r="BH98" i="1"/>
  <c r="BC98" i="1"/>
  <c r="AX98" i="1"/>
  <c r="AQ98" i="1"/>
  <c r="BH94" i="1"/>
  <c r="BC94" i="1"/>
  <c r="AX94" i="1"/>
  <c r="AQ94" i="1"/>
  <c r="BH93" i="1"/>
  <c r="BC93" i="1"/>
  <c r="AX93" i="1"/>
  <c r="AQ93" i="1"/>
  <c r="BH92" i="1"/>
  <c r="BC92" i="1"/>
  <c r="AX92" i="1"/>
  <c r="AQ92" i="1"/>
  <c r="BH91" i="1"/>
  <c r="BC91" i="1"/>
  <c r="AX91" i="1"/>
  <c r="AQ91" i="1"/>
  <c r="BH90" i="1"/>
  <c r="BC90" i="1"/>
  <c r="AX90" i="1"/>
  <c r="AQ90" i="1"/>
  <c r="BM89" i="1"/>
  <c r="BM88" i="1" s="1"/>
  <c r="BL89" i="1"/>
  <c r="BL88" i="1" s="1"/>
  <c r="BK89" i="1"/>
  <c r="BK88" i="1" s="1"/>
  <c r="BJ89" i="1"/>
  <c r="BJ88" i="1" s="1"/>
  <c r="BI89" i="1"/>
  <c r="BI88" i="1" s="1"/>
  <c r="BG89" i="1"/>
  <c r="BG88" i="1" s="1"/>
  <c r="BF89" i="1"/>
  <c r="BF88" i="1" s="1"/>
  <c r="BE89" i="1"/>
  <c r="BE88" i="1" s="1"/>
  <c r="BD89" i="1"/>
  <c r="BA89" i="1"/>
  <c r="BA88" i="1" s="1"/>
  <c r="AZ89" i="1"/>
  <c r="AZ88" i="1" s="1"/>
  <c r="AY89" i="1"/>
  <c r="AW89" i="1"/>
  <c r="AW88" i="1" s="1"/>
  <c r="AV89" i="1"/>
  <c r="AV88" i="1" s="1"/>
  <c r="AU89" i="1"/>
  <c r="AU88" i="1" s="1"/>
  <c r="AT89" i="1"/>
  <c r="AT88" i="1" s="1"/>
  <c r="AS89" i="1"/>
  <c r="AS88" i="1" s="1"/>
  <c r="AR89" i="1"/>
  <c r="BH87" i="1"/>
  <c r="BC87" i="1"/>
  <c r="AX87" i="1"/>
  <c r="AQ87" i="1"/>
  <c r="BH86" i="1"/>
  <c r="BC86" i="1"/>
  <c r="AX86" i="1"/>
  <c r="AQ86" i="1"/>
  <c r="BH85" i="1"/>
  <c r="BC85" i="1"/>
  <c r="AX85" i="1"/>
  <c r="AQ85" i="1"/>
  <c r="BH84" i="1"/>
  <c r="BC84" i="1"/>
  <c r="AX84" i="1"/>
  <c r="AQ84" i="1"/>
  <c r="BH83" i="1"/>
  <c r="BC83" i="1"/>
  <c r="AX83" i="1"/>
  <c r="AQ83" i="1"/>
  <c r="BH82" i="1"/>
  <c r="BH81" i="1" s="1"/>
  <c r="BH77" i="1" s="1"/>
  <c r="BH76" i="1" s="1"/>
  <c r="BC82" i="1"/>
  <c r="AQ82" i="1"/>
  <c r="AQ81" i="1" s="1"/>
  <c r="AQ77" i="1" s="1"/>
  <c r="BM81" i="1"/>
  <c r="BM77" i="1" s="1"/>
  <c r="BM76" i="1" s="1"/>
  <c r="BH73" i="1"/>
  <c r="BC73" i="1"/>
  <c r="AQ73" i="1"/>
  <c r="BH72" i="1"/>
  <c r="BC72" i="1"/>
  <c r="AQ72" i="1"/>
  <c r="BM71" i="1"/>
  <c r="BL71" i="1"/>
  <c r="BK71" i="1"/>
  <c r="BJ71" i="1"/>
  <c r="BI71" i="1"/>
  <c r="BG71" i="1"/>
  <c r="BF71" i="1"/>
  <c r="BE71" i="1"/>
  <c r="BD71" i="1"/>
  <c r="BA71" i="1"/>
  <c r="AZ71" i="1"/>
  <c r="AW71" i="1"/>
  <c r="AV71" i="1"/>
  <c r="AU71" i="1"/>
  <c r="AT71" i="1"/>
  <c r="AS71" i="1"/>
  <c r="AR71" i="1"/>
  <c r="BH70" i="1"/>
  <c r="BC70" i="1"/>
  <c r="AX70" i="1"/>
  <c r="AQ70" i="1"/>
  <c r="BH69" i="1"/>
  <c r="BC69" i="1"/>
  <c r="AQ69" i="1"/>
  <c r="BH68" i="1"/>
  <c r="BC68" i="1"/>
  <c r="AQ68" i="1"/>
  <c r="BM67" i="1"/>
  <c r="BL67" i="1"/>
  <c r="BK67" i="1"/>
  <c r="BJ67" i="1"/>
  <c r="BI67" i="1"/>
  <c r="BG67" i="1"/>
  <c r="BF67" i="1"/>
  <c r="BE67" i="1"/>
  <c r="BD67" i="1"/>
  <c r="BA67" i="1"/>
  <c r="AZ67" i="1"/>
  <c r="AW67" i="1"/>
  <c r="AV67" i="1"/>
  <c r="AU67" i="1"/>
  <c r="AT67" i="1"/>
  <c r="AS67" i="1"/>
  <c r="AR67" i="1"/>
  <c r="BH66" i="1"/>
  <c r="BC66" i="1"/>
  <c r="AQ66" i="1"/>
  <c r="BH65" i="1"/>
  <c r="BC65" i="1"/>
  <c r="AQ65" i="1"/>
  <c r="BH64" i="1"/>
  <c r="BC64" i="1"/>
  <c r="AQ64" i="1"/>
  <c r="BH63" i="1"/>
  <c r="BC63" i="1"/>
  <c r="AQ63" i="1"/>
  <c r="BH62" i="1"/>
  <c r="BC62" i="1"/>
  <c r="AQ62" i="1"/>
  <c r="BM61" i="1"/>
  <c r="BL61" i="1"/>
  <c r="BK61" i="1"/>
  <c r="BJ61" i="1"/>
  <c r="BI61" i="1"/>
  <c r="BG61" i="1"/>
  <c r="BF61" i="1"/>
  <c r="BE61" i="1"/>
  <c r="BD61" i="1"/>
  <c r="BA61" i="1"/>
  <c r="AZ61" i="1"/>
  <c r="AW61" i="1"/>
  <c r="AV61" i="1"/>
  <c r="AU61" i="1"/>
  <c r="AT61" i="1"/>
  <c r="AS61" i="1"/>
  <c r="AR61" i="1"/>
  <c r="BH60" i="1"/>
  <c r="BC60" i="1"/>
  <c r="AQ60" i="1"/>
  <c r="BM59" i="1"/>
  <c r="BM55" i="1" s="1"/>
  <c r="BM54" i="1" s="1"/>
  <c r="BM53" i="1" s="1"/>
  <c r="BL59" i="1"/>
  <c r="BL55" i="1" s="1"/>
  <c r="BK59" i="1"/>
  <c r="BK55" i="1" s="1"/>
  <c r="BK54" i="1" s="1"/>
  <c r="BK53" i="1" s="1"/>
  <c r="BJ59" i="1"/>
  <c r="BJ55" i="1" s="1"/>
  <c r="BJ54" i="1" s="1"/>
  <c r="BJ53" i="1" s="1"/>
  <c r="BI59" i="1"/>
  <c r="BI55" i="1" s="1"/>
  <c r="BI54" i="1" s="1"/>
  <c r="BI53" i="1" s="1"/>
  <c r="BG59" i="1"/>
  <c r="BG55" i="1" s="1"/>
  <c r="BG54" i="1" s="1"/>
  <c r="BG53" i="1" s="1"/>
  <c r="BF59" i="1"/>
  <c r="BF55" i="1" s="1"/>
  <c r="BF54" i="1" s="1"/>
  <c r="BF53" i="1" s="1"/>
  <c r="BE59" i="1"/>
  <c r="BE55" i="1" s="1"/>
  <c r="BD59" i="1"/>
  <c r="BD55" i="1" s="1"/>
  <c r="BD54" i="1" s="1"/>
  <c r="BD53" i="1" s="1"/>
  <c r="BA59" i="1"/>
  <c r="BA55" i="1" s="1"/>
  <c r="BA54" i="1" s="1"/>
  <c r="BA53" i="1" s="1"/>
  <c r="AZ59" i="1"/>
  <c r="AZ55" i="1" s="1"/>
  <c r="AZ54" i="1" s="1"/>
  <c r="AZ53" i="1" s="1"/>
  <c r="AW59" i="1"/>
  <c r="AW55" i="1" s="1"/>
  <c r="AW54" i="1" s="1"/>
  <c r="AW53" i="1" s="1"/>
  <c r="AV59" i="1"/>
  <c r="AV55" i="1" s="1"/>
  <c r="AV54" i="1" s="1"/>
  <c r="AV53" i="1" s="1"/>
  <c r="AU59" i="1"/>
  <c r="AU55" i="1" s="1"/>
  <c r="AU54" i="1" s="1"/>
  <c r="AU53" i="1" s="1"/>
  <c r="AT59" i="1"/>
  <c r="AT55" i="1" s="1"/>
  <c r="AT54" i="1" s="1"/>
  <c r="AT53" i="1" s="1"/>
  <c r="AS59" i="1"/>
  <c r="AS55" i="1" s="1"/>
  <c r="AR59" i="1"/>
  <c r="AR55" i="1" s="1"/>
  <c r="AR54" i="1" s="1"/>
  <c r="AR53" i="1" s="1"/>
  <c r="BH58" i="1"/>
  <c r="BC58" i="1"/>
  <c r="AX58" i="1"/>
  <c r="AQ58" i="1"/>
  <c r="BH57" i="1"/>
  <c r="BC57" i="1"/>
  <c r="AX57" i="1"/>
  <c r="AQ57" i="1"/>
  <c r="BH56" i="1"/>
  <c r="BC56" i="1"/>
  <c r="AX56" i="1"/>
  <c r="AQ56" i="1"/>
  <c r="BL54" i="1"/>
  <c r="BL53" i="1" s="1"/>
  <c r="BH52" i="1"/>
  <c r="BC52" i="1"/>
  <c r="AX52" i="1"/>
  <c r="AQ52" i="1"/>
  <c r="BH51" i="1"/>
  <c r="BC51" i="1"/>
  <c r="AQ51" i="1"/>
  <c r="BH50" i="1"/>
  <c r="BC50" i="1"/>
  <c r="AQ50" i="1"/>
  <c r="BH49" i="1"/>
  <c r="BC49" i="1"/>
  <c r="AQ49" i="1"/>
  <c r="BH48" i="1"/>
  <c r="BC48" i="1"/>
  <c r="AQ48" i="1"/>
  <c r="BM47" i="1"/>
  <c r="BL47" i="1"/>
  <c r="BK47" i="1"/>
  <c r="BJ47" i="1"/>
  <c r="BI47" i="1"/>
  <c r="BG47" i="1"/>
  <c r="BF47" i="1"/>
  <c r="BE47" i="1"/>
  <c r="BD47" i="1"/>
  <c r="BA47" i="1"/>
  <c r="AZ47" i="1"/>
  <c r="AW47" i="1"/>
  <c r="AV47" i="1"/>
  <c r="AU47" i="1"/>
  <c r="AT47" i="1"/>
  <c r="AS47" i="1"/>
  <c r="AR47" i="1"/>
  <c r="BH46" i="1"/>
  <c r="BC46" i="1"/>
  <c r="AQ46" i="1"/>
  <c r="BM45" i="1"/>
  <c r="BL45" i="1"/>
  <c r="BK45" i="1"/>
  <c r="BJ45" i="1"/>
  <c r="BI45" i="1"/>
  <c r="BG45" i="1"/>
  <c r="BF45" i="1"/>
  <c r="BE45" i="1"/>
  <c r="BD45" i="1"/>
  <c r="BA45" i="1"/>
  <c r="AZ45" i="1"/>
  <c r="AW45" i="1"/>
  <c r="AV45" i="1"/>
  <c r="AU45" i="1"/>
  <c r="AT45" i="1"/>
  <c r="AS45" i="1"/>
  <c r="AR45" i="1"/>
  <c r="BH44" i="1"/>
  <c r="BC44" i="1"/>
  <c r="AQ44" i="1"/>
  <c r="BI43" i="1"/>
  <c r="BH43" i="1" s="1"/>
  <c r="BG43" i="1"/>
  <c r="BF43" i="1"/>
  <c r="BE43" i="1"/>
  <c r="BD43" i="1"/>
  <c r="BA43" i="1"/>
  <c r="AZ43" i="1"/>
  <c r="AW43" i="1"/>
  <c r="AV43" i="1"/>
  <c r="AU43" i="1"/>
  <c r="AT43" i="1"/>
  <c r="AS43" i="1"/>
  <c r="AR43" i="1"/>
  <c r="BH42" i="1"/>
  <c r="BC42" i="1"/>
  <c r="AQ42" i="1"/>
  <c r="BI41" i="1"/>
  <c r="BH41" i="1" s="1"/>
  <c r="BG41" i="1"/>
  <c r="BF41" i="1"/>
  <c r="BE41" i="1"/>
  <c r="BD41" i="1"/>
  <c r="BA41" i="1"/>
  <c r="AZ41" i="1"/>
  <c r="AY41" i="1"/>
  <c r="AW41" i="1"/>
  <c r="AV41" i="1"/>
  <c r="AU41" i="1"/>
  <c r="AT41" i="1"/>
  <c r="AS41" i="1"/>
  <c r="AR41" i="1"/>
  <c r="BH40" i="1"/>
  <c r="BG40" i="1" s="1"/>
  <c r="BC40" i="1" s="1"/>
  <c r="AX40" i="1"/>
  <c r="AQ40" i="1"/>
  <c r="BH39" i="1"/>
  <c r="BC39" i="1"/>
  <c r="AX39" i="1"/>
  <c r="AQ39" i="1"/>
  <c r="BI38" i="1"/>
  <c r="BG38" i="1"/>
  <c r="BF38" i="1"/>
  <c r="BF36" i="1" s="1"/>
  <c r="BE38" i="1"/>
  <c r="BE36" i="1" s="1"/>
  <c r="BD38" i="1"/>
  <c r="BA38" i="1"/>
  <c r="BA36" i="1" s="1"/>
  <c r="AZ38" i="1"/>
  <c r="AZ36" i="1" s="1"/>
  <c r="AW38" i="1"/>
  <c r="AW36" i="1" s="1"/>
  <c r="AV38" i="1"/>
  <c r="AV36" i="1" s="1"/>
  <c r="AU38" i="1"/>
  <c r="AT38" i="1"/>
  <c r="AS38" i="1"/>
  <c r="AS36" i="1" s="1"/>
  <c r="AR38" i="1"/>
  <c r="BH37" i="1"/>
  <c r="BC37" i="1"/>
  <c r="AX37" i="1"/>
  <c r="AQ37" i="1"/>
  <c r="AU36" i="1"/>
  <c r="AT36" i="1"/>
  <c r="BH35" i="1"/>
  <c r="BC35" i="1"/>
  <c r="AX35" i="1"/>
  <c r="AQ35" i="1"/>
  <c r="BH34" i="1"/>
  <c r="BC34" i="1"/>
  <c r="AX34" i="1"/>
  <c r="AQ34" i="1"/>
  <c r="BH33" i="1"/>
  <c r="BC33" i="1"/>
  <c r="AX33" i="1"/>
  <c r="AQ33" i="1"/>
  <c r="BH32" i="1"/>
  <c r="BC32" i="1"/>
  <c r="AX32" i="1"/>
  <c r="AQ32" i="1"/>
  <c r="BH31" i="1"/>
  <c r="BC31" i="1"/>
  <c r="AX31" i="1"/>
  <c r="AQ31" i="1"/>
  <c r="BH30" i="1"/>
  <c r="BC30" i="1"/>
  <c r="AQ30" i="1"/>
  <c r="BH29" i="1"/>
  <c r="BC29" i="1"/>
  <c r="AX29" i="1"/>
  <c r="AQ29" i="1"/>
  <c r="BH28" i="1"/>
  <c r="BC28" i="1"/>
  <c r="AQ28" i="1"/>
  <c r="BM27" i="1"/>
  <c r="BM22" i="1" s="1"/>
  <c r="BL27" i="1"/>
  <c r="BL22" i="1" s="1"/>
  <c r="BK27" i="1"/>
  <c r="BK22" i="1" s="1"/>
  <c r="BJ27" i="1"/>
  <c r="BJ22" i="1" s="1"/>
  <c r="BI27" i="1"/>
  <c r="BI22" i="1" s="1"/>
  <c r="BE27" i="1"/>
  <c r="BD27" i="1"/>
  <c r="BA27" i="1"/>
  <c r="AZ27" i="1"/>
  <c r="AW27" i="1"/>
  <c r="AV27" i="1"/>
  <c r="AU27" i="1"/>
  <c r="AT27" i="1"/>
  <c r="AT22" i="1" s="1"/>
  <c r="AS27" i="1"/>
  <c r="AR27" i="1"/>
  <c r="AR22" i="1" s="1"/>
  <c r="BH26" i="1"/>
  <c r="BC26" i="1"/>
  <c r="AX26" i="1"/>
  <c r="AQ26" i="1"/>
  <c r="BH23" i="1"/>
  <c r="BC23" i="1"/>
  <c r="AX23" i="1"/>
  <c r="AQ23" i="1"/>
  <c r="Y44" i="1"/>
  <c r="Y90" i="1"/>
  <c r="AO114" i="1"/>
  <c r="AN114" i="1"/>
  <c r="AM114" i="1"/>
  <c r="AL114" i="1"/>
  <c r="AK114" i="1"/>
  <c r="AJ114" i="1"/>
  <c r="AH114" i="1"/>
  <c r="AG114" i="1"/>
  <c r="AF114" i="1"/>
  <c r="AE114" i="1"/>
  <c r="AB114" i="1"/>
  <c r="AA114" i="1"/>
  <c r="X114" i="1"/>
  <c r="W114" i="1"/>
  <c r="V114" i="1"/>
  <c r="U114" i="1"/>
  <c r="T114" i="1"/>
  <c r="S114" i="1"/>
  <c r="AI39" i="1"/>
  <c r="AC30" i="1"/>
  <c r="Z29" i="1"/>
  <c r="Y29" i="1" s="1"/>
  <c r="Z28" i="1"/>
  <c r="AC46" i="1"/>
  <c r="Z50" i="1"/>
  <c r="AC50" i="1" s="1"/>
  <c r="Z49" i="1"/>
  <c r="Y49" i="1" s="1"/>
  <c r="AC48" i="1"/>
  <c r="AC60" i="1"/>
  <c r="AC59" i="1" s="1"/>
  <c r="Z51" i="1"/>
  <c r="Y51" i="1" s="1"/>
  <c r="Z59" i="1"/>
  <c r="AA59" i="1"/>
  <c r="AB59" i="1"/>
  <c r="Z65" i="1"/>
  <c r="AC65" i="1" s="1"/>
  <c r="AC64" i="1"/>
  <c r="Y64" i="1"/>
  <c r="AC63" i="1"/>
  <c r="AC62" i="1"/>
  <c r="AC66" i="1"/>
  <c r="AC69" i="1"/>
  <c r="Z68" i="1"/>
  <c r="AC70" i="1"/>
  <c r="AC73" i="1"/>
  <c r="Z82" i="1"/>
  <c r="AC82" i="1" s="1"/>
  <c r="AC90" i="1"/>
  <c r="Y101" i="1"/>
  <c r="Z117" i="1"/>
  <c r="AC117" i="1" s="1"/>
  <c r="Z116" i="1"/>
  <c r="Y116" i="1" s="1"/>
  <c r="Z115" i="1"/>
  <c r="AC115" i="1" s="1"/>
  <c r="Z120" i="1"/>
  <c r="AC120" i="1" s="1"/>
  <c r="AC122" i="1"/>
  <c r="Y118" i="1"/>
  <c r="Y113" i="1"/>
  <c r="Y112" i="1"/>
  <c r="Y111" i="1"/>
  <c r="Y110" i="1"/>
  <c r="Y109" i="1"/>
  <c r="Y108" i="1"/>
  <c r="Y107" i="1"/>
  <c r="Y106" i="1"/>
  <c r="Y105" i="1"/>
  <c r="Y104" i="1"/>
  <c r="Y103" i="1"/>
  <c r="Y102" i="1"/>
  <c r="Y99" i="1"/>
  <c r="Y98" i="1"/>
  <c r="P27" i="1"/>
  <c r="P38" i="1"/>
  <c r="P41" i="1"/>
  <c r="P43" i="1"/>
  <c r="P45" i="1"/>
  <c r="P47" i="1"/>
  <c r="P59" i="1"/>
  <c r="P61" i="1"/>
  <c r="P67" i="1"/>
  <c r="P71" i="1"/>
  <c r="P81" i="1"/>
  <c r="P89" i="1"/>
  <c r="P100" i="1"/>
  <c r="P114" i="1"/>
  <c r="P119" i="1"/>
  <c r="AD122" i="1"/>
  <c r="AD120" i="1"/>
  <c r="AD118" i="1"/>
  <c r="AD117" i="1"/>
  <c r="AD116" i="1"/>
  <c r="AD115" i="1"/>
  <c r="AD113" i="1"/>
  <c r="AD112" i="1"/>
  <c r="AD111" i="1"/>
  <c r="AD110" i="1"/>
  <c r="AD109" i="1"/>
  <c r="AD108" i="1"/>
  <c r="AD107" i="1"/>
  <c r="AD106" i="1"/>
  <c r="AD105" i="1"/>
  <c r="AD104" i="1"/>
  <c r="AD103" i="1"/>
  <c r="AD102" i="1"/>
  <c r="AD101" i="1"/>
  <c r="AD99" i="1"/>
  <c r="AD98" i="1"/>
  <c r="AD94" i="1"/>
  <c r="AD93" i="1"/>
  <c r="AD92" i="1"/>
  <c r="AD91" i="1"/>
  <c r="AD90" i="1"/>
  <c r="AD87" i="1"/>
  <c r="AD86" i="1"/>
  <c r="AD85" i="1"/>
  <c r="AD84" i="1"/>
  <c r="AD83" i="1"/>
  <c r="AD82" i="1"/>
  <c r="AD80" i="1"/>
  <c r="AD79" i="1"/>
  <c r="AD78" i="1"/>
  <c r="AD73" i="1"/>
  <c r="AD72" i="1"/>
  <c r="AD70" i="1"/>
  <c r="AD69" i="1"/>
  <c r="AD68" i="1"/>
  <c r="AD66" i="1"/>
  <c r="AD65" i="1"/>
  <c r="AD64" i="1"/>
  <c r="AD63" i="1"/>
  <c r="AD62" i="1"/>
  <c r="AD60" i="1"/>
  <c r="AD58" i="1"/>
  <c r="AD57" i="1"/>
  <c r="AD56" i="1"/>
  <c r="AD52" i="1"/>
  <c r="AD51" i="1"/>
  <c r="AD50" i="1"/>
  <c r="AD49" i="1"/>
  <c r="AD48" i="1"/>
  <c r="AD46" i="1"/>
  <c r="AD44" i="1"/>
  <c r="AD42" i="1"/>
  <c r="AD39" i="1"/>
  <c r="AD37" i="1"/>
  <c r="AD35" i="1"/>
  <c r="AD34" i="1"/>
  <c r="AD33" i="1"/>
  <c r="AD32" i="1"/>
  <c r="AD31" i="1"/>
  <c r="AD30" i="1"/>
  <c r="AD29" i="1"/>
  <c r="AD28" i="1"/>
  <c r="AD26" i="1"/>
  <c r="AD23" i="1"/>
  <c r="AI122" i="1"/>
  <c r="AI120" i="1"/>
  <c r="AI118" i="1"/>
  <c r="AI117" i="1"/>
  <c r="AI116" i="1"/>
  <c r="AI115" i="1"/>
  <c r="AI113" i="1"/>
  <c r="AI112" i="1"/>
  <c r="AI111" i="1"/>
  <c r="AI110" i="1"/>
  <c r="AI109" i="1"/>
  <c r="AI108" i="1"/>
  <c r="AI107" i="1"/>
  <c r="AI106" i="1"/>
  <c r="AI105" i="1"/>
  <c r="AI104" i="1"/>
  <c r="AI103" i="1"/>
  <c r="AI102" i="1"/>
  <c r="AI101" i="1"/>
  <c r="AI99" i="1"/>
  <c r="AI98" i="1"/>
  <c r="AI94" i="1"/>
  <c r="AI93" i="1"/>
  <c r="AI92" i="1"/>
  <c r="AI91" i="1"/>
  <c r="AI90" i="1"/>
  <c r="AI87" i="1"/>
  <c r="AI86" i="1"/>
  <c r="AI85" i="1"/>
  <c r="AI84" i="1"/>
  <c r="AI83" i="1"/>
  <c r="AI82" i="1"/>
  <c r="AI80" i="1"/>
  <c r="AI79" i="1"/>
  <c r="AI78" i="1"/>
  <c r="AI73" i="1"/>
  <c r="AI72" i="1"/>
  <c r="AI70" i="1"/>
  <c r="AI69" i="1"/>
  <c r="AI68" i="1"/>
  <c r="AI66" i="1"/>
  <c r="AI65" i="1"/>
  <c r="AI64" i="1"/>
  <c r="AI63" i="1"/>
  <c r="AI62" i="1"/>
  <c r="AI60" i="1"/>
  <c r="AI58" i="1"/>
  <c r="AI57" i="1"/>
  <c r="AI56" i="1"/>
  <c r="AI52" i="1"/>
  <c r="AI51" i="1"/>
  <c r="AI50" i="1"/>
  <c r="AI49" i="1"/>
  <c r="AI48" i="1"/>
  <c r="AI46" i="1"/>
  <c r="AI44" i="1"/>
  <c r="AI42" i="1"/>
  <c r="AI40" i="1"/>
  <c r="AI37" i="1"/>
  <c r="AI35" i="1"/>
  <c r="AI34" i="1"/>
  <c r="AI33" i="1"/>
  <c r="AI32" i="1"/>
  <c r="AI31" i="1"/>
  <c r="AI30" i="1"/>
  <c r="AI29" i="1"/>
  <c r="AI28" i="1"/>
  <c r="AI26" i="1"/>
  <c r="AI23" i="1"/>
  <c r="Y94" i="1"/>
  <c r="Y93" i="1"/>
  <c r="Y92" i="1"/>
  <c r="Y91" i="1"/>
  <c r="Y87" i="1"/>
  <c r="Y86" i="1"/>
  <c r="Y85" i="1"/>
  <c r="Y84" i="1"/>
  <c r="Y83" i="1"/>
  <c r="Y80" i="1"/>
  <c r="Y79" i="1"/>
  <c r="Y78" i="1"/>
  <c r="Y73" i="1"/>
  <c r="Y72" i="1"/>
  <c r="Y66" i="1"/>
  <c r="Y63" i="1"/>
  <c r="Y60" i="1"/>
  <c r="Y58" i="1"/>
  <c r="Y57" i="1"/>
  <c r="Y56" i="1"/>
  <c r="Y52" i="1"/>
  <c r="Y46" i="1"/>
  <c r="Y42" i="1"/>
  <c r="Y40" i="1"/>
  <c r="Y39" i="1"/>
  <c r="Y37" i="1"/>
  <c r="Y35" i="1"/>
  <c r="Y34" i="1"/>
  <c r="Y33" i="1"/>
  <c r="Y32" i="1"/>
  <c r="Y31" i="1"/>
  <c r="Y30" i="1"/>
  <c r="Y26" i="1"/>
  <c r="Y23" i="1"/>
  <c r="R122" i="1"/>
  <c r="R120" i="1"/>
  <c r="R118" i="1"/>
  <c r="R117" i="1"/>
  <c r="R116" i="1"/>
  <c r="R115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99" i="1"/>
  <c r="R98" i="1"/>
  <c r="R94" i="1"/>
  <c r="R93" i="1"/>
  <c r="R92" i="1"/>
  <c r="R91" i="1"/>
  <c r="R90" i="1"/>
  <c r="R87" i="1"/>
  <c r="R86" i="1"/>
  <c r="R85" i="1"/>
  <c r="R84" i="1"/>
  <c r="R83" i="1"/>
  <c r="R82" i="1"/>
  <c r="R80" i="1"/>
  <c r="R79" i="1"/>
  <c r="R78" i="1"/>
  <c r="R73" i="1"/>
  <c r="R72" i="1"/>
  <c r="R70" i="1"/>
  <c r="R69" i="1"/>
  <c r="R68" i="1"/>
  <c r="R66" i="1"/>
  <c r="R65" i="1"/>
  <c r="R64" i="1"/>
  <c r="R63" i="1"/>
  <c r="R62" i="1"/>
  <c r="R60" i="1"/>
  <c r="R58" i="1"/>
  <c r="R57" i="1"/>
  <c r="R56" i="1"/>
  <c r="R52" i="1"/>
  <c r="R51" i="1"/>
  <c r="R50" i="1"/>
  <c r="R49" i="1"/>
  <c r="R48" i="1"/>
  <c r="R46" i="1"/>
  <c r="R44" i="1"/>
  <c r="R42" i="1"/>
  <c r="R40" i="1"/>
  <c r="R39" i="1"/>
  <c r="R37" i="1"/>
  <c r="R35" i="1"/>
  <c r="R34" i="1"/>
  <c r="R33" i="1"/>
  <c r="R32" i="1"/>
  <c r="R31" i="1"/>
  <c r="R30" i="1"/>
  <c r="R29" i="1"/>
  <c r="R28" i="1"/>
  <c r="R26" i="1"/>
  <c r="R23" i="1"/>
  <c r="CH27" i="1" l="1"/>
  <c r="CH22" i="1" s="1"/>
  <c r="P88" i="1"/>
  <c r="Q30" i="1"/>
  <c r="P77" i="1"/>
  <c r="P97" i="1"/>
  <c r="P55" i="1"/>
  <c r="P36" i="1"/>
  <c r="P22" i="1"/>
  <c r="AS22" i="1"/>
  <c r="AS21" i="1" s="1"/>
  <c r="AS20" i="1" s="1"/>
  <c r="AU22" i="1"/>
  <c r="AU21" i="1" s="1"/>
  <c r="AU20" i="1" s="1"/>
  <c r="AU19" i="1" s="1"/>
  <c r="AW22" i="1"/>
  <c r="AW21" i="1" s="1"/>
  <c r="AW20" i="1" s="1"/>
  <c r="AW19" i="1" s="1"/>
  <c r="BA22" i="1"/>
  <c r="BA21" i="1" s="1"/>
  <c r="BA20" i="1" s="1"/>
  <c r="BA19" i="1" s="1"/>
  <c r="BE22" i="1"/>
  <c r="BE21" i="1" s="1"/>
  <c r="BE20" i="1" s="1"/>
  <c r="AV22" i="1"/>
  <c r="AV21" i="1" s="1"/>
  <c r="AV20" i="1" s="1"/>
  <c r="AV19" i="1" s="1"/>
  <c r="AZ22" i="1"/>
  <c r="AZ21" i="1" s="1"/>
  <c r="AZ20" i="1" s="1"/>
  <c r="AZ19" i="1" s="1"/>
  <c r="BD22" i="1"/>
  <c r="BD21" i="1" s="1"/>
  <c r="CB64" i="1"/>
  <c r="CH67" i="1"/>
  <c r="CG67" i="1" s="1"/>
  <c r="CH89" i="1"/>
  <c r="CH88" i="1" s="1"/>
  <c r="CG88" i="1" s="1"/>
  <c r="BX122" i="1"/>
  <c r="BX121" i="1" s="1"/>
  <c r="BW121" i="1" s="1"/>
  <c r="BT114" i="1"/>
  <c r="BZ114" i="1"/>
  <c r="CD114" i="1"/>
  <c r="CC71" i="1"/>
  <c r="CD61" i="1"/>
  <c r="BR61" i="1"/>
  <c r="BZ61" i="1"/>
  <c r="BZ47" i="1"/>
  <c r="CE47" i="1"/>
  <c r="CB42" i="1"/>
  <c r="CC67" i="1"/>
  <c r="CE67" i="1"/>
  <c r="BY27" i="1"/>
  <c r="CA73" i="1"/>
  <c r="CA117" i="1"/>
  <c r="BT67" i="1"/>
  <c r="BP66" i="1"/>
  <c r="AX65" i="1"/>
  <c r="AP65" i="1" s="1"/>
  <c r="CB117" i="1"/>
  <c r="CB122" i="1"/>
  <c r="CH71" i="1"/>
  <c r="CG71" i="1" s="1"/>
  <c r="CA62" i="1"/>
  <c r="BU100" i="1"/>
  <c r="BU97" i="1" s="1"/>
  <c r="BU96" i="1" s="1"/>
  <c r="BU95" i="1" s="1"/>
  <c r="BW102" i="1"/>
  <c r="BZ71" i="1"/>
  <c r="CF71" i="1"/>
  <c r="BY71" i="1"/>
  <c r="BR67" i="1"/>
  <c r="BV67" i="1"/>
  <c r="CF67" i="1"/>
  <c r="BS67" i="1"/>
  <c r="BS47" i="1"/>
  <c r="BW48" i="1"/>
  <c r="CD47" i="1"/>
  <c r="CA30" i="1"/>
  <c r="BR114" i="1"/>
  <c r="BV114" i="1"/>
  <c r="BW64" i="1"/>
  <c r="BY47" i="1"/>
  <c r="BP44" i="1"/>
  <c r="BQ27" i="1"/>
  <c r="BU27" i="1"/>
  <c r="CA70" i="1"/>
  <c r="CA65" i="1"/>
  <c r="AP40" i="1"/>
  <c r="CA64" i="1"/>
  <c r="BY114" i="1"/>
  <c r="BX117" i="1"/>
  <c r="BW117" i="1" s="1"/>
  <c r="BW101" i="1"/>
  <c r="BW90" i="1"/>
  <c r="BX50" i="1"/>
  <c r="BW50" i="1" s="1"/>
  <c r="BP62" i="1"/>
  <c r="BW39" i="1"/>
  <c r="CB101" i="1"/>
  <c r="CB44" i="1"/>
  <c r="CB116" i="1"/>
  <c r="CH59" i="1"/>
  <c r="CH55" i="1" s="1"/>
  <c r="CH54" i="1" s="1"/>
  <c r="CH53" i="1" s="1"/>
  <c r="CG53" i="1" s="1"/>
  <c r="BO91" i="1"/>
  <c r="BO92" i="1"/>
  <c r="BZ100" i="1"/>
  <c r="BZ97" i="1" s="1"/>
  <c r="BZ96" i="1" s="1"/>
  <c r="BZ95" i="1" s="1"/>
  <c r="CH121" i="1"/>
  <c r="CG121" i="1" s="1"/>
  <c r="CA66" i="1"/>
  <c r="CA50" i="1"/>
  <c r="CA122" i="1"/>
  <c r="BU114" i="1"/>
  <c r="CC114" i="1"/>
  <c r="CE100" i="1"/>
  <c r="CE97" i="1" s="1"/>
  <c r="CE96" i="1" s="1"/>
  <c r="CE95" i="1" s="1"/>
  <c r="BW103" i="1"/>
  <c r="BP82" i="1"/>
  <c r="BR71" i="1"/>
  <c r="BY67" i="1"/>
  <c r="BX65" i="1"/>
  <c r="BW65" i="1" s="1"/>
  <c r="BP63" i="1"/>
  <c r="BV61" i="1"/>
  <c r="BQ47" i="1"/>
  <c r="BU47" i="1"/>
  <c r="BX49" i="1"/>
  <c r="BW49" i="1" s="1"/>
  <c r="CA46" i="1"/>
  <c r="BZ27" i="1"/>
  <c r="BP39" i="1"/>
  <c r="CA39" i="1"/>
  <c r="CA38" i="1" s="1"/>
  <c r="CA36" i="1" s="1"/>
  <c r="CB90" i="1"/>
  <c r="CA82" i="1"/>
  <c r="CB30" i="1"/>
  <c r="CB51" i="1"/>
  <c r="CB63" i="1"/>
  <c r="CB73" i="1"/>
  <c r="CB103" i="1"/>
  <c r="BS100" i="1"/>
  <c r="BS97" i="1" s="1"/>
  <c r="BS96" i="1" s="1"/>
  <c r="BS95" i="1" s="1"/>
  <c r="BX120" i="1"/>
  <c r="BW120" i="1" s="1"/>
  <c r="CH114" i="1"/>
  <c r="CE114" i="1"/>
  <c r="CF100" i="1"/>
  <c r="CF97" i="1" s="1"/>
  <c r="CF96" i="1" s="1"/>
  <c r="CF95" i="1" s="1"/>
  <c r="BQ71" i="1"/>
  <c r="BU71" i="1"/>
  <c r="BZ67" i="1"/>
  <c r="BW69" i="1"/>
  <c r="CD67" i="1"/>
  <c r="BR47" i="1"/>
  <c r="BV47" i="1"/>
  <c r="CC47" i="1"/>
  <c r="BT47" i="1"/>
  <c r="CF47" i="1"/>
  <c r="BW46" i="1"/>
  <c r="CB120" i="1"/>
  <c r="BP102" i="1"/>
  <c r="BO102" i="1" s="1"/>
  <c r="BQ100" i="1"/>
  <c r="BQ97" i="1" s="1"/>
  <c r="BQ96" i="1" s="1"/>
  <c r="BQ95" i="1" s="1"/>
  <c r="BX41" i="1"/>
  <c r="BW41" i="1" s="1"/>
  <c r="BW42" i="1"/>
  <c r="AC68" i="1"/>
  <c r="BX68" i="1"/>
  <c r="BW68" i="1" s="1"/>
  <c r="CB39" i="1"/>
  <c r="CB46" i="1"/>
  <c r="CB48" i="1"/>
  <c r="CB65" i="1"/>
  <c r="AP70" i="1"/>
  <c r="CB102" i="1"/>
  <c r="BX116" i="1"/>
  <c r="BW116" i="1" s="1"/>
  <c r="BW70" i="1"/>
  <c r="BY61" i="1"/>
  <c r="BX51" i="1"/>
  <c r="BW51" i="1" s="1"/>
  <c r="BR27" i="1"/>
  <c r="BV27" i="1"/>
  <c r="BC81" i="1"/>
  <c r="BC77" i="1" s="1"/>
  <c r="BC76" i="1" s="1"/>
  <c r="CB82" i="1"/>
  <c r="CG48" i="1"/>
  <c r="CH47" i="1"/>
  <c r="CG47" i="1" s="1"/>
  <c r="BB89" i="1"/>
  <c r="BB88" i="1" s="1"/>
  <c r="BB75" i="1" s="1"/>
  <c r="CA90" i="1"/>
  <c r="CA68" i="1"/>
  <c r="BB63" i="1"/>
  <c r="CA63" i="1" s="1"/>
  <c r="BX63" i="1"/>
  <c r="BW63" i="1" s="1"/>
  <c r="BB59" i="1"/>
  <c r="BB55" i="1" s="1"/>
  <c r="BB54" i="1" s="1"/>
  <c r="BB53" i="1" s="1"/>
  <c r="CA60" i="1"/>
  <c r="CA59" i="1" s="1"/>
  <c r="CA55" i="1" s="1"/>
  <c r="CA54" i="1" s="1"/>
  <c r="CA53" i="1" s="1"/>
  <c r="BB115" i="1"/>
  <c r="CA115" i="1" s="1"/>
  <c r="BX115" i="1"/>
  <c r="BW115" i="1" s="1"/>
  <c r="CH43" i="1"/>
  <c r="CG43" i="1" s="1"/>
  <c r="CG44" i="1"/>
  <c r="CB115" i="1"/>
  <c r="CG120" i="1"/>
  <c r="CH119" i="1"/>
  <c r="CG119" i="1" s="1"/>
  <c r="BS114" i="1"/>
  <c r="BV71" i="1"/>
  <c r="CD71" i="1"/>
  <c r="BQ67" i="1"/>
  <c r="BU67" i="1"/>
  <c r="BP28" i="1"/>
  <c r="CB49" i="1"/>
  <c r="CB66" i="1"/>
  <c r="CB68" i="1"/>
  <c r="BM75" i="1"/>
  <c r="BM74" i="1" s="1"/>
  <c r="AP83" i="1"/>
  <c r="AP84" i="1"/>
  <c r="AP87" i="1"/>
  <c r="AP103" i="1"/>
  <c r="AP104" i="1"/>
  <c r="AP105" i="1"/>
  <c r="AP106" i="1"/>
  <c r="AP110" i="1"/>
  <c r="CH41" i="1"/>
  <c r="CG41" i="1" s="1"/>
  <c r="CF114" i="1"/>
  <c r="BP101" i="1"/>
  <c r="CD100" i="1"/>
  <c r="CD97" i="1" s="1"/>
  <c r="CD96" i="1" s="1"/>
  <c r="CD95" i="1" s="1"/>
  <c r="CH100" i="1"/>
  <c r="CH97" i="1" s="1"/>
  <c r="CG97" i="1" s="1"/>
  <c r="BT100" i="1"/>
  <c r="BT97" i="1" s="1"/>
  <c r="BT96" i="1" s="1"/>
  <c r="BT95" i="1" s="1"/>
  <c r="BX100" i="1"/>
  <c r="BX97" i="1" s="1"/>
  <c r="BX96" i="1" s="1"/>
  <c r="BX95" i="1" s="1"/>
  <c r="BP90" i="1"/>
  <c r="BX72" i="1"/>
  <c r="BW72" i="1" s="1"/>
  <c r="BW66" i="1"/>
  <c r="BP64" i="1"/>
  <c r="BP49" i="1"/>
  <c r="BP50" i="1"/>
  <c r="BP51" i="1"/>
  <c r="BR100" i="1"/>
  <c r="BR97" i="1" s="1"/>
  <c r="BR96" i="1" s="1"/>
  <c r="BR95" i="1" s="1"/>
  <c r="BX82" i="1"/>
  <c r="BW82" i="1" s="1"/>
  <c r="BX30" i="1"/>
  <c r="BW30" i="1" s="1"/>
  <c r="BP115" i="1"/>
  <c r="BV100" i="1"/>
  <c r="BV97" i="1" s="1"/>
  <c r="BV96" i="1" s="1"/>
  <c r="BV95" i="1" s="1"/>
  <c r="CB28" i="1"/>
  <c r="CB29" i="1"/>
  <c r="CB50" i="1"/>
  <c r="CB60" i="1"/>
  <c r="CB62" i="1"/>
  <c r="CB69" i="1"/>
  <c r="CB70" i="1"/>
  <c r="CB72" i="1"/>
  <c r="CH38" i="1"/>
  <c r="CG38" i="1" s="1"/>
  <c r="CH61" i="1"/>
  <c r="CG61" i="1" s="1"/>
  <c r="BO78" i="1"/>
  <c r="BP120" i="1"/>
  <c r="BP116" i="1"/>
  <c r="BY100" i="1"/>
  <c r="BY97" i="1" s="1"/>
  <c r="BY96" i="1" s="1"/>
  <c r="BY95" i="1" s="1"/>
  <c r="CC100" i="1"/>
  <c r="CC97" i="1" s="1"/>
  <c r="CC96" i="1" s="1"/>
  <c r="CC95" i="1" s="1"/>
  <c r="CG101" i="1"/>
  <c r="BP103" i="1"/>
  <c r="CA100" i="1"/>
  <c r="CA97" i="1" s="1"/>
  <c r="CA96" i="1" s="1"/>
  <c r="CA95" i="1" s="1"/>
  <c r="BX73" i="1"/>
  <c r="BW73" i="1" s="1"/>
  <c r="BP72" i="1"/>
  <c r="BP68" i="1"/>
  <c r="BP69" i="1"/>
  <c r="BP70" i="1"/>
  <c r="BW62" i="1"/>
  <c r="BW60" i="1"/>
  <c r="BP48" i="1"/>
  <c r="BP46" i="1"/>
  <c r="CA44" i="1"/>
  <c r="CA43" i="1" s="1"/>
  <c r="BP30" i="1"/>
  <c r="BX29" i="1"/>
  <c r="BW29" i="1" s="1"/>
  <c r="BX28" i="1"/>
  <c r="BW28" i="1" s="1"/>
  <c r="BP122" i="1"/>
  <c r="BS27" i="1"/>
  <c r="CD27" i="1"/>
  <c r="BP29" i="1"/>
  <c r="BT27" i="1"/>
  <c r="CC27" i="1"/>
  <c r="BS38" i="1"/>
  <c r="BS36" i="1" s="1"/>
  <c r="BP36" i="1" s="1"/>
  <c r="BP42" i="1"/>
  <c r="BW44" i="1"/>
  <c r="BX45" i="1"/>
  <c r="BW45" i="1" s="1"/>
  <c r="BP60" i="1"/>
  <c r="BQ61" i="1"/>
  <c r="BU61" i="1"/>
  <c r="CC61" i="1"/>
  <c r="CF61" i="1"/>
  <c r="BS61" i="1"/>
  <c r="CE61" i="1"/>
  <c r="BP65" i="1"/>
  <c r="BT61" i="1"/>
  <c r="BS71" i="1"/>
  <c r="CE71" i="1"/>
  <c r="BT71" i="1"/>
  <c r="BP73" i="1"/>
  <c r="BS81" i="1"/>
  <c r="BS77" i="1" s="1"/>
  <c r="BS76" i="1" s="1"/>
  <c r="BS89" i="1"/>
  <c r="BS88" i="1" s="1"/>
  <c r="BP88" i="1" s="1"/>
  <c r="BP117" i="1"/>
  <c r="BQ114" i="1"/>
  <c r="BS119" i="1"/>
  <c r="BP119" i="1" s="1"/>
  <c r="BS121" i="1"/>
  <c r="BP121" i="1" s="1"/>
  <c r="AP31" i="1"/>
  <c r="AP32" i="1"/>
  <c r="AP33" i="1"/>
  <c r="AX51" i="1"/>
  <c r="AP51" i="1" s="1"/>
  <c r="BL75" i="1"/>
  <c r="BL74" i="1" s="1"/>
  <c r="Q111" i="1"/>
  <c r="AP23" i="1"/>
  <c r="AP26" i="1"/>
  <c r="AX63" i="1"/>
  <c r="AV75" i="1"/>
  <c r="AV74" i="1" s="1"/>
  <c r="AP39" i="1"/>
  <c r="AP85" i="1"/>
  <c r="AP86" i="1"/>
  <c r="AP107" i="1"/>
  <c r="AP108" i="1"/>
  <c r="AP109" i="1"/>
  <c r="AP111" i="1"/>
  <c r="AP112" i="1"/>
  <c r="AP113" i="1"/>
  <c r="BC114" i="1"/>
  <c r="AY121" i="1"/>
  <c r="AX121" i="1" s="1"/>
  <c r="BB69" i="1"/>
  <c r="AP58" i="1"/>
  <c r="AP90" i="1"/>
  <c r="AP93" i="1"/>
  <c r="AP94" i="1"/>
  <c r="AP98" i="1"/>
  <c r="AP101" i="1"/>
  <c r="AP118" i="1"/>
  <c r="BO98" i="1"/>
  <c r="BB48" i="1"/>
  <c r="AP29" i="1"/>
  <c r="BO31" i="1"/>
  <c r="BO35" i="1"/>
  <c r="BO104" i="1"/>
  <c r="BO106" i="1"/>
  <c r="AX122" i="1"/>
  <c r="AP122" i="1" s="1"/>
  <c r="AP34" i="1"/>
  <c r="AP35" i="1"/>
  <c r="AP37" i="1"/>
  <c r="AP52" i="1"/>
  <c r="AP56" i="1"/>
  <c r="AP57" i="1"/>
  <c r="AP91" i="1"/>
  <c r="AP92" i="1"/>
  <c r="AP99" i="1"/>
  <c r="AQ89" i="1"/>
  <c r="BO52" i="1"/>
  <c r="BO80" i="1"/>
  <c r="CL75" i="1"/>
  <c r="CL74" i="1" s="1"/>
  <c r="BO85" i="1"/>
  <c r="BO93" i="1"/>
  <c r="BO94" i="1"/>
  <c r="BO105" i="1"/>
  <c r="BI75" i="1"/>
  <c r="AR88" i="1"/>
  <c r="AQ88" i="1" s="1"/>
  <c r="BO26" i="1"/>
  <c r="BR75" i="1"/>
  <c r="BV75" i="1"/>
  <c r="CD75" i="1"/>
  <c r="BO118" i="1"/>
  <c r="AC28" i="1"/>
  <c r="Y28" i="1"/>
  <c r="AQ114" i="1"/>
  <c r="CB88" i="1"/>
  <c r="Q79" i="1"/>
  <c r="BO37" i="1"/>
  <c r="BO107" i="1"/>
  <c r="BO113" i="1"/>
  <c r="AZ75" i="1"/>
  <c r="AZ74" i="1" s="1"/>
  <c r="AQ76" i="1"/>
  <c r="AQ59" i="1"/>
  <c r="BH119" i="1"/>
  <c r="BO23" i="1"/>
  <c r="CB59" i="1"/>
  <c r="CB89" i="1"/>
  <c r="BB120" i="1"/>
  <c r="AX120" i="1"/>
  <c r="BG75" i="1"/>
  <c r="BG74" i="1" s="1"/>
  <c r="AW75" i="1"/>
  <c r="AW74" i="1" s="1"/>
  <c r="BE75" i="1"/>
  <c r="BE74" i="1" s="1"/>
  <c r="Q26" i="1"/>
  <c r="Q80" i="1"/>
  <c r="AX50" i="1"/>
  <c r="AP50" i="1" s="1"/>
  <c r="AY59" i="1"/>
  <c r="AY55" i="1" s="1"/>
  <c r="AX64" i="1"/>
  <c r="AP64" i="1" s="1"/>
  <c r="AQ71" i="1"/>
  <c r="AY71" i="1"/>
  <c r="AX71" i="1" s="1"/>
  <c r="BO34" i="1"/>
  <c r="BP45" i="1"/>
  <c r="CJ75" i="1"/>
  <c r="CJ74" i="1" s="1"/>
  <c r="CG114" i="1"/>
  <c r="CB119" i="1"/>
  <c r="AU75" i="1"/>
  <c r="AU74" i="1" s="1"/>
  <c r="BK75" i="1"/>
  <c r="BK74" i="1" s="1"/>
  <c r="AT75" i="1"/>
  <c r="BF75" i="1"/>
  <c r="BF74" i="1" s="1"/>
  <c r="BJ75" i="1"/>
  <c r="BJ74" i="1" s="1"/>
  <c r="AS75" i="1"/>
  <c r="AS74" i="1" s="1"/>
  <c r="BA75" i="1"/>
  <c r="BA74" i="1" s="1"/>
  <c r="Q57" i="1"/>
  <c r="Q86" i="1"/>
  <c r="Q23" i="1"/>
  <c r="Q78" i="1"/>
  <c r="BH61" i="1"/>
  <c r="AQ119" i="1"/>
  <c r="BC119" i="1"/>
  <c r="CB45" i="1"/>
  <c r="BO58" i="1"/>
  <c r="BT75" i="1"/>
  <c r="CF75" i="1"/>
  <c r="AY81" i="1"/>
  <c r="AY77" i="1" s="1"/>
  <c r="AY76" i="1" s="1"/>
  <c r="AR21" i="1"/>
  <c r="AQ27" i="1"/>
  <c r="AQ22" i="1" s="1"/>
  <c r="BJ19" i="1"/>
  <c r="BC71" i="1"/>
  <c r="BI21" i="1"/>
  <c r="BH21" i="1" s="1"/>
  <c r="BH27" i="1"/>
  <c r="BH22" i="1" s="1"/>
  <c r="BH45" i="1"/>
  <c r="BC59" i="1"/>
  <c r="AQ61" i="1"/>
  <c r="BC61" i="1"/>
  <c r="CE27" i="1"/>
  <c r="CC36" i="1"/>
  <c r="CB38" i="1"/>
  <c r="Q56" i="1"/>
  <c r="AY45" i="1"/>
  <c r="AX45" i="1" s="1"/>
  <c r="CL19" i="1"/>
  <c r="CD55" i="1"/>
  <c r="CD54" i="1" s="1"/>
  <c r="CD53" i="1" s="1"/>
  <c r="BB100" i="1"/>
  <c r="BB97" i="1" s="1"/>
  <c r="BB96" i="1" s="1"/>
  <c r="BB95" i="1" s="1"/>
  <c r="AT100" i="1"/>
  <c r="AT97" i="1" s="1"/>
  <c r="AT96" i="1" s="1"/>
  <c r="AT95" i="1" s="1"/>
  <c r="AQ102" i="1"/>
  <c r="CK19" i="1"/>
  <c r="BB28" i="1"/>
  <c r="AQ41" i="1"/>
  <c r="AX41" i="1"/>
  <c r="AQ45" i="1"/>
  <c r="AQ47" i="1"/>
  <c r="BC47" i="1"/>
  <c r="BK19" i="1"/>
  <c r="AX49" i="1"/>
  <c r="AP49" i="1" s="1"/>
  <c r="AY61" i="1"/>
  <c r="AX61" i="1" s="1"/>
  <c r="BH89" i="1"/>
  <c r="BC121" i="1"/>
  <c r="CI19" i="1"/>
  <c r="BO56" i="1"/>
  <c r="BO57" i="1"/>
  <c r="BP59" i="1"/>
  <c r="CJ19" i="1"/>
  <c r="BO79" i="1"/>
  <c r="BO86" i="1"/>
  <c r="BO111" i="1"/>
  <c r="BQ76" i="1"/>
  <c r="BQ75" i="1" s="1"/>
  <c r="Q46" i="1"/>
  <c r="BG27" i="1"/>
  <c r="AQ38" i="1"/>
  <c r="BC38" i="1"/>
  <c r="BG36" i="1"/>
  <c r="BC41" i="1"/>
  <c r="AX44" i="1"/>
  <c r="AP44" i="1" s="1"/>
  <c r="BC45" i="1"/>
  <c r="BL19" i="1"/>
  <c r="AX66" i="1"/>
  <c r="AP66" i="1" s="1"/>
  <c r="AQ67" i="1"/>
  <c r="BW38" i="1"/>
  <c r="CB41" i="1"/>
  <c r="CB43" i="1"/>
  <c r="BP55" i="1"/>
  <c r="CB81" i="1"/>
  <c r="CF27" i="1"/>
  <c r="BO32" i="1"/>
  <c r="BO33" i="1"/>
  <c r="BO40" i="1"/>
  <c r="BO87" i="1"/>
  <c r="BO112" i="1"/>
  <c r="BP41" i="1"/>
  <c r="BP43" i="1"/>
  <c r="BW88" i="1"/>
  <c r="BW89" i="1"/>
  <c r="BO99" i="1"/>
  <c r="BO110" i="1"/>
  <c r="AQ100" i="1"/>
  <c r="Q85" i="1"/>
  <c r="AI114" i="1"/>
  <c r="Q98" i="1"/>
  <c r="Q83" i="1"/>
  <c r="Q87" i="1"/>
  <c r="AY27" i="1"/>
  <c r="AY22" i="1" s="1"/>
  <c r="AX30" i="1"/>
  <c r="AP30" i="1" s="1"/>
  <c r="AY38" i="1"/>
  <c r="AY36" i="1" s="1"/>
  <c r="AX36" i="1" s="1"/>
  <c r="AX42" i="1"/>
  <c r="AP42" i="1" s="1"/>
  <c r="AY43" i="1"/>
  <c r="AX43" i="1" s="1"/>
  <c r="AX46" i="1"/>
  <c r="AP46" i="1" s="1"/>
  <c r="AX60" i="1"/>
  <c r="AP60" i="1" s="1"/>
  <c r="AX62" i="1"/>
  <c r="AP62" i="1" s="1"/>
  <c r="BB71" i="1"/>
  <c r="AX72" i="1"/>
  <c r="AP72" i="1" s="1"/>
  <c r="AX73" i="1"/>
  <c r="AP73" i="1" s="1"/>
  <c r="AX82" i="1"/>
  <c r="AX81" i="1" s="1"/>
  <c r="AX77" i="1" s="1"/>
  <c r="AX76" i="1" s="1"/>
  <c r="AX117" i="1"/>
  <c r="AP117" i="1" s="1"/>
  <c r="AX116" i="1"/>
  <c r="AP116" i="1" s="1"/>
  <c r="AX115" i="1"/>
  <c r="AY114" i="1"/>
  <c r="CH21" i="1"/>
  <c r="BP53" i="1"/>
  <c r="CG81" i="1"/>
  <c r="CI77" i="1"/>
  <c r="CI76" i="1" s="1"/>
  <c r="CI75" i="1" s="1"/>
  <c r="CI74" i="1" s="1"/>
  <c r="BZ75" i="1"/>
  <c r="CG27" i="1"/>
  <c r="CG22" i="1" s="1"/>
  <c r="BX36" i="1"/>
  <c r="BW36" i="1" s="1"/>
  <c r="CG45" i="1"/>
  <c r="CE77" i="1"/>
  <c r="BO84" i="1"/>
  <c r="BO109" i="1"/>
  <c r="CF36" i="1"/>
  <c r="BP54" i="1"/>
  <c r="CC54" i="1"/>
  <c r="BX55" i="1"/>
  <c r="BW59" i="1"/>
  <c r="BW43" i="1"/>
  <c r="BO83" i="1"/>
  <c r="BO108" i="1"/>
  <c r="CB121" i="1"/>
  <c r="BU75" i="1"/>
  <c r="BY75" i="1"/>
  <c r="CC75" i="1"/>
  <c r="CK75" i="1"/>
  <c r="CK74" i="1" s="1"/>
  <c r="BH38" i="1"/>
  <c r="BI36" i="1"/>
  <c r="BB121" i="1"/>
  <c r="AT21" i="1"/>
  <c r="BH53" i="1"/>
  <c r="BH54" i="1"/>
  <c r="AX89" i="1"/>
  <c r="AY88" i="1"/>
  <c r="BH121" i="1"/>
  <c r="BF27" i="1"/>
  <c r="BF22" i="1" s="1"/>
  <c r="AQ43" i="1"/>
  <c r="AY67" i="1"/>
  <c r="AX67" i="1" s="1"/>
  <c r="AX68" i="1"/>
  <c r="AP68" i="1" s="1"/>
  <c r="BH88" i="1"/>
  <c r="BH75" i="1" s="1"/>
  <c r="AR96" i="1"/>
  <c r="BC89" i="1"/>
  <c r="BD88" i="1"/>
  <c r="BC88" i="1" s="1"/>
  <c r="AY47" i="1"/>
  <c r="AX47" i="1" s="1"/>
  <c r="BC55" i="1"/>
  <c r="BE54" i="1"/>
  <c r="BD97" i="1"/>
  <c r="BC100" i="1"/>
  <c r="BC43" i="1"/>
  <c r="BM19" i="1"/>
  <c r="BH47" i="1"/>
  <c r="AQ55" i="1"/>
  <c r="BC67" i="1"/>
  <c r="BH71" i="1"/>
  <c r="AY97" i="1"/>
  <c r="AX100" i="1"/>
  <c r="AY119" i="1"/>
  <c r="AX119" i="1" s="1"/>
  <c r="AR36" i="1"/>
  <c r="AQ36" i="1" s="1"/>
  <c r="BD36" i="1"/>
  <c r="AS54" i="1"/>
  <c r="BH55" i="1"/>
  <c r="BH59" i="1"/>
  <c r="BH67" i="1"/>
  <c r="BH114" i="1"/>
  <c r="AQ121" i="1"/>
  <c r="Q34" i="1"/>
  <c r="Q40" i="1"/>
  <c r="Q52" i="1"/>
  <c r="Q32" i="1"/>
  <c r="Q37" i="1"/>
  <c r="AC49" i="1"/>
  <c r="Q49" i="1" s="1"/>
  <c r="Q33" i="1"/>
  <c r="Q58" i="1"/>
  <c r="Q31" i="1"/>
  <c r="Q35" i="1"/>
  <c r="Q42" i="1"/>
  <c r="Q104" i="1"/>
  <c r="Q112" i="1"/>
  <c r="R114" i="1"/>
  <c r="Q93" i="1"/>
  <c r="AD114" i="1"/>
  <c r="Q108" i="1"/>
  <c r="Q92" i="1"/>
  <c r="Q99" i="1"/>
  <c r="Q105" i="1"/>
  <c r="Q109" i="1"/>
  <c r="Q113" i="1"/>
  <c r="Q66" i="1"/>
  <c r="Y62" i="1"/>
  <c r="Q62" i="1" s="1"/>
  <c r="Q94" i="1"/>
  <c r="AC116" i="1"/>
  <c r="AC114" i="1" s="1"/>
  <c r="Y50" i="1"/>
  <c r="Q50" i="1" s="1"/>
  <c r="Y65" i="1"/>
  <c r="Q65" i="1" s="1"/>
  <c r="Y82" i="1"/>
  <c r="Q82" i="1" s="1"/>
  <c r="Q107" i="1"/>
  <c r="Y122" i="1"/>
  <c r="Q64" i="1"/>
  <c r="Z114" i="1"/>
  <c r="Q60" i="1"/>
  <c r="Y68" i="1"/>
  <c r="Q84" i="1"/>
  <c r="Q90" i="1"/>
  <c r="AC29" i="1"/>
  <c r="Y48" i="1"/>
  <c r="Q48" i="1" s="1"/>
  <c r="Q63" i="1"/>
  <c r="Q91" i="1"/>
  <c r="Q106" i="1"/>
  <c r="Q110" i="1"/>
  <c r="Q118" i="1"/>
  <c r="Q73" i="1"/>
  <c r="Q39" i="1"/>
  <c r="Q103" i="1"/>
  <c r="Q44" i="1"/>
  <c r="AC51" i="1"/>
  <c r="Q51" i="1" s="1"/>
  <c r="Y69" i="1"/>
  <c r="Q69" i="1" s="1"/>
  <c r="Y70" i="1"/>
  <c r="Q70" i="1" s="1"/>
  <c r="Q101" i="1"/>
  <c r="Q102" i="1"/>
  <c r="Y117" i="1"/>
  <c r="Q117" i="1" s="1"/>
  <c r="Y115" i="1"/>
  <c r="Y120" i="1"/>
  <c r="Q120" i="1" s="1"/>
  <c r="CR59" i="1"/>
  <c r="CR55" i="1" s="1"/>
  <c r="CR54" i="1" s="1"/>
  <c r="CR53" i="1" s="1"/>
  <c r="CQ59" i="1"/>
  <c r="CQ55" i="1" s="1"/>
  <c r="CQ54" i="1" s="1"/>
  <c r="CQ53" i="1" s="1"/>
  <c r="CQ19" i="1" s="1"/>
  <c r="CP59" i="1"/>
  <c r="CP55" i="1" s="1"/>
  <c r="CP54" i="1" s="1"/>
  <c r="CP53" i="1" s="1"/>
  <c r="CP19" i="1" s="1"/>
  <c r="CO59" i="1"/>
  <c r="CO55" i="1" s="1"/>
  <c r="CO54" i="1" s="1"/>
  <c r="CO53" i="1" s="1"/>
  <c r="CO19" i="1" s="1"/>
  <c r="CN59" i="1"/>
  <c r="CN55" i="1" s="1"/>
  <c r="CN54" i="1" s="1"/>
  <c r="CN53" i="1" s="1"/>
  <c r="CM59" i="1"/>
  <c r="BN59" i="1"/>
  <c r="BN55" i="1" s="1"/>
  <c r="BN54" i="1" s="1"/>
  <c r="BN53" i="1" s="1"/>
  <c r="AO59" i="1"/>
  <c r="AN59" i="1"/>
  <c r="AN55" i="1" s="1"/>
  <c r="AN54" i="1" s="1"/>
  <c r="AN53" i="1" s="1"/>
  <c r="AM59" i="1"/>
  <c r="AM55" i="1" s="1"/>
  <c r="AM54" i="1" s="1"/>
  <c r="AM53" i="1" s="1"/>
  <c r="AL59" i="1"/>
  <c r="AL55" i="1" s="1"/>
  <c r="AL54" i="1" s="1"/>
  <c r="AL53" i="1" s="1"/>
  <c r="AK59" i="1"/>
  <c r="AK55" i="1" s="1"/>
  <c r="AK54" i="1" s="1"/>
  <c r="AK53" i="1" s="1"/>
  <c r="AJ59" i="1"/>
  <c r="AH59" i="1"/>
  <c r="AH55" i="1" s="1"/>
  <c r="AH54" i="1" s="1"/>
  <c r="AH53" i="1" s="1"/>
  <c r="AG59" i="1"/>
  <c r="AG55" i="1" s="1"/>
  <c r="AG54" i="1" s="1"/>
  <c r="AG53" i="1" s="1"/>
  <c r="AF59" i="1"/>
  <c r="AF55" i="1" s="1"/>
  <c r="AF54" i="1" s="1"/>
  <c r="AF53" i="1" s="1"/>
  <c r="AE59" i="1"/>
  <c r="AE55" i="1" s="1"/>
  <c r="AC55" i="1"/>
  <c r="AC54" i="1" s="1"/>
  <c r="AC53" i="1" s="1"/>
  <c r="AB55" i="1"/>
  <c r="AB54" i="1" s="1"/>
  <c r="AB53" i="1" s="1"/>
  <c r="X59" i="1"/>
  <c r="X55" i="1" s="1"/>
  <c r="X54" i="1" s="1"/>
  <c r="X53" i="1" s="1"/>
  <c r="W59" i="1"/>
  <c r="W55" i="1" s="1"/>
  <c r="W54" i="1" s="1"/>
  <c r="W53" i="1" s="1"/>
  <c r="V59" i="1"/>
  <c r="V55" i="1" s="1"/>
  <c r="V54" i="1" s="1"/>
  <c r="V53" i="1" s="1"/>
  <c r="U59" i="1"/>
  <c r="U55" i="1" s="1"/>
  <c r="U54" i="1" s="1"/>
  <c r="U53" i="1" s="1"/>
  <c r="T59" i="1"/>
  <c r="T55" i="1" s="1"/>
  <c r="T54" i="1" s="1"/>
  <c r="T53" i="1" s="1"/>
  <c r="S59" i="1"/>
  <c r="AA55" i="1"/>
  <c r="AA54" i="1" s="1"/>
  <c r="AA53" i="1" s="1"/>
  <c r="Z55" i="1"/>
  <c r="Z54" i="1" s="1"/>
  <c r="H59" i="1"/>
  <c r="G59" i="1"/>
  <c r="O53" i="1"/>
  <c r="N53" i="1"/>
  <c r="M53" i="1"/>
  <c r="L53" i="1"/>
  <c r="K53" i="1"/>
  <c r="J53" i="1"/>
  <c r="I53" i="1"/>
  <c r="BB61" i="1" l="1"/>
  <c r="CH75" i="1"/>
  <c r="CG75" i="1" s="1"/>
  <c r="BO44" i="1"/>
  <c r="CB114" i="1"/>
  <c r="H55" i="1"/>
  <c r="G55" i="1"/>
  <c r="BP77" i="1"/>
  <c r="CM55" i="1"/>
  <c r="P76" i="1"/>
  <c r="P21" i="1"/>
  <c r="P96" i="1"/>
  <c r="P54" i="1"/>
  <c r="BD20" i="1"/>
  <c r="BD19" i="1" s="1"/>
  <c r="CF22" i="1"/>
  <c r="CF21" i="1" s="1"/>
  <c r="CF20" i="1" s="1"/>
  <c r="CF19" i="1" s="1"/>
  <c r="CC22" i="1"/>
  <c r="CC21" i="1" s="1"/>
  <c r="BS22" i="1"/>
  <c r="BS21" i="1" s="1"/>
  <c r="BS20" i="1" s="1"/>
  <c r="BV22" i="1"/>
  <c r="BV21" i="1" s="1"/>
  <c r="BV20" i="1" s="1"/>
  <c r="BV19" i="1" s="1"/>
  <c r="BZ22" i="1"/>
  <c r="BZ21" i="1" s="1"/>
  <c r="BZ20" i="1" s="1"/>
  <c r="BZ19" i="1" s="1"/>
  <c r="BQ22" i="1"/>
  <c r="BQ21" i="1" s="1"/>
  <c r="BY22" i="1"/>
  <c r="BY21" i="1" s="1"/>
  <c r="BY20" i="1" s="1"/>
  <c r="BY19" i="1" s="1"/>
  <c r="BG22" i="1"/>
  <c r="BG21" i="1" s="1"/>
  <c r="BG20" i="1" s="1"/>
  <c r="BG19" i="1" s="1"/>
  <c r="BG18" i="1" s="1"/>
  <c r="BG17" i="1" s="1"/>
  <c r="BG16" i="1" s="1"/>
  <c r="CE22" i="1"/>
  <c r="CE21" i="1" s="1"/>
  <c r="CE20" i="1" s="1"/>
  <c r="CE19" i="1" s="1"/>
  <c r="Q28" i="1"/>
  <c r="BT22" i="1"/>
  <c r="BT21" i="1" s="1"/>
  <c r="BT20" i="1" s="1"/>
  <c r="BT19" i="1" s="1"/>
  <c r="CD22" i="1"/>
  <c r="CD21" i="1" s="1"/>
  <c r="CD20" i="1" s="1"/>
  <c r="CD19" i="1" s="1"/>
  <c r="BR22" i="1"/>
  <c r="BR21" i="1" s="1"/>
  <c r="BR20" i="1" s="1"/>
  <c r="BR19" i="1" s="1"/>
  <c r="BU22" i="1"/>
  <c r="BU21" i="1" s="1"/>
  <c r="BU20" i="1" s="1"/>
  <c r="BU19" i="1" s="1"/>
  <c r="BB114" i="1"/>
  <c r="BO50" i="1"/>
  <c r="BO63" i="1"/>
  <c r="CG54" i="1"/>
  <c r="AP115" i="1"/>
  <c r="BW122" i="1"/>
  <c r="CB67" i="1"/>
  <c r="CG89" i="1"/>
  <c r="BO30" i="1"/>
  <c r="BO103" i="1"/>
  <c r="CB47" i="1"/>
  <c r="BO62" i="1"/>
  <c r="BC75" i="1"/>
  <c r="BZ74" i="1"/>
  <c r="BW96" i="1"/>
  <c r="CD74" i="1"/>
  <c r="BW95" i="1"/>
  <c r="CB71" i="1"/>
  <c r="BO82" i="1"/>
  <c r="CG55" i="1"/>
  <c r="CB100" i="1"/>
  <c r="BV74" i="1"/>
  <c r="BU74" i="1"/>
  <c r="BP81" i="1"/>
  <c r="CH96" i="1"/>
  <c r="CH95" i="1" s="1"/>
  <c r="CG95" i="1" s="1"/>
  <c r="BO73" i="1"/>
  <c r="BO42" i="1"/>
  <c r="CG59" i="1"/>
  <c r="BO65" i="1"/>
  <c r="CB61" i="1"/>
  <c r="BP67" i="1"/>
  <c r="BP47" i="1"/>
  <c r="BO46" i="1"/>
  <c r="BO66" i="1"/>
  <c r="CH36" i="1"/>
  <c r="CG36" i="1" s="1"/>
  <c r="AP63" i="1"/>
  <c r="BO70" i="1"/>
  <c r="BP114" i="1"/>
  <c r="BO64" i="1"/>
  <c r="BO101" i="1"/>
  <c r="BO39" i="1"/>
  <c r="CG100" i="1"/>
  <c r="BX71" i="1"/>
  <c r="BW71" i="1" s="1"/>
  <c r="CA116" i="1"/>
  <c r="BW97" i="1"/>
  <c r="AP28" i="1"/>
  <c r="CA28" i="1"/>
  <c r="BO28" i="1" s="1"/>
  <c r="BB47" i="1"/>
  <c r="AP47" i="1" s="1"/>
  <c r="CA48" i="1"/>
  <c r="BO48" i="1" s="1"/>
  <c r="BP61" i="1"/>
  <c r="BO68" i="1"/>
  <c r="CA49" i="1"/>
  <c r="BO49" i="1" s="1"/>
  <c r="Q68" i="1"/>
  <c r="BP76" i="1"/>
  <c r="BP89" i="1"/>
  <c r="BW100" i="1"/>
  <c r="CF74" i="1"/>
  <c r="BR74" i="1"/>
  <c r="BB67" i="1"/>
  <c r="AP67" i="1" s="1"/>
  <c r="CA69" i="1"/>
  <c r="BO69" i="1" s="1"/>
  <c r="BO60" i="1"/>
  <c r="Q29" i="1"/>
  <c r="CA29" i="1"/>
  <c r="BY74" i="1"/>
  <c r="BP95" i="1"/>
  <c r="BO95" i="1" s="1"/>
  <c r="BP100" i="1"/>
  <c r="BT74" i="1"/>
  <c r="BB119" i="1"/>
  <c r="CA120" i="1"/>
  <c r="BP71" i="1"/>
  <c r="BO29" i="1"/>
  <c r="BO90" i="1"/>
  <c r="CA51" i="1"/>
  <c r="BO51" i="1" s="1"/>
  <c r="AR75" i="1"/>
  <c r="AX59" i="1"/>
  <c r="AP59" i="1" s="1"/>
  <c r="AQ97" i="1"/>
  <c r="BP27" i="1"/>
  <c r="BP22" i="1" s="1"/>
  <c r="BP38" i="1"/>
  <c r="BO38" i="1" s="1"/>
  <c r="BS75" i="1"/>
  <c r="BP75" i="1" s="1"/>
  <c r="AP48" i="1"/>
  <c r="AP121" i="1"/>
  <c r="AP43" i="1"/>
  <c r="AP69" i="1"/>
  <c r="AP45" i="1"/>
  <c r="AP120" i="1"/>
  <c r="AQ75" i="1"/>
  <c r="BD75" i="1"/>
  <c r="AP89" i="1"/>
  <c r="AT74" i="1"/>
  <c r="AP82" i="1"/>
  <c r="AP41" i="1"/>
  <c r="AU18" i="1"/>
  <c r="AU17" i="1" s="1"/>
  <c r="AU16" i="1" s="1"/>
  <c r="AP114" i="1"/>
  <c r="AP36" i="1"/>
  <c r="AP71" i="1"/>
  <c r="AP100" i="1"/>
  <c r="AP61" i="1"/>
  <c r="BO41" i="1"/>
  <c r="BO36" i="1"/>
  <c r="AP102" i="1"/>
  <c r="BO43" i="1"/>
  <c r="BO59" i="1"/>
  <c r="CB55" i="1"/>
  <c r="AY75" i="1"/>
  <c r="CB97" i="1"/>
  <c r="CB95" i="1"/>
  <c r="AO55" i="1"/>
  <c r="BC36" i="1"/>
  <c r="BB27" i="1"/>
  <c r="BP97" i="1"/>
  <c r="CB27" i="1"/>
  <c r="CB22" i="1" s="1"/>
  <c r="CB36" i="1"/>
  <c r="CG96" i="1"/>
  <c r="AX38" i="1"/>
  <c r="AP38" i="1" s="1"/>
  <c r="AR20" i="1"/>
  <c r="AR19" i="1" s="1"/>
  <c r="AX27" i="1"/>
  <c r="AX22" i="1" s="1"/>
  <c r="BA18" i="1"/>
  <c r="BA17" i="1" s="1"/>
  <c r="BA16" i="1" s="1"/>
  <c r="AX114" i="1"/>
  <c r="BX54" i="1"/>
  <c r="BW55" i="1"/>
  <c r="BO55" i="1" s="1"/>
  <c r="CC74" i="1"/>
  <c r="CG77" i="1"/>
  <c r="CB77" i="1"/>
  <c r="CE76" i="1"/>
  <c r="BP96" i="1"/>
  <c r="BQ74" i="1"/>
  <c r="CB54" i="1"/>
  <c r="CC53" i="1"/>
  <c r="CB53" i="1" s="1"/>
  <c r="CG21" i="1"/>
  <c r="CB96" i="1"/>
  <c r="CG76" i="1"/>
  <c r="BC97" i="1"/>
  <c r="BD96" i="1"/>
  <c r="AY96" i="1"/>
  <c r="AX97" i="1"/>
  <c r="AQ96" i="1"/>
  <c r="AR95" i="1"/>
  <c r="AQ95" i="1" s="1"/>
  <c r="AV18" i="1"/>
  <c r="AV17" i="1" s="1"/>
  <c r="AV16" i="1" s="1"/>
  <c r="AX88" i="1"/>
  <c r="AX75" i="1" s="1"/>
  <c r="BH36" i="1"/>
  <c r="BI20" i="1"/>
  <c r="AQ54" i="1"/>
  <c r="AS53" i="1"/>
  <c r="AY54" i="1"/>
  <c r="AX55" i="1"/>
  <c r="AP55" i="1" s="1"/>
  <c r="AQ21" i="1"/>
  <c r="AT20" i="1"/>
  <c r="AT19" i="1" s="1"/>
  <c r="AZ18" i="1"/>
  <c r="AZ17" i="1" s="1"/>
  <c r="AZ16" i="1" s="1"/>
  <c r="BC54" i="1"/>
  <c r="BE53" i="1"/>
  <c r="BC27" i="1"/>
  <c r="BC22" i="1" s="1"/>
  <c r="AW18" i="1"/>
  <c r="AW17" i="1" s="1"/>
  <c r="AW16" i="1" s="1"/>
  <c r="Q116" i="1"/>
  <c r="R59" i="1"/>
  <c r="Q115" i="1"/>
  <c r="Y114" i="1"/>
  <c r="Z53" i="1"/>
  <c r="Y53" i="1" s="1"/>
  <c r="Y54" i="1"/>
  <c r="S55" i="1"/>
  <c r="AE54" i="1"/>
  <c r="AD55" i="1"/>
  <c r="Y55" i="1"/>
  <c r="Y59" i="1"/>
  <c r="AD59" i="1"/>
  <c r="AJ55" i="1"/>
  <c r="AI59" i="1"/>
  <c r="CH20" i="1" l="1"/>
  <c r="BB74" i="1"/>
  <c r="H54" i="1"/>
  <c r="G54" i="1"/>
  <c r="CM54" i="1"/>
  <c r="P75" i="1"/>
  <c r="P20" i="1"/>
  <c r="P95" i="1"/>
  <c r="P53" i="1"/>
  <c r="BQ20" i="1"/>
  <c r="BQ19" i="1" s="1"/>
  <c r="BQ18" i="1" s="1"/>
  <c r="BP21" i="1"/>
  <c r="CC20" i="1"/>
  <c r="CC19" i="1" s="1"/>
  <c r="CB19" i="1" s="1"/>
  <c r="CB21" i="1"/>
  <c r="BS19" i="1"/>
  <c r="BB22" i="1"/>
  <c r="BB21" i="1" s="1"/>
  <c r="BB20" i="1" s="1"/>
  <c r="BB19" i="1" s="1"/>
  <c r="AP27" i="1"/>
  <c r="AP22" i="1" s="1"/>
  <c r="BO100" i="1"/>
  <c r="BV18" i="1"/>
  <c r="BV17" i="1" s="1"/>
  <c r="BV16" i="1" s="1"/>
  <c r="BU18" i="1"/>
  <c r="BU17" i="1" s="1"/>
  <c r="BU16" i="1" s="1"/>
  <c r="BZ18" i="1"/>
  <c r="BZ17" i="1" s="1"/>
  <c r="BZ16" i="1" s="1"/>
  <c r="BS74" i="1"/>
  <c r="BP74" i="1" s="1"/>
  <c r="CD18" i="1"/>
  <c r="CD17" i="1" s="1"/>
  <c r="CD16" i="1" s="1"/>
  <c r="AP97" i="1"/>
  <c r="BO96" i="1"/>
  <c r="CF18" i="1"/>
  <c r="CF17" i="1" s="1"/>
  <c r="CF16" i="1" s="1"/>
  <c r="BT18" i="1"/>
  <c r="BT17" i="1" s="1"/>
  <c r="BT16" i="1" s="1"/>
  <c r="BO97" i="1"/>
  <c r="BY18" i="1"/>
  <c r="BY17" i="1" s="1"/>
  <c r="BY16" i="1" s="1"/>
  <c r="BR18" i="1"/>
  <c r="BR17" i="1" s="1"/>
  <c r="BR16" i="1" s="1"/>
  <c r="AP119" i="1"/>
  <c r="AP88" i="1"/>
  <c r="AP81" i="1"/>
  <c r="AP77" i="1" s="1"/>
  <c r="AP76" i="1" s="1"/>
  <c r="AT18" i="1"/>
  <c r="AT17" i="1" s="1"/>
  <c r="AT16" i="1" s="1"/>
  <c r="AQ74" i="1"/>
  <c r="AR74" i="1"/>
  <c r="BH102" i="1"/>
  <c r="BI100" i="1"/>
  <c r="AO54" i="1"/>
  <c r="CH74" i="1"/>
  <c r="CG74" i="1" s="1"/>
  <c r="AY21" i="1"/>
  <c r="CE75" i="1"/>
  <c r="CB76" i="1"/>
  <c r="CG20" i="1"/>
  <c r="CH19" i="1"/>
  <c r="BW54" i="1"/>
  <c r="BO54" i="1" s="1"/>
  <c r="BX53" i="1"/>
  <c r="BW53" i="1" s="1"/>
  <c r="BO53" i="1" s="1"/>
  <c r="AX54" i="1"/>
  <c r="AP54" i="1" s="1"/>
  <c r="AY53" i="1"/>
  <c r="AX53" i="1" s="1"/>
  <c r="BH20" i="1"/>
  <c r="BI19" i="1"/>
  <c r="BC53" i="1"/>
  <c r="BE19" i="1"/>
  <c r="BE18" i="1" s="1"/>
  <c r="BE17" i="1" s="1"/>
  <c r="BE16" i="1" s="1"/>
  <c r="AQ20" i="1"/>
  <c r="BF21" i="1"/>
  <c r="AY95" i="1"/>
  <c r="AX95" i="1" s="1"/>
  <c r="AX74" i="1" s="1"/>
  <c r="AX96" i="1"/>
  <c r="AP96" i="1" s="1"/>
  <c r="BC96" i="1"/>
  <c r="BD95" i="1"/>
  <c r="BD74" i="1" s="1"/>
  <c r="AQ53" i="1"/>
  <c r="AS19" i="1"/>
  <c r="AS18" i="1" s="1"/>
  <c r="AS17" i="1" s="1"/>
  <c r="AS16" i="1" s="1"/>
  <c r="Q114" i="1"/>
  <c r="Q59" i="1"/>
  <c r="R55" i="1"/>
  <c r="Q55" i="1" s="1"/>
  <c r="S54" i="1"/>
  <c r="AJ54" i="1"/>
  <c r="AI55" i="1"/>
  <c r="AE53" i="1"/>
  <c r="AD53" i="1" s="1"/>
  <c r="AD54" i="1"/>
  <c r="BP20" i="1" l="1"/>
  <c r="BB18" i="1"/>
  <c r="BB17" i="1" s="1"/>
  <c r="BB16" i="1" s="1"/>
  <c r="CB20" i="1"/>
  <c r="H53" i="1"/>
  <c r="G53" i="1"/>
  <c r="BS18" i="1"/>
  <c r="BS17" i="1" s="1"/>
  <c r="BS16" i="1" s="1"/>
  <c r="AP53" i="1"/>
  <c r="CM53" i="1"/>
  <c r="P74" i="1"/>
  <c r="P19" i="1"/>
  <c r="BP19" i="1"/>
  <c r="CC18" i="1"/>
  <c r="CC17" i="1" s="1"/>
  <c r="AP75" i="1"/>
  <c r="AP95" i="1"/>
  <c r="AY74" i="1"/>
  <c r="BH100" i="1"/>
  <c r="BI97" i="1"/>
  <c r="AO53" i="1"/>
  <c r="AX21" i="1"/>
  <c r="AP21" i="1" s="1"/>
  <c r="AY20" i="1"/>
  <c r="AX20" i="1" s="1"/>
  <c r="AP20" i="1" s="1"/>
  <c r="CG19" i="1"/>
  <c r="CH18" i="1"/>
  <c r="CE74" i="1"/>
  <c r="CB75" i="1"/>
  <c r="BQ17" i="1"/>
  <c r="AR18" i="1"/>
  <c r="BC95" i="1"/>
  <c r="BC74" i="1" s="1"/>
  <c r="BC21" i="1"/>
  <c r="BF20" i="1"/>
  <c r="BH19" i="1"/>
  <c r="AQ19" i="1"/>
  <c r="AJ53" i="1"/>
  <c r="AI53" i="1" s="1"/>
  <c r="AI54" i="1"/>
  <c r="R54" i="1"/>
  <c r="Q54" i="1" s="1"/>
  <c r="S53" i="1"/>
  <c r="R53" i="1" s="1"/>
  <c r="Q53" i="1" s="1"/>
  <c r="BP18" i="1" l="1"/>
  <c r="P18" i="1"/>
  <c r="AP74" i="1"/>
  <c r="BH97" i="1"/>
  <c r="BI96" i="1"/>
  <c r="AY19" i="1"/>
  <c r="AY18" i="1" s="1"/>
  <c r="BP17" i="1"/>
  <c r="BQ16" i="1"/>
  <c r="BP16" i="1" s="1"/>
  <c r="CH17" i="1"/>
  <c r="CG18" i="1"/>
  <c r="CC16" i="1"/>
  <c r="CE18" i="1"/>
  <c r="CB74" i="1"/>
  <c r="BF19" i="1"/>
  <c r="BC20" i="1"/>
  <c r="AR17" i="1"/>
  <c r="AQ18" i="1"/>
  <c r="BD18" i="1"/>
  <c r="P17" i="1" l="1"/>
  <c r="AX19" i="1"/>
  <c r="AP19" i="1" s="1"/>
  <c r="BI95" i="1"/>
  <c r="BI74" i="1" s="1"/>
  <c r="BH96" i="1"/>
  <c r="CH16" i="1"/>
  <c r="CG16" i="1" s="1"/>
  <c r="CG17" i="1"/>
  <c r="CE17" i="1"/>
  <c r="CB18" i="1"/>
  <c r="BD17" i="1"/>
  <c r="AY17" i="1"/>
  <c r="AX18" i="1"/>
  <c r="AP18" i="1" s="1"/>
  <c r="AR16" i="1"/>
  <c r="AQ17" i="1"/>
  <c r="BF18" i="1"/>
  <c r="BF17" i="1" s="1"/>
  <c r="BF16" i="1" s="1"/>
  <c r="BC19" i="1"/>
  <c r="P16" i="1" l="1"/>
  <c r="BH95" i="1"/>
  <c r="CE16" i="1"/>
  <c r="CB16" i="1" s="1"/>
  <c r="CB17" i="1"/>
  <c r="AQ16" i="1"/>
  <c r="BC18" i="1"/>
  <c r="BD16" i="1"/>
  <c r="BC17" i="1"/>
  <c r="AY16" i="1"/>
  <c r="AX17" i="1"/>
  <c r="AP17" i="1" s="1"/>
  <c r="BH74" i="1" l="1"/>
  <c r="BI18" i="1"/>
  <c r="BC16" i="1"/>
  <c r="AX16" i="1"/>
  <c r="AP16" i="1" s="1"/>
  <c r="BH18" i="1" l="1"/>
  <c r="BI17" i="1"/>
  <c r="D19" i="1"/>
  <c r="BI16" i="1" l="1"/>
  <c r="BH17" i="1"/>
  <c r="O18" i="1"/>
  <c r="O17" i="1" s="1"/>
  <c r="O16" i="1" s="1"/>
  <c r="K18" i="1"/>
  <c r="K17" i="1" s="1"/>
  <c r="K16" i="1" s="1"/>
  <c r="J17" i="1"/>
  <c r="J16" i="1" s="1"/>
  <c r="O81" i="1"/>
  <c r="O77" i="1" s="1"/>
  <c r="O76" i="1" s="1"/>
  <c r="O75" i="1" s="1"/>
  <c r="O97" i="1"/>
  <c r="O96" i="1" s="1"/>
  <c r="K97" i="1"/>
  <c r="K96" i="1" s="1"/>
  <c r="BH16" i="1" l="1"/>
  <c r="CR63" i="1" l="1"/>
  <c r="CR64" i="1"/>
  <c r="CR65" i="1"/>
  <c r="BN117" i="1"/>
  <c r="BN116" i="1"/>
  <c r="G116" i="1" s="1"/>
  <c r="BN115" i="1"/>
  <c r="BN103" i="1"/>
  <c r="BN102" i="1"/>
  <c r="BN101" i="1"/>
  <c r="BN90" i="1"/>
  <c r="BN82" i="1"/>
  <c r="BN73" i="1"/>
  <c r="BN72" i="1"/>
  <c r="BN70" i="1"/>
  <c r="H70" i="1" s="1"/>
  <c r="BN69" i="1"/>
  <c r="H69" i="1" s="1"/>
  <c r="BN68" i="1"/>
  <c r="BN66" i="1"/>
  <c r="H66" i="1" s="1"/>
  <c r="BN65" i="1"/>
  <c r="H65" i="1" s="1"/>
  <c r="BN64" i="1"/>
  <c r="H64" i="1" s="1"/>
  <c r="BN63" i="1"/>
  <c r="H63" i="1" s="1"/>
  <c r="BN62" i="1"/>
  <c r="H62" i="1" s="1"/>
  <c r="BN51" i="1"/>
  <c r="BN50" i="1"/>
  <c r="BN49" i="1"/>
  <c r="BN48" i="1"/>
  <c r="BN46" i="1"/>
  <c r="G46" i="1" s="1"/>
  <c r="BN44" i="1"/>
  <c r="BN42" i="1"/>
  <c r="BN39" i="1"/>
  <c r="BN30" i="1"/>
  <c r="BN29" i="1"/>
  <c r="BN28" i="1"/>
  <c r="CQ119" i="1"/>
  <c r="CQ74" i="1" s="1"/>
  <c r="CP119" i="1"/>
  <c r="CP74" i="1" s="1"/>
  <c r="CO119" i="1"/>
  <c r="CO74" i="1" s="1"/>
  <c r="CN119" i="1"/>
  <c r="CM119" i="1"/>
  <c r="AO119" i="1"/>
  <c r="AN119" i="1"/>
  <c r="AM119" i="1"/>
  <c r="AL119" i="1"/>
  <c r="AK119" i="1"/>
  <c r="AJ119" i="1"/>
  <c r="AH119" i="1"/>
  <c r="AG119" i="1"/>
  <c r="AF119" i="1"/>
  <c r="AE119" i="1"/>
  <c r="AB119" i="1"/>
  <c r="AA119" i="1"/>
  <c r="Z119" i="1"/>
  <c r="X119" i="1"/>
  <c r="W119" i="1"/>
  <c r="V119" i="1"/>
  <c r="U119" i="1"/>
  <c r="T119" i="1"/>
  <c r="S119" i="1"/>
  <c r="O119" i="1"/>
  <c r="N119" i="1"/>
  <c r="N74" i="1" s="1"/>
  <c r="N18" i="1" s="1"/>
  <c r="M119" i="1"/>
  <c r="M74" i="1" s="1"/>
  <c r="M18" i="1" s="1"/>
  <c r="L119" i="1"/>
  <c r="L74" i="1" s="1"/>
  <c r="L18" i="1" s="1"/>
  <c r="K119" i="1"/>
  <c r="J119" i="1"/>
  <c r="I119" i="1"/>
  <c r="G119" i="1"/>
  <c r="CQ121" i="1"/>
  <c r="CP121" i="1"/>
  <c r="CO121" i="1"/>
  <c r="CN121" i="1"/>
  <c r="CM121" i="1"/>
  <c r="AO121" i="1"/>
  <c r="AN121" i="1"/>
  <c r="AM121" i="1"/>
  <c r="AL121" i="1"/>
  <c r="AK121" i="1"/>
  <c r="AJ121" i="1"/>
  <c r="AH121" i="1"/>
  <c r="AG121" i="1"/>
  <c r="AF121" i="1"/>
  <c r="AE121" i="1"/>
  <c r="AB121" i="1"/>
  <c r="AA121" i="1"/>
  <c r="Z121" i="1"/>
  <c r="X121" i="1"/>
  <c r="W121" i="1"/>
  <c r="V121" i="1"/>
  <c r="U121" i="1"/>
  <c r="T121" i="1"/>
  <c r="S121" i="1"/>
  <c r="O121" i="1"/>
  <c r="N121" i="1"/>
  <c r="M121" i="1"/>
  <c r="L121" i="1"/>
  <c r="K121" i="1"/>
  <c r="J121" i="1"/>
  <c r="I121" i="1"/>
  <c r="G121" i="1"/>
  <c r="H68" i="1" l="1"/>
  <c r="AD121" i="1"/>
  <c r="CA67" i="1"/>
  <c r="CA45" i="1"/>
  <c r="BO45" i="1" s="1"/>
  <c r="CA89" i="1"/>
  <c r="G47" i="1"/>
  <c r="AI121" i="1"/>
  <c r="Y121" i="1"/>
  <c r="Y119" i="1"/>
  <c r="R119" i="1"/>
  <c r="AD119" i="1"/>
  <c r="AI119" i="1"/>
  <c r="R121" i="1"/>
  <c r="H51" i="1"/>
  <c r="CR50" i="1"/>
  <c r="H50" i="1"/>
  <c r="I61" i="1"/>
  <c r="H49" i="1"/>
  <c r="CR122" i="1"/>
  <c r="CR121" i="1" s="1"/>
  <c r="Q122" i="1"/>
  <c r="H121" i="1"/>
  <c r="CR120" i="1"/>
  <c r="CR119" i="1" s="1"/>
  <c r="H119" i="1" l="1"/>
  <c r="BO117" i="1"/>
  <c r="H48" i="1"/>
  <c r="BX81" i="1"/>
  <c r="CA121" i="1"/>
  <c r="BO121" i="1" s="1"/>
  <c r="BO122" i="1"/>
  <c r="BO116" i="1"/>
  <c r="CA88" i="1"/>
  <c r="BO88" i="1" s="1"/>
  <c r="BO89" i="1"/>
  <c r="BX67" i="1"/>
  <c r="BW67" i="1" s="1"/>
  <c r="BO67" i="1" s="1"/>
  <c r="BX27" i="1"/>
  <c r="BX22" i="1" s="1"/>
  <c r="BX61" i="1"/>
  <c r="BW61" i="1" s="1"/>
  <c r="BX47" i="1"/>
  <c r="BW47" i="1" s="1"/>
  <c r="BX114" i="1"/>
  <c r="CA119" i="1"/>
  <c r="CA114" i="1"/>
  <c r="CA81" i="1"/>
  <c r="CA77" i="1" s="1"/>
  <c r="CA76" i="1" s="1"/>
  <c r="CA47" i="1"/>
  <c r="CA27" i="1"/>
  <c r="BN121" i="1"/>
  <c r="AC119" i="1"/>
  <c r="Q119" i="1" s="1"/>
  <c r="BN119" i="1"/>
  <c r="AC121" i="1"/>
  <c r="Q121" i="1" s="1"/>
  <c r="CA22" i="1" l="1"/>
  <c r="CA21" i="1" s="1"/>
  <c r="CA20" i="1" s="1"/>
  <c r="BO115" i="1"/>
  <c r="BO114" i="1" s="1"/>
  <c r="BW114" i="1"/>
  <c r="BW27" i="1"/>
  <c r="BO47" i="1"/>
  <c r="CA75" i="1"/>
  <c r="CA74" i="1" s="1"/>
  <c r="BX119" i="1"/>
  <c r="BW119" i="1" s="1"/>
  <c r="BO119" i="1" s="1"/>
  <c r="BO120" i="1"/>
  <c r="CA61" i="1"/>
  <c r="BX77" i="1"/>
  <c r="BW81" i="1"/>
  <c r="BO81" i="1" s="1"/>
  <c r="BO27" i="1" l="1"/>
  <c r="BO22" i="1" s="1"/>
  <c r="BW22" i="1"/>
  <c r="BO61" i="1"/>
  <c r="BX76" i="1"/>
  <c r="BW77" i="1"/>
  <c r="BO77" i="1" s="1"/>
  <c r="BX21" i="1"/>
  <c r="BX20" i="1" l="1"/>
  <c r="BW21" i="1"/>
  <c r="BO21" i="1" s="1"/>
  <c r="BX75" i="1"/>
  <c r="BW76" i="1"/>
  <c r="BO76" i="1" s="1"/>
  <c r="BX74" i="1" l="1"/>
  <c r="BW74" i="1" s="1"/>
  <c r="BO74" i="1" s="1"/>
  <c r="BW75" i="1"/>
  <c r="BO75" i="1" s="1"/>
  <c r="BW20" i="1"/>
  <c r="BO20" i="1" s="1"/>
  <c r="BX19" i="1"/>
  <c r="BW19" i="1" l="1"/>
  <c r="BX18" i="1"/>
  <c r="BX17" i="1" l="1"/>
  <c r="BW18" i="1"/>
  <c r="BX16" i="1" l="1"/>
  <c r="BW16" i="1" s="1"/>
  <c r="BW17" i="1"/>
  <c r="CR117" i="1" l="1"/>
  <c r="CR116" i="1"/>
  <c r="CN114" i="1"/>
  <c r="O114" i="1"/>
  <c r="K114" i="1"/>
  <c r="J114" i="1"/>
  <c r="I114" i="1"/>
  <c r="H113" i="1"/>
  <c r="H112" i="1"/>
  <c r="H111" i="1"/>
  <c r="H110" i="1"/>
  <c r="H109" i="1"/>
  <c r="H108" i="1"/>
  <c r="H107" i="1"/>
  <c r="H106" i="1"/>
  <c r="H105" i="1"/>
  <c r="H104" i="1"/>
  <c r="CR103" i="1"/>
  <c r="CR102" i="1"/>
  <c r="CR101" i="1"/>
  <c r="AJ100" i="1"/>
  <c r="CN100" i="1"/>
  <c r="CN97" i="1" s="1"/>
  <c r="CN96" i="1" s="1"/>
  <c r="CN95" i="1" s="1"/>
  <c r="CM100" i="1"/>
  <c r="AO100" i="1"/>
  <c r="AN100" i="1"/>
  <c r="AM100" i="1"/>
  <c r="AL100" i="1"/>
  <c r="AK100" i="1"/>
  <c r="AH100" i="1"/>
  <c r="AH97" i="1" s="1"/>
  <c r="AH96" i="1" s="1"/>
  <c r="AH95" i="1" s="1"/>
  <c r="AG100" i="1"/>
  <c r="AF100" i="1"/>
  <c r="AF97" i="1" s="1"/>
  <c r="AF96" i="1" s="1"/>
  <c r="AF95" i="1" s="1"/>
  <c r="AC100" i="1"/>
  <c r="AC97" i="1" s="1"/>
  <c r="AC96" i="1" s="1"/>
  <c r="AC95" i="1" s="1"/>
  <c r="AB100" i="1"/>
  <c r="AB97" i="1" s="1"/>
  <c r="AB96" i="1" s="1"/>
  <c r="AB95" i="1" s="1"/>
  <c r="AA100" i="1"/>
  <c r="AA97" i="1" s="1"/>
  <c r="AA96" i="1" s="1"/>
  <c r="AA95" i="1" s="1"/>
  <c r="Z100" i="1"/>
  <c r="X100" i="1"/>
  <c r="X97" i="1" s="1"/>
  <c r="X96" i="1" s="1"/>
  <c r="X95" i="1" s="1"/>
  <c r="W100" i="1"/>
  <c r="W97" i="1" s="1"/>
  <c r="W96" i="1" s="1"/>
  <c r="W95" i="1" s="1"/>
  <c r="V100" i="1"/>
  <c r="V97" i="1" s="1"/>
  <c r="V96" i="1" s="1"/>
  <c r="V95" i="1" s="1"/>
  <c r="U100" i="1"/>
  <c r="T100" i="1"/>
  <c r="T97" i="1" s="1"/>
  <c r="T96" i="1" s="1"/>
  <c r="T95" i="1" s="1"/>
  <c r="S100" i="1"/>
  <c r="I100" i="1"/>
  <c r="I97" i="1" s="1"/>
  <c r="I96" i="1" s="1"/>
  <c r="I95" i="1" s="1"/>
  <c r="O95" i="1"/>
  <c r="K95" i="1"/>
  <c r="CN90" i="1"/>
  <c r="CM89" i="1"/>
  <c r="AN89" i="1"/>
  <c r="AN88" i="1" s="1"/>
  <c r="AM89" i="1"/>
  <c r="AM88" i="1" s="1"/>
  <c r="AL89" i="1"/>
  <c r="AL88" i="1" s="1"/>
  <c r="AK89" i="1"/>
  <c r="AK88" i="1" s="1"/>
  <c r="AJ89" i="1"/>
  <c r="AH89" i="1"/>
  <c r="AH88" i="1" s="1"/>
  <c r="AG89" i="1"/>
  <c r="AG88" i="1" s="1"/>
  <c r="AF89" i="1"/>
  <c r="AF88" i="1" s="1"/>
  <c r="AE89" i="1"/>
  <c r="AC89" i="1"/>
  <c r="AC88" i="1" s="1"/>
  <c r="AB89" i="1"/>
  <c r="AB88" i="1" s="1"/>
  <c r="AA89" i="1"/>
  <c r="AA88" i="1" s="1"/>
  <c r="Z89" i="1"/>
  <c r="X89" i="1"/>
  <c r="X88" i="1" s="1"/>
  <c r="W89" i="1"/>
  <c r="W88" i="1" s="1"/>
  <c r="V89" i="1"/>
  <c r="V88" i="1" s="1"/>
  <c r="U89" i="1"/>
  <c r="U88" i="1" s="1"/>
  <c r="T89" i="1"/>
  <c r="T88" i="1" s="1"/>
  <c r="S89" i="1"/>
  <c r="I89" i="1"/>
  <c r="I88" i="1" s="1"/>
  <c r="H89" i="1"/>
  <c r="H88" i="1" s="1"/>
  <c r="G89" i="1"/>
  <c r="G88" i="1" s="1"/>
  <c r="CR82" i="1"/>
  <c r="CR81" i="1" s="1"/>
  <c r="CR77" i="1" s="1"/>
  <c r="CR76" i="1" s="1"/>
  <c r="BN81" i="1"/>
  <c r="BN77" i="1" s="1"/>
  <c r="BN76" i="1" s="1"/>
  <c r="CN81" i="1"/>
  <c r="CN77" i="1" s="1"/>
  <c r="CN76" i="1" s="1"/>
  <c r="CM81" i="1"/>
  <c r="AO81" i="1"/>
  <c r="AN81" i="1"/>
  <c r="AN77" i="1" s="1"/>
  <c r="AN76" i="1" s="1"/>
  <c r="AM81" i="1"/>
  <c r="AM77" i="1" s="1"/>
  <c r="AM76" i="1" s="1"/>
  <c r="AL81" i="1"/>
  <c r="AL77" i="1" s="1"/>
  <c r="AL76" i="1" s="1"/>
  <c r="AK81" i="1"/>
  <c r="AK77" i="1" s="1"/>
  <c r="AK76" i="1" s="1"/>
  <c r="AJ81" i="1"/>
  <c r="AH81" i="1"/>
  <c r="AH77" i="1" s="1"/>
  <c r="AH76" i="1" s="1"/>
  <c r="AG81" i="1"/>
  <c r="AF81" i="1"/>
  <c r="AF77" i="1" s="1"/>
  <c r="AF76" i="1" s="1"/>
  <c r="AE81" i="1"/>
  <c r="AC81" i="1"/>
  <c r="AC77" i="1" s="1"/>
  <c r="AC76" i="1" s="1"/>
  <c r="AB81" i="1"/>
  <c r="AB77" i="1" s="1"/>
  <c r="AB76" i="1" s="1"/>
  <c r="AA81" i="1"/>
  <c r="AA77" i="1" s="1"/>
  <c r="AA76" i="1" s="1"/>
  <c r="Z81" i="1"/>
  <c r="X81" i="1"/>
  <c r="X77" i="1" s="1"/>
  <c r="X76" i="1" s="1"/>
  <c r="W81" i="1"/>
  <c r="W77" i="1" s="1"/>
  <c r="W76" i="1" s="1"/>
  <c r="V81" i="1"/>
  <c r="V77" i="1" s="1"/>
  <c r="V76" i="1" s="1"/>
  <c r="U81" i="1"/>
  <c r="U77" i="1" s="1"/>
  <c r="U76" i="1" s="1"/>
  <c r="T81" i="1"/>
  <c r="T77" i="1" s="1"/>
  <c r="T76" i="1" s="1"/>
  <c r="S81" i="1"/>
  <c r="I81" i="1"/>
  <c r="I77" i="1" s="1"/>
  <c r="I76" i="1" s="1"/>
  <c r="CR73" i="1"/>
  <c r="CN72" i="1"/>
  <c r="AC72" i="1"/>
  <c r="CM71" i="1"/>
  <c r="AO71" i="1"/>
  <c r="AN71" i="1"/>
  <c r="AM71" i="1"/>
  <c r="AL71" i="1"/>
  <c r="AK71" i="1"/>
  <c r="AJ71" i="1"/>
  <c r="AH71" i="1"/>
  <c r="AG71" i="1"/>
  <c r="AF71" i="1"/>
  <c r="AE71" i="1"/>
  <c r="AB71" i="1"/>
  <c r="AA71" i="1"/>
  <c r="Z71" i="1"/>
  <c r="X71" i="1"/>
  <c r="W71" i="1"/>
  <c r="V71" i="1"/>
  <c r="U71" i="1"/>
  <c r="T71" i="1"/>
  <c r="S71" i="1"/>
  <c r="I71" i="1"/>
  <c r="CR70" i="1"/>
  <c r="CR69" i="1"/>
  <c r="CR68" i="1"/>
  <c r="CN67" i="1"/>
  <c r="CM67" i="1"/>
  <c r="AO67" i="1"/>
  <c r="AN67" i="1"/>
  <c r="AM67" i="1"/>
  <c r="AL67" i="1"/>
  <c r="AK67" i="1"/>
  <c r="AJ67" i="1"/>
  <c r="AH67" i="1"/>
  <c r="AG67" i="1"/>
  <c r="AF67" i="1"/>
  <c r="AE67" i="1"/>
  <c r="AC67" i="1"/>
  <c r="AB67" i="1"/>
  <c r="AA67" i="1"/>
  <c r="Z67" i="1"/>
  <c r="X67" i="1"/>
  <c r="W67" i="1"/>
  <c r="V67" i="1"/>
  <c r="U67" i="1"/>
  <c r="T67" i="1"/>
  <c r="S67" i="1"/>
  <c r="O67" i="1"/>
  <c r="K67" i="1"/>
  <c r="J67" i="1"/>
  <c r="I67" i="1"/>
  <c r="CR66" i="1"/>
  <c r="CR62" i="1"/>
  <c r="CN61" i="1"/>
  <c r="AO61" i="1"/>
  <c r="AN61" i="1"/>
  <c r="AM61" i="1"/>
  <c r="AL61" i="1"/>
  <c r="AK61" i="1"/>
  <c r="AJ61" i="1"/>
  <c r="AH61" i="1"/>
  <c r="AG61" i="1"/>
  <c r="AF61" i="1"/>
  <c r="AE61" i="1"/>
  <c r="AC61" i="1"/>
  <c r="AB61" i="1"/>
  <c r="AA61" i="1"/>
  <c r="Z61" i="1"/>
  <c r="X61" i="1"/>
  <c r="W61" i="1"/>
  <c r="V61" i="1"/>
  <c r="U61" i="1"/>
  <c r="T61" i="1"/>
  <c r="S61" i="1"/>
  <c r="O61" i="1"/>
  <c r="K61" i="1"/>
  <c r="J61" i="1"/>
  <c r="CR49" i="1"/>
  <c r="CR48" i="1"/>
  <c r="CN47" i="1"/>
  <c r="CM47" i="1"/>
  <c r="AO47" i="1"/>
  <c r="AN47" i="1"/>
  <c r="AM47" i="1"/>
  <c r="AL47" i="1"/>
  <c r="AK47" i="1"/>
  <c r="AJ47" i="1"/>
  <c r="AH47" i="1"/>
  <c r="AG47" i="1"/>
  <c r="AF47" i="1"/>
  <c r="AE47" i="1"/>
  <c r="AC47" i="1"/>
  <c r="AB47" i="1"/>
  <c r="AA47" i="1"/>
  <c r="Z47" i="1"/>
  <c r="X47" i="1"/>
  <c r="W47" i="1"/>
  <c r="V47" i="1"/>
  <c r="U47" i="1"/>
  <c r="T47" i="1"/>
  <c r="S47" i="1"/>
  <c r="O47" i="1"/>
  <c r="K47" i="1"/>
  <c r="J47" i="1"/>
  <c r="I47" i="1"/>
  <c r="CR46" i="1"/>
  <c r="CR45" i="1" s="1"/>
  <c r="CN45" i="1"/>
  <c r="CM45" i="1"/>
  <c r="AO45" i="1"/>
  <c r="AN45" i="1"/>
  <c r="AM45" i="1"/>
  <c r="AL45" i="1"/>
  <c r="AK45" i="1"/>
  <c r="AJ45" i="1"/>
  <c r="AH45" i="1"/>
  <c r="AG45" i="1"/>
  <c r="AF45" i="1"/>
  <c r="AE45" i="1"/>
  <c r="AC45" i="1"/>
  <c r="AB45" i="1"/>
  <c r="AA45" i="1"/>
  <c r="Z45" i="1"/>
  <c r="X45" i="1"/>
  <c r="W45" i="1"/>
  <c r="V45" i="1"/>
  <c r="U45" i="1"/>
  <c r="T45" i="1"/>
  <c r="S45" i="1"/>
  <c r="O45" i="1"/>
  <c r="K45" i="1"/>
  <c r="J45" i="1"/>
  <c r="I45" i="1"/>
  <c r="CR44" i="1"/>
  <c r="CN43" i="1"/>
  <c r="CM43" i="1"/>
  <c r="AO43" i="1"/>
  <c r="AJ43" i="1"/>
  <c r="AI43" i="1" s="1"/>
  <c r="AH43" i="1"/>
  <c r="AG43" i="1"/>
  <c r="AF43" i="1"/>
  <c r="AE43" i="1"/>
  <c r="AC43" i="1"/>
  <c r="AB43" i="1"/>
  <c r="AA43" i="1"/>
  <c r="Z43" i="1"/>
  <c r="X43" i="1"/>
  <c r="W43" i="1"/>
  <c r="V43" i="1"/>
  <c r="U43" i="1"/>
  <c r="T43" i="1"/>
  <c r="S43" i="1"/>
  <c r="I43" i="1"/>
  <c r="CR42" i="1"/>
  <c r="CR41" i="1" s="1"/>
  <c r="CN41" i="1"/>
  <c r="CM41" i="1"/>
  <c r="AO41" i="1"/>
  <c r="AJ41" i="1"/>
  <c r="AI41" i="1" s="1"/>
  <c r="AH41" i="1"/>
  <c r="AG41" i="1"/>
  <c r="AF41" i="1"/>
  <c r="AE41" i="1"/>
  <c r="AC41" i="1"/>
  <c r="AB41" i="1"/>
  <c r="AA41" i="1"/>
  <c r="Z41" i="1"/>
  <c r="X41" i="1"/>
  <c r="W41" i="1"/>
  <c r="V41" i="1"/>
  <c r="U41" i="1"/>
  <c r="T41" i="1"/>
  <c r="S41" i="1"/>
  <c r="O41" i="1"/>
  <c r="K41" i="1"/>
  <c r="J41" i="1"/>
  <c r="I41" i="1"/>
  <c r="AH40" i="1"/>
  <c r="AD40" i="1" s="1"/>
  <c r="CN38" i="1"/>
  <c r="CM38" i="1"/>
  <c r="AJ38" i="1"/>
  <c r="AI38" i="1" s="1"/>
  <c r="AH38" i="1"/>
  <c r="AG38" i="1"/>
  <c r="AF38" i="1"/>
  <c r="AE38" i="1"/>
  <c r="AC38" i="1"/>
  <c r="AB38" i="1"/>
  <c r="AA38" i="1"/>
  <c r="Z38" i="1"/>
  <c r="X38" i="1"/>
  <c r="W38" i="1"/>
  <c r="V38" i="1"/>
  <c r="U38" i="1"/>
  <c r="T38" i="1"/>
  <c r="S38" i="1"/>
  <c r="I38" i="1"/>
  <c r="H38" i="1"/>
  <c r="G38" i="1"/>
  <c r="CR29" i="1"/>
  <c r="O29" i="1"/>
  <c r="CR28" i="1"/>
  <c r="CN27" i="1"/>
  <c r="AO27" i="1"/>
  <c r="AO22" i="1" s="1"/>
  <c r="AN27" i="1"/>
  <c r="AN22" i="1" s="1"/>
  <c r="AM27" i="1"/>
  <c r="AM22" i="1" s="1"/>
  <c r="AL27" i="1"/>
  <c r="AL22" i="1" s="1"/>
  <c r="AK27" i="1"/>
  <c r="AK22" i="1" s="1"/>
  <c r="AJ27" i="1"/>
  <c r="AJ22" i="1" s="1"/>
  <c r="AF27" i="1"/>
  <c r="AE27" i="1"/>
  <c r="AE22" i="1" s="1"/>
  <c r="AB27" i="1"/>
  <c r="AA27" i="1"/>
  <c r="X27" i="1"/>
  <c r="W27" i="1"/>
  <c r="V27" i="1"/>
  <c r="U27" i="1"/>
  <c r="T27" i="1"/>
  <c r="S27" i="1"/>
  <c r="S22" i="1" s="1"/>
  <c r="J27" i="1"/>
  <c r="I27" i="1"/>
  <c r="H27" i="1"/>
  <c r="G27" i="1"/>
  <c r="D16" i="1"/>
  <c r="CM88" i="1" l="1"/>
  <c r="CM97" i="1"/>
  <c r="CM77" i="1"/>
  <c r="G22" i="1"/>
  <c r="I22" i="1"/>
  <c r="I21" i="1" s="1"/>
  <c r="U22" i="1"/>
  <c r="U21" i="1" s="1"/>
  <c r="W22" i="1"/>
  <c r="W21" i="1" s="1"/>
  <c r="AA22" i="1"/>
  <c r="AA21" i="1" s="1"/>
  <c r="CN22" i="1"/>
  <c r="CN21" i="1" s="1"/>
  <c r="H22" i="1"/>
  <c r="H21" i="1" s="1"/>
  <c r="J22" i="1"/>
  <c r="J21" i="1" s="1"/>
  <c r="T22" i="1"/>
  <c r="T21" i="1" s="1"/>
  <c r="V22" i="1"/>
  <c r="V21" i="1" s="1"/>
  <c r="X22" i="1"/>
  <c r="X21" i="1" s="1"/>
  <c r="AB22" i="1"/>
  <c r="AB21" i="1" s="1"/>
  <c r="AF22" i="1"/>
  <c r="AF21" i="1" s="1"/>
  <c r="Q72" i="1"/>
  <c r="CA72" i="1"/>
  <c r="AO97" i="1"/>
  <c r="CR72" i="1"/>
  <c r="CR71" i="1" s="1"/>
  <c r="AO77" i="1"/>
  <c r="U97" i="1"/>
  <c r="AD43" i="1"/>
  <c r="AD47" i="1"/>
  <c r="AI47" i="1"/>
  <c r="AD61" i="1"/>
  <c r="AI61" i="1"/>
  <c r="Y100" i="1"/>
  <c r="AD38" i="1"/>
  <c r="Y45" i="1"/>
  <c r="AD45" i="1"/>
  <c r="AI45" i="1"/>
  <c r="AD71" i="1"/>
  <c r="AI71" i="1"/>
  <c r="Y38" i="1"/>
  <c r="Y71" i="1"/>
  <c r="S77" i="1"/>
  <c r="R81" i="1"/>
  <c r="AI100" i="1"/>
  <c r="R27" i="1"/>
  <c r="R22" i="1" s="1"/>
  <c r="R41" i="1"/>
  <c r="R43" i="1"/>
  <c r="R47" i="1"/>
  <c r="R61" i="1"/>
  <c r="R67" i="1"/>
  <c r="Z88" i="1"/>
  <c r="Y88" i="1" s="1"/>
  <c r="Y89" i="1"/>
  <c r="AD89" i="1"/>
  <c r="AI89" i="1"/>
  <c r="S97" i="1"/>
  <c r="R100" i="1"/>
  <c r="R38" i="1"/>
  <c r="R45" i="1"/>
  <c r="Z77" i="1"/>
  <c r="Y81" i="1"/>
  <c r="AE77" i="1"/>
  <c r="AD81" i="1"/>
  <c r="AI81" i="1"/>
  <c r="AI27" i="1"/>
  <c r="AI22" i="1" s="1"/>
  <c r="Y41" i="1"/>
  <c r="AD41" i="1"/>
  <c r="Y43" i="1"/>
  <c r="Y47" i="1"/>
  <c r="Y61" i="1"/>
  <c r="Y67" i="1"/>
  <c r="AD67" i="1"/>
  <c r="AI67" i="1"/>
  <c r="R71" i="1"/>
  <c r="S88" i="1"/>
  <c r="R88" i="1" s="1"/>
  <c r="R89" i="1"/>
  <c r="Z97" i="1"/>
  <c r="Y97" i="1" s="1"/>
  <c r="AG97" i="1"/>
  <c r="AK19" i="1"/>
  <c r="AN19" i="1"/>
  <c r="AL19" i="1"/>
  <c r="AM19" i="1"/>
  <c r="W75" i="1"/>
  <c r="W74" i="1" s="1"/>
  <c r="AA75" i="1"/>
  <c r="AA74" i="1" s="1"/>
  <c r="AF75" i="1"/>
  <c r="AF74" i="1" s="1"/>
  <c r="AK75" i="1"/>
  <c r="AK74" i="1" s="1"/>
  <c r="AE100" i="1"/>
  <c r="AE97" i="1" s="1"/>
  <c r="CN71" i="1"/>
  <c r="X75" i="1"/>
  <c r="X74" i="1" s="1"/>
  <c r="AJ97" i="1"/>
  <c r="I36" i="1"/>
  <c r="AF36" i="1"/>
  <c r="U36" i="1"/>
  <c r="AC36" i="1"/>
  <c r="BN41" i="1"/>
  <c r="CR47" i="1"/>
  <c r="CR100" i="1"/>
  <c r="CR97" i="1" s="1"/>
  <c r="CR96" i="1" s="1"/>
  <c r="CR95" i="1" s="1"/>
  <c r="G36" i="1"/>
  <c r="Z36" i="1"/>
  <c r="I75" i="1"/>
  <c r="I74" i="1" s="1"/>
  <c r="AH36" i="1"/>
  <c r="BN45" i="1"/>
  <c r="CR67" i="1"/>
  <c r="T36" i="1"/>
  <c r="V36" i="1"/>
  <c r="X36" i="1"/>
  <c r="AB36" i="1"/>
  <c r="H36" i="1"/>
  <c r="BN71" i="1"/>
  <c r="H73" i="1"/>
  <c r="AJ88" i="1"/>
  <c r="AI88" i="1" s="1"/>
  <c r="CN89" i="1"/>
  <c r="CN88" i="1" s="1"/>
  <c r="CN75" i="1" s="1"/>
  <c r="CN74" i="1" s="1"/>
  <c r="CN36" i="1"/>
  <c r="AN75" i="1"/>
  <c r="AN74" i="1" s="1"/>
  <c r="BN67" i="1"/>
  <c r="AH75" i="1"/>
  <c r="AH74" i="1" s="1"/>
  <c r="AO89" i="1"/>
  <c r="BN27" i="1"/>
  <c r="Z27" i="1"/>
  <c r="Z22" i="1" s="1"/>
  <c r="AG36" i="1"/>
  <c r="G41" i="1"/>
  <c r="H42" i="1"/>
  <c r="H41" i="1" s="1"/>
  <c r="AC71" i="1"/>
  <c r="O27" i="1"/>
  <c r="S36" i="1"/>
  <c r="W36" i="1"/>
  <c r="AA36" i="1"/>
  <c r="CM36" i="1"/>
  <c r="CR43" i="1"/>
  <c r="CR61" i="1"/>
  <c r="T75" i="1"/>
  <c r="T74" i="1" s="1"/>
  <c r="AB75" i="1"/>
  <c r="AB74" i="1" s="1"/>
  <c r="V75" i="1"/>
  <c r="V74" i="1" s="1"/>
  <c r="AL75" i="1"/>
  <c r="AL74" i="1" s="1"/>
  <c r="AE88" i="1"/>
  <c r="AD88" i="1" s="1"/>
  <c r="AM75" i="1"/>
  <c r="BN43" i="1"/>
  <c r="BN61" i="1"/>
  <c r="U75" i="1"/>
  <c r="AC75" i="1"/>
  <c r="AC74" i="1" s="1"/>
  <c r="AJ36" i="1"/>
  <c r="AI36" i="1" s="1"/>
  <c r="AJ77" i="1"/>
  <c r="AI77" i="1" s="1"/>
  <c r="AH27" i="1"/>
  <c r="AG27" i="1"/>
  <c r="AG22" i="1" s="1"/>
  <c r="BN47" i="1"/>
  <c r="AE36" i="1"/>
  <c r="AO38" i="1"/>
  <c r="AG77" i="1"/>
  <c r="CR30" i="1"/>
  <c r="CR27" i="1" s="1"/>
  <c r="CM27" i="1"/>
  <c r="CR39" i="1"/>
  <c r="CR38" i="1" s="1"/>
  <c r="CR36" i="1" s="1"/>
  <c r="CR115" i="1"/>
  <c r="CM114" i="1"/>
  <c r="G21" i="1" l="1"/>
  <c r="CM96" i="1"/>
  <c r="CM76" i="1"/>
  <c r="CR22" i="1"/>
  <c r="CR21" i="1" s="1"/>
  <c r="CR20" i="1" s="1"/>
  <c r="CR19" i="1" s="1"/>
  <c r="AH22" i="1"/>
  <c r="AH21" i="1" s="1"/>
  <c r="AH20" i="1" s="1"/>
  <c r="W20" i="1"/>
  <c r="W19" i="1" s="1"/>
  <c r="W18" i="1" s="1"/>
  <c r="W17" i="1" s="1"/>
  <c r="W16" i="1" s="1"/>
  <c r="O22" i="1"/>
  <c r="O21" i="1" s="1"/>
  <c r="BN22" i="1"/>
  <c r="BN21" i="1" s="1"/>
  <c r="H20" i="1"/>
  <c r="X20" i="1"/>
  <c r="X19" i="1" s="1"/>
  <c r="X18" i="1" s="1"/>
  <c r="X17" i="1" s="1"/>
  <c r="X16" i="1" s="1"/>
  <c r="T20" i="1"/>
  <c r="T19" i="1" s="1"/>
  <c r="T18" i="1" s="1"/>
  <c r="T17" i="1" s="1"/>
  <c r="T16" i="1" s="1"/>
  <c r="AF20" i="1"/>
  <c r="AF19" i="1" s="1"/>
  <c r="AF18" i="1" s="1"/>
  <c r="AF17" i="1" s="1"/>
  <c r="AF16" i="1" s="1"/>
  <c r="Q89" i="1"/>
  <c r="CM22" i="1"/>
  <c r="AA20" i="1"/>
  <c r="AA19" i="1" s="1"/>
  <c r="AA18" i="1" s="1"/>
  <c r="AA17" i="1" s="1"/>
  <c r="AA16" i="1" s="1"/>
  <c r="CN20" i="1"/>
  <c r="CN19" i="1" s="1"/>
  <c r="CN18" i="1" s="1"/>
  <c r="CN17" i="1" s="1"/>
  <c r="CN16" i="1" s="1"/>
  <c r="AB20" i="1"/>
  <c r="AB19" i="1" s="1"/>
  <c r="AB18" i="1" s="1"/>
  <c r="AB17" i="1" s="1"/>
  <c r="AB16" i="1" s="1"/>
  <c r="V20" i="1"/>
  <c r="V19" i="1" s="1"/>
  <c r="V18" i="1" s="1"/>
  <c r="V17" i="1" s="1"/>
  <c r="V16" i="1" s="1"/>
  <c r="U20" i="1"/>
  <c r="U19" i="1" s="1"/>
  <c r="I20" i="1"/>
  <c r="I19" i="1" s="1"/>
  <c r="I18" i="1" s="1"/>
  <c r="I17" i="1" s="1"/>
  <c r="I16" i="1" s="1"/>
  <c r="BO72" i="1"/>
  <c r="CA71" i="1"/>
  <c r="AO88" i="1"/>
  <c r="AO76" i="1"/>
  <c r="AO96" i="1"/>
  <c r="AO36" i="1"/>
  <c r="AO21" i="1"/>
  <c r="U96" i="1"/>
  <c r="Q45" i="1"/>
  <c r="AD27" i="1"/>
  <c r="AD22" i="1" s="1"/>
  <c r="Q100" i="1"/>
  <c r="Q47" i="1"/>
  <c r="Q38" i="1"/>
  <c r="Q41" i="1"/>
  <c r="Q61" i="1"/>
  <c r="Q88" i="1"/>
  <c r="Y27" i="1"/>
  <c r="Y22" i="1" s="1"/>
  <c r="AJ21" i="1"/>
  <c r="AI21" i="1" s="1"/>
  <c r="AJ96" i="1"/>
  <c r="AI96" i="1" s="1"/>
  <c r="AI97" i="1"/>
  <c r="R36" i="1"/>
  <c r="Y36" i="1"/>
  <c r="AD100" i="1"/>
  <c r="Z96" i="1"/>
  <c r="Y96" i="1" s="1"/>
  <c r="AE76" i="1"/>
  <c r="AE75" i="1" s="1"/>
  <c r="AD77" i="1"/>
  <c r="Q67" i="1"/>
  <c r="S21" i="1"/>
  <c r="R21" i="1" s="1"/>
  <c r="AD36" i="1"/>
  <c r="Z76" i="1"/>
  <c r="Y77" i="1"/>
  <c r="AE21" i="1"/>
  <c r="AE20" i="1" s="1"/>
  <c r="Q81" i="1"/>
  <c r="Q71" i="1"/>
  <c r="S96" i="1"/>
  <c r="R97" i="1"/>
  <c r="Q97" i="1" s="1"/>
  <c r="Q43" i="1"/>
  <c r="S76" i="1"/>
  <c r="R77" i="1"/>
  <c r="AG96" i="1"/>
  <c r="AD97" i="1"/>
  <c r="AM74" i="1"/>
  <c r="AE96" i="1"/>
  <c r="AE95" i="1" s="1"/>
  <c r="H67" i="1"/>
  <c r="G67" i="1"/>
  <c r="G45" i="1"/>
  <c r="H46" i="1"/>
  <c r="H45" i="1" s="1"/>
  <c r="H72" i="1"/>
  <c r="G71" i="1"/>
  <c r="H82" i="1"/>
  <c r="G81" i="1"/>
  <c r="AC27" i="1"/>
  <c r="BN38" i="1"/>
  <c r="BN36" i="1" s="1"/>
  <c r="AJ76" i="1"/>
  <c r="AI76" i="1" s="1"/>
  <c r="AG76" i="1"/>
  <c r="H47" i="1"/>
  <c r="AG21" i="1"/>
  <c r="BN100" i="1"/>
  <c r="BN97" i="1" s="1"/>
  <c r="BN96" i="1" s="1"/>
  <c r="BN95" i="1" s="1"/>
  <c r="CR114" i="1"/>
  <c r="BN114" i="1"/>
  <c r="G61" i="1"/>
  <c r="H61" i="1"/>
  <c r="H44" i="1"/>
  <c r="H43" i="1" s="1"/>
  <c r="G43" i="1"/>
  <c r="H71" i="1" l="1"/>
  <c r="H81" i="1"/>
  <c r="H77" i="1" s="1"/>
  <c r="H76" i="1" s="1"/>
  <c r="H75" i="1" s="1"/>
  <c r="G77" i="1"/>
  <c r="CM21" i="1"/>
  <c r="CM75" i="1"/>
  <c r="CM95" i="1"/>
  <c r="AC22" i="1"/>
  <c r="AC21" i="1" s="1"/>
  <c r="AC20" i="1" s="1"/>
  <c r="AC19" i="1" s="1"/>
  <c r="AC18" i="1" s="1"/>
  <c r="AC17" i="1" s="1"/>
  <c r="AC16" i="1" s="1"/>
  <c r="BN20" i="1"/>
  <c r="BN19" i="1" s="1"/>
  <c r="BO71" i="1"/>
  <c r="CA19" i="1"/>
  <c r="AO20" i="1"/>
  <c r="AO95" i="1"/>
  <c r="AO75" i="1"/>
  <c r="AJ95" i="1"/>
  <c r="AI95" i="1" s="1"/>
  <c r="U95" i="1"/>
  <c r="S20" i="1"/>
  <c r="S19" i="1" s="1"/>
  <c r="Q77" i="1"/>
  <c r="Q36" i="1"/>
  <c r="AJ20" i="1"/>
  <c r="AI20" i="1" s="1"/>
  <c r="Q27" i="1"/>
  <c r="Q22" i="1" s="1"/>
  <c r="Y76" i="1"/>
  <c r="Z75" i="1"/>
  <c r="Z95" i="1"/>
  <c r="Y95" i="1" s="1"/>
  <c r="AE19" i="1"/>
  <c r="R76" i="1"/>
  <c r="S75" i="1"/>
  <c r="S95" i="1"/>
  <c r="R95" i="1" s="1"/>
  <c r="R96" i="1"/>
  <c r="Q96" i="1" s="1"/>
  <c r="AD21" i="1"/>
  <c r="AD76" i="1"/>
  <c r="Z21" i="1"/>
  <c r="AG95" i="1"/>
  <c r="AD95" i="1" s="1"/>
  <c r="AD96" i="1"/>
  <c r="G19" i="1"/>
  <c r="AH19" i="1"/>
  <c r="AH18" i="1" s="1"/>
  <c r="AH17" i="1" s="1"/>
  <c r="AH16" i="1" s="1"/>
  <c r="AE74" i="1"/>
  <c r="H114" i="1"/>
  <c r="G114" i="1"/>
  <c r="AG75" i="1"/>
  <c r="AD75" i="1" s="1"/>
  <c r="CR90" i="1"/>
  <c r="AJ75" i="1"/>
  <c r="AG20" i="1"/>
  <c r="AG19" i="1" s="1"/>
  <c r="H100" i="1"/>
  <c r="G100" i="1"/>
  <c r="H97" i="1" l="1"/>
  <c r="G76" i="1"/>
  <c r="G97" i="1"/>
  <c r="CM74" i="1"/>
  <c r="CM20" i="1"/>
  <c r="CA18" i="1"/>
  <c r="BO19" i="1"/>
  <c r="CR89" i="1"/>
  <c r="CR88" i="1" s="1"/>
  <c r="CR75" i="1" s="1"/>
  <c r="CR74" i="1" s="1"/>
  <c r="CR18" i="1" s="1"/>
  <c r="CR17" i="1" s="1"/>
  <c r="CR16" i="1" s="1"/>
  <c r="AO74" i="1"/>
  <c r="AO19" i="1"/>
  <c r="U74" i="1"/>
  <c r="R20" i="1"/>
  <c r="AD20" i="1"/>
  <c r="Q95" i="1"/>
  <c r="Q76" i="1"/>
  <c r="Y21" i="1"/>
  <c r="Q21" i="1" s="1"/>
  <c r="Z20" i="1"/>
  <c r="AD19" i="1"/>
  <c r="S74" i="1"/>
  <c r="R75" i="1"/>
  <c r="Z74" i="1"/>
  <c r="Y74" i="1" s="1"/>
  <c r="Y75" i="1"/>
  <c r="AJ74" i="1"/>
  <c r="AI74" i="1" s="1"/>
  <c r="AI75" i="1"/>
  <c r="AJ19" i="1"/>
  <c r="AI19" i="1" s="1"/>
  <c r="R19" i="1"/>
  <c r="AG74" i="1"/>
  <c r="AD74" i="1" s="1"/>
  <c r="BN89" i="1"/>
  <c r="BN88" i="1" s="1"/>
  <c r="BN75" i="1" s="1"/>
  <c r="AE18" i="1"/>
  <c r="H96" i="1" l="1"/>
  <c r="G75" i="1"/>
  <c r="G96" i="1"/>
  <c r="R74" i="1"/>
  <c r="Q74" i="1" s="1"/>
  <c r="CM19" i="1"/>
  <c r="CA17" i="1"/>
  <c r="BO18" i="1"/>
  <c r="AO18" i="1"/>
  <c r="U18" i="1"/>
  <c r="S18" i="1"/>
  <c r="S17" i="1" s="1"/>
  <c r="Y20" i="1"/>
  <c r="Q20" i="1" s="1"/>
  <c r="Z19" i="1"/>
  <c r="Q75" i="1"/>
  <c r="AG18" i="1"/>
  <c r="BN74" i="1"/>
  <c r="BN18" i="1" s="1"/>
  <c r="BN17" i="1" s="1"/>
  <c r="BN16" i="1" s="1"/>
  <c r="AE17" i="1"/>
  <c r="AJ18" i="1"/>
  <c r="AI18" i="1" s="1"/>
  <c r="H95" i="1" l="1"/>
  <c r="G95" i="1"/>
  <c r="CM18" i="1"/>
  <c r="CA16" i="1"/>
  <c r="BO16" i="1" s="1"/>
  <c r="BO17" i="1"/>
  <c r="R18" i="1"/>
  <c r="AO17" i="1"/>
  <c r="U17" i="1"/>
  <c r="R17" i="1" s="1"/>
  <c r="Z18" i="1"/>
  <c r="Y19" i="1"/>
  <c r="Q19" i="1" s="1"/>
  <c r="S16" i="1"/>
  <c r="AG17" i="1"/>
  <c r="AD18" i="1"/>
  <c r="AE16" i="1"/>
  <c r="AJ17" i="1"/>
  <c r="AI17" i="1" s="1"/>
  <c r="H74" i="1" l="1"/>
  <c r="G74" i="1"/>
  <c r="CM17" i="1"/>
  <c r="AO16" i="1"/>
  <c r="U16" i="1"/>
  <c r="R16" i="1" s="1"/>
  <c r="Z17" i="1"/>
  <c r="Y18" i="1"/>
  <c r="Q18" i="1" s="1"/>
  <c r="AG16" i="1"/>
  <c r="AD16" i="1" s="1"/>
  <c r="AD17" i="1"/>
  <c r="AJ16" i="1"/>
  <c r="AI16" i="1" s="1"/>
  <c r="H18" i="1" l="1"/>
  <c r="G18" i="1"/>
  <c r="CM16" i="1"/>
  <c r="Z16" i="1"/>
  <c r="Y16" i="1" s="1"/>
  <c r="Y17" i="1"/>
  <c r="Q17" i="1" s="1"/>
  <c r="H17" i="1" l="1"/>
  <c r="G17" i="1"/>
  <c r="Q16" i="1"/>
  <c r="H16" i="1" l="1"/>
  <c r="G16" i="1"/>
</calcChain>
</file>

<file path=xl/sharedStrings.xml><?xml version="1.0" encoding="utf-8"?>
<sst xmlns="http://schemas.openxmlformats.org/spreadsheetml/2006/main" count="349" uniqueCount="197">
  <si>
    <t>к приказу Минэнерго России</t>
  </si>
  <si>
    <t>Утверждаю</t>
  </si>
  <si>
    <t>МП</t>
  </si>
  <si>
    <t>1.</t>
  </si>
  <si>
    <t>Инвестиции в основной капитал, в т.ч.</t>
  </si>
  <si>
    <t>1.1.</t>
  </si>
  <si>
    <t xml:space="preserve">Инвестиции на производственное развитие, из них: </t>
  </si>
  <si>
    <t>1.1.1</t>
  </si>
  <si>
    <t xml:space="preserve">Техническое перевооружение и реконструкция </t>
  </si>
  <si>
    <t>1.1.1.1</t>
  </si>
  <si>
    <t>Основные объекты всего, в т.ч.</t>
  </si>
  <si>
    <t>1.1.1.2</t>
  </si>
  <si>
    <t>Энергосбережение и повышение энергетической эффективности, в т.ч.</t>
  </si>
  <si>
    <t>1.1.1.3</t>
  </si>
  <si>
    <t>Инновации и НИОКР</t>
  </si>
  <si>
    <t>1.1.1.4</t>
  </si>
  <si>
    <t>Создание систем противоаварийной и режимной автоматики, в т.ч.</t>
  </si>
  <si>
    <t>1.1.1.5</t>
  </si>
  <si>
    <t>1.1.1.6</t>
  </si>
  <si>
    <t>Установка устройств регулирования напряжения и компенсации реактивной мощности, в т.ч.</t>
  </si>
  <si>
    <t>1.1.1.7</t>
  </si>
  <si>
    <t>Технологическое присоединение потребителей, в т.ч.:</t>
  </si>
  <si>
    <t>1.1.1.8</t>
  </si>
  <si>
    <t>Прочие объекты электроэнергетики, в.т.ч.:</t>
  </si>
  <si>
    <t>1.1.1.9</t>
  </si>
  <si>
    <t>Оборудование, не входящее в сметы строек, в.т.ч.:</t>
  </si>
  <si>
    <t>1.1.1.10</t>
  </si>
  <si>
    <t>ПИР для строительства будущих лет, в.т.ч.:</t>
  </si>
  <si>
    <t>1.1.2.1</t>
  </si>
  <si>
    <t>1.1.2.2</t>
  </si>
  <si>
    <t>1.1.2.3</t>
  </si>
  <si>
    <t>1.1.2.4</t>
  </si>
  <si>
    <t>1.1.2.5</t>
  </si>
  <si>
    <t>1.1.2.6</t>
  </si>
  <si>
    <t>1.1.2.7</t>
  </si>
  <si>
    <t>1.2.</t>
  </si>
  <si>
    <t>Приобретение объектов основных средств</t>
  </si>
  <si>
    <t xml:space="preserve">              воздушные линии, в т.ч.</t>
  </si>
  <si>
    <t>5</t>
  </si>
  <si>
    <t>6</t>
  </si>
  <si>
    <t>Замена измерительных трансформаторов тока и напряжения (ЦП 2.4)</t>
  </si>
  <si>
    <t>1.1.2.</t>
  </si>
  <si>
    <t>Новое строительство</t>
  </si>
  <si>
    <t xml:space="preserve">            Электрические линии, в т.ч.</t>
  </si>
  <si>
    <t xml:space="preserve">                   ВЛЭП 110-220 кВ (ВН)</t>
  </si>
  <si>
    <t xml:space="preserve">                   ВЛЭП 35 кВ (СН1)</t>
  </si>
  <si>
    <t xml:space="preserve">                   ВЛЭП 1-20 кВ (СН2)</t>
  </si>
  <si>
    <t xml:space="preserve">                   ВЛЭП 0,4 кВ (НН)</t>
  </si>
  <si>
    <t xml:space="preserve">                   КЛЭП 110 кВ (ВН)</t>
  </si>
  <si>
    <t xml:space="preserve">                   КЛЭП 20-35 кВ (СН1)</t>
  </si>
  <si>
    <t xml:space="preserve">                   КЛЭП 3-10 кВ (СН2)</t>
  </si>
  <si>
    <t xml:space="preserve">                   КЛЭП до 1 кВ (НН)</t>
  </si>
  <si>
    <t>Мероприятия по подключению новых потребителей мощностью до 15 кВт (расстояние до границ участка заявителя не более 300 метров в городах и поселках городского типа и не более 500 метров в сельской местности)</t>
  </si>
  <si>
    <t>Мероприятия по подключению новых потребителей мощностью от  16 кВт до 150 кВт (в т.ч. до 15 кВт с расстоянием превышающим 300-500 метров)</t>
  </si>
  <si>
    <t xml:space="preserve">Мероприятия по подключению новых потребителей мощностью свыше  150 кВт </t>
  </si>
  <si>
    <t xml:space="preserve">              кабельные линии, в т.ч.</t>
  </si>
  <si>
    <t xml:space="preserve">            Подстанции, в т. ч.</t>
  </si>
  <si>
    <t>Уровень входящего напряжения 110 кВ (ВН)</t>
  </si>
  <si>
    <t>Уровень входящего напряжения 35 кВ (СН1)</t>
  </si>
  <si>
    <t>3</t>
  </si>
  <si>
    <t>1</t>
  </si>
  <si>
    <t>2</t>
  </si>
  <si>
    <t xml:space="preserve"> Уровень входящего напряжения 110 кВ (ВН)</t>
  </si>
  <si>
    <t>4</t>
  </si>
  <si>
    <t>8</t>
  </si>
  <si>
    <t>9</t>
  </si>
  <si>
    <t>Уровень входящего напряжения 10 кВ (СН2)</t>
  </si>
  <si>
    <t>10</t>
  </si>
  <si>
    <t>11</t>
  </si>
  <si>
    <t>12</t>
  </si>
  <si>
    <t>13</t>
  </si>
  <si>
    <t>14</t>
  </si>
  <si>
    <t>15</t>
  </si>
  <si>
    <t>16</t>
  </si>
  <si>
    <t xml:space="preserve"> Уровень входящего напряжения 35 кВ (СН1)</t>
  </si>
  <si>
    <t>17</t>
  </si>
  <si>
    <t>18</t>
  </si>
  <si>
    <t>22</t>
  </si>
  <si>
    <t>23</t>
  </si>
  <si>
    <t xml:space="preserve">  Уровень входящего напряжения 10 кВ (СН2)</t>
  </si>
  <si>
    <t>25</t>
  </si>
  <si>
    <t xml:space="preserve">               Воздушные линии, в т.ч.</t>
  </si>
  <si>
    <t>Реконструкция электрических сетей (по обязательствам ТП)</t>
  </si>
  <si>
    <t xml:space="preserve">Реконструкция распределительных сетей 0.4-6кВ г. Облучье </t>
  </si>
  <si>
    <t xml:space="preserve">Реконструкция принятых муниципальных эл. сетей 0.4 кВ п. Бира, Облученского района </t>
  </si>
  <si>
    <t xml:space="preserve">Расширение ПС 35 кВ "ЧТФ" в г. Биробиджане с переводом на напряжение 110 кВ </t>
  </si>
  <si>
    <t>Средства учета и контроля (АИИС КУЭ розничного рынка, модернизация точек учета)</t>
  </si>
  <si>
    <t>Внедрение на подстанциях аппаратуры автоматического определения мест повреждений и цифровых регистраторов аварийных событий (ЦП 2.2)</t>
  </si>
  <si>
    <t>Установка дуговых защит ПС-35кВ   (ЦП 2.1)</t>
  </si>
  <si>
    <t xml:space="preserve">Создание систем телемеханики  и связи </t>
  </si>
  <si>
    <t>Организация каналов связи для передачи команд диспетчерского и технологического управления (ДТУ) филиала "ЭС ЕАО" (ЦП 3.2.)</t>
  </si>
  <si>
    <t>Оснащение ПС и ДП источниками бесперебойного питания телемеханики и связи филиала "ЭС ЕАО" (ЦП 3.3.)</t>
  </si>
  <si>
    <t>Мероприятия по антитеррористической защищенности объектов</t>
  </si>
  <si>
    <t xml:space="preserve">Обновление автотранспортного парка </t>
  </si>
  <si>
    <t>Оборудование  ИТ</t>
  </si>
  <si>
    <t>Оборудование не требующее монтажа</t>
  </si>
  <si>
    <t>Актуализация проекта реконструкции распределительных сетей 0.4-6кВ г. Облучье</t>
  </si>
  <si>
    <t>2 км</t>
  </si>
  <si>
    <t xml:space="preserve">  Уровень входящего напряжения 110 кВ (ВН)</t>
  </si>
  <si>
    <t>Строительство ПС 110/35/6 кВ "Парк" в г. Биробиджане</t>
  </si>
  <si>
    <t xml:space="preserve"> Уровень входящего напряжения 10 кВ (СН2)</t>
  </si>
  <si>
    <t>Наименование объекта</t>
  </si>
  <si>
    <t>км/МВА</t>
  </si>
  <si>
    <t>млн.руб.</t>
  </si>
  <si>
    <t>50 МВА</t>
  </si>
  <si>
    <t>20 МВА</t>
  </si>
  <si>
    <t xml:space="preserve">"Электрические сети  ЕАО" </t>
  </si>
  <si>
    <t>14 км/3.66 МВА</t>
  </si>
  <si>
    <t>ПИР на  расширение ОРУ 110 кВ ПС "БВС"</t>
  </si>
  <si>
    <t>4 км</t>
  </si>
  <si>
    <t>1км/1.66 МВА</t>
  </si>
  <si>
    <t>Строительство монтерского пункта (с гаражом) в п.Биракан,  Облученского района (в т.ч. ПИР)</t>
  </si>
  <si>
    <t>№№</t>
  </si>
  <si>
    <t>Реконструкция перехода ВЛ-35кВ Т-104 через р. Тунгуска</t>
  </si>
  <si>
    <t>Собственные средства</t>
  </si>
  <si>
    <t>Прибыль, направляемая на инвестиции:</t>
  </si>
  <si>
    <t xml:space="preserve">в т.ч. прибыль со свободного сектора </t>
  </si>
  <si>
    <t>Возврат НДС</t>
  </si>
  <si>
    <t>Прочие собственные средства</t>
  </si>
  <si>
    <t>в т.ч. средства допэмиссии</t>
  </si>
  <si>
    <t>в т.ч. выпадающие доходы по техприсоединению потребителей</t>
  </si>
  <si>
    <t>в т.ч. плата за технологическое присоединение</t>
  </si>
  <si>
    <t>Привлеченные средства, в т.ч.:</t>
  </si>
  <si>
    <t>Кредиты</t>
  </si>
  <si>
    <t>Облигационные займы</t>
  </si>
  <si>
    <t>Займы организаций</t>
  </si>
  <si>
    <t>Бюджетное финансирование</t>
  </si>
  <si>
    <t>Амортизация (тарифный источник)</t>
  </si>
  <si>
    <t>Прочие привлеченные средства</t>
  </si>
  <si>
    <t>Ввод мощностей</t>
  </si>
  <si>
    <t>в т.ч. инвестиционная составляющая в тарифе (доход на капитал)</t>
  </si>
  <si>
    <t>Прочая прибыль</t>
  </si>
  <si>
    <t>Амортизация, учтенная в тарифе</t>
  </si>
  <si>
    <t>Недоиспользованная амортизация прошлых лет</t>
  </si>
  <si>
    <t>в т.ч. от технологического присоединения потребителей</t>
  </si>
  <si>
    <t>Приложение  № 1.1</t>
  </si>
  <si>
    <r>
      <t>от "</t>
    </r>
    <r>
      <rPr>
        <u/>
        <sz val="12"/>
        <rFont val="Times New Roman"/>
        <family val="1"/>
        <charset val="204"/>
      </rPr>
      <t>24</t>
    </r>
    <r>
      <rPr>
        <sz val="12"/>
        <rFont val="Times New Roman"/>
        <family val="1"/>
        <charset val="204"/>
      </rPr>
      <t xml:space="preserve">" </t>
    </r>
    <r>
      <rPr>
        <u/>
        <sz val="12"/>
        <rFont val="Times New Roman"/>
        <family val="1"/>
        <charset val="204"/>
      </rPr>
      <t>марта</t>
    </r>
    <r>
      <rPr>
        <sz val="12"/>
        <rFont val="Times New Roman"/>
        <family val="1"/>
        <charset val="204"/>
      </rPr>
      <t xml:space="preserve"> 2010 г. № 114</t>
    </r>
  </si>
  <si>
    <r>
      <t>«___» ______________</t>
    </r>
    <r>
      <rPr>
        <u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 2015 год</t>
    </r>
  </si>
  <si>
    <t>Стадия реализации проекта</t>
  </si>
  <si>
    <t>Проектная мощность/
протяженность сетей</t>
  </si>
  <si>
    <t>год 
начала 
сроительства</t>
  </si>
  <si>
    <t>год 
окончания 
строительства</t>
  </si>
  <si>
    <t>План 
финансирования 
текущего года</t>
  </si>
  <si>
    <t>Объем финансирования, млн.руб. с НДС</t>
  </si>
  <si>
    <t>Объем освоения, млн.руб. без НДС</t>
  </si>
  <si>
    <t>План 2016</t>
  </si>
  <si>
    <t>План 2017</t>
  </si>
  <si>
    <t>План 2018</t>
  </si>
  <si>
    <t>План 2019</t>
  </si>
  <si>
    <t>План 2020</t>
  </si>
  <si>
    <t xml:space="preserve">в т.ч. от технологического присоединения </t>
  </si>
  <si>
    <t>в т.ч. от технологического присоединения генерации</t>
  </si>
  <si>
    <t>Прочая амортизация</t>
  </si>
  <si>
    <t>в т.ч.прочие собственные средства</t>
  </si>
  <si>
    <t>С/П*</t>
  </si>
  <si>
    <t>С</t>
  </si>
  <si>
    <t>П</t>
  </si>
  <si>
    <t>81.74 км</t>
  </si>
  <si>
    <t>44.5 км</t>
  </si>
  <si>
    <t>Оснащение ПС  устройствами телемеханики и ДП оперативно-информационными комплексами (ОИК) (ЦП 3.1 )</t>
  </si>
  <si>
    <t>П/С</t>
  </si>
  <si>
    <t>12 км/3.66 МВА</t>
  </si>
  <si>
    <t>Установка шлагбаума в Октябрьском, Смидовичском, Ленинском РЭС</t>
  </si>
  <si>
    <t>Устройство диспетчерского щита Городского РЭС (в т.ч. ПИР)</t>
  </si>
  <si>
    <t>Строительство распределительных сетей по улучшению качества электрической энергии ( в т.ч. ПИР)</t>
  </si>
  <si>
    <t>Строительство базы Смидовичского РЭС в п. Приамурском  (в т.ч. ПИР)</t>
  </si>
  <si>
    <t>ПИР на строительство базы Теплоозерского РЭС в п. Теплое Озеро</t>
  </si>
  <si>
    <t>Выкуп объектов энергетики, земельного участка</t>
  </si>
  <si>
    <t>Реконструкция связи и телемеханики  с ПС Облученского района ЕАО</t>
  </si>
  <si>
    <t>Остаточная стоимость строительства  на 01.01.2015</t>
  </si>
  <si>
    <t>Полная стоимость строительства</t>
  </si>
  <si>
    <t>Итого 2016-2017гг.</t>
  </si>
  <si>
    <t>2 км/3,32 МВА</t>
  </si>
  <si>
    <t>24,9км/ 7,32 МВА</t>
  </si>
  <si>
    <t>9км/ 2МВА</t>
  </si>
  <si>
    <t>18,9км/ 4 МВА</t>
  </si>
  <si>
    <t>126,24 км</t>
  </si>
  <si>
    <t>Охранная  сигнализация (ПС АРЗ, ДСК, Центр, ГЗУ, КРС, МК, ЖБИ)</t>
  </si>
  <si>
    <t>1 км/ 1,66МВА</t>
  </si>
  <si>
    <t>Строительство базы Теплоозерского РЭС в п. Теплое Озеро</t>
  </si>
  <si>
    <t>4,7 км</t>
  </si>
  <si>
    <t>2,7 км</t>
  </si>
  <si>
    <t>29,6 км / 57.32 МВА</t>
  </si>
  <si>
    <t>0,4 км</t>
  </si>
  <si>
    <t>126,64км/ 20 МВА</t>
  </si>
  <si>
    <t>126,64 км</t>
  </si>
  <si>
    <t>156,24 км/ 77,32 МВА</t>
  </si>
  <si>
    <t>29,6 км/ 7,32 МВА</t>
  </si>
  <si>
    <t>12,9 км/ 3,66 МВА</t>
  </si>
  <si>
    <t>15,6км/ 3,66МВА</t>
  </si>
  <si>
    <t>9,9 км/ 2 МВА</t>
  </si>
  <si>
    <t>12,9 км/  3,66МВА</t>
  </si>
  <si>
    <t>_________________Н.Н. Гусев</t>
  </si>
  <si>
    <t>_________________К.В. Шуляковский</t>
  </si>
  <si>
    <t xml:space="preserve">Заместитель директора по развитию и инвестициям  </t>
  </si>
  <si>
    <t>Перечень инвестиционных проектов  инвестиционной программы филиала АО "ДРСК"  "ЭС ЕАО" и план их финансирования на 2015-2017 гг.</t>
  </si>
  <si>
    <t xml:space="preserve">                                                                                                                                         Директор филиала  АО "ДРСК"-"ЭС ЕАО"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</si>
</sst>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5" formatCode="0.000"/>
    <numFmt numFmtId="166" formatCode="#,##0.000"/>
    <numFmt numFmtId="167" formatCode="0.0"/>
    <numFmt numFmtId="169" formatCode="#,##0_);[Red]\(#,##0\)"/>
    <numFmt numFmtId="171" formatCode="#,##0_);\(#,##0\)"/>
    <numFmt numFmtId="172" formatCode="[&lt;=9999999]###\-####;\+#_ \(###\)\ ###\-####"/>
    <numFmt numFmtId="174" formatCode="0.0000"/>
  </numFmts>
  <fonts count="5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Helv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Helv"/>
    </font>
    <font>
      <sz val="12"/>
      <name val="Times New Roman Cyr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8"/>
      <color indexed="12"/>
      <name val="Arial Cyr"/>
      <charset val="204"/>
    </font>
    <font>
      <sz val="8"/>
      <name val="Arial Cyr"/>
      <charset val="204"/>
    </font>
    <font>
      <u/>
      <sz val="8"/>
      <color indexed="12"/>
      <name val="Arial Cyr"/>
      <charset val="204"/>
    </font>
    <font>
      <b/>
      <sz val="10"/>
      <color indexed="18"/>
      <name val="Arial Cyr"/>
      <charset val="204"/>
    </font>
    <font>
      <b/>
      <sz val="8"/>
      <name val="Arial Cyr"/>
      <charset val="204"/>
    </font>
    <font>
      <b/>
      <sz val="8"/>
      <color indexed="9"/>
      <name val="Arial Cyr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Times New Roman"/>
      <family val="1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u/>
      <sz val="12"/>
      <name val="Times New Roman"/>
      <family val="1"/>
      <charset val="204"/>
    </font>
    <font>
      <sz val="11"/>
      <color indexed="8"/>
      <name val="SimSun"/>
      <family val="2"/>
      <charset val="204"/>
    </font>
    <font>
      <sz val="10"/>
      <name val="Arial"/>
      <family val="2"/>
      <charset val="1"/>
    </font>
    <font>
      <sz val="11"/>
      <color theme="1"/>
      <name val="Calibri"/>
      <family val="2"/>
      <charset val="204"/>
      <scheme val="minor"/>
    </font>
    <font>
      <sz val="11"/>
      <color rgb="FF000000"/>
      <name val="SimSun"/>
      <family val="2"/>
      <charset val="204"/>
    </font>
    <font>
      <sz val="11"/>
      <color theme="1"/>
      <name val="Calibri"/>
      <family val="2"/>
      <scheme val="minor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43"/>
      </patternFill>
    </fill>
    <fill>
      <patternFill patternType="solid">
        <fgColor indexed="36"/>
      </patternFill>
    </fill>
    <fill>
      <patternFill patternType="solid">
        <fgColor indexed="22"/>
      </patternFill>
    </fill>
    <fill>
      <patternFill patternType="solid">
        <fgColor indexed="52"/>
      </patternFill>
    </fill>
    <fill>
      <patternFill patternType="solid">
        <fgColor indexed="47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ECFF"/>
        <bgColor indexed="64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97">
    <xf numFmtId="0" fontId="0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169" fontId="9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169" fontId="9" fillId="0" borderId="0">
      <alignment vertical="top"/>
    </xf>
    <xf numFmtId="0" fontId="7" fillId="0" borderId="0"/>
    <xf numFmtId="169" fontId="9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169" fontId="9" fillId="0" borderId="0">
      <alignment vertical="top"/>
    </xf>
    <xf numFmtId="0" fontId="7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7" borderId="0" applyNumberFormat="0" applyBorder="0" applyAlignment="0" applyProtection="0"/>
    <xf numFmtId="0" fontId="11" fillId="7" borderId="0" applyNumberFormat="0" applyBorder="0" applyAlignment="0" applyProtection="0"/>
    <xf numFmtId="169" fontId="12" fillId="18" borderId="0">
      <alignment vertical="top"/>
    </xf>
    <xf numFmtId="14" fontId="13" fillId="0" borderId="0">
      <alignment vertical="top"/>
    </xf>
    <xf numFmtId="169" fontId="14" fillId="0" borderId="0">
      <alignment vertical="top"/>
    </xf>
    <xf numFmtId="0" fontId="15" fillId="0" borderId="0">
      <alignment vertical="top"/>
    </xf>
    <xf numFmtId="169" fontId="16" fillId="0" borderId="0">
      <alignment vertical="top"/>
    </xf>
    <xf numFmtId="171" fontId="12" fillId="0" borderId="0">
      <alignment vertical="top"/>
    </xf>
    <xf numFmtId="0" fontId="7" fillId="0" borderId="0"/>
    <xf numFmtId="169" fontId="17" fillId="19" borderId="0">
      <alignment horizontal="right" vertical="top"/>
    </xf>
    <xf numFmtId="0" fontId="6" fillId="0" borderId="0"/>
    <xf numFmtId="0" fontId="6" fillId="0" borderId="0"/>
    <xf numFmtId="172" fontId="13" fillId="0" borderId="0">
      <alignment vertical="top"/>
    </xf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15" borderId="0" applyNumberFormat="0" applyBorder="0" applyAlignment="0" applyProtection="0"/>
    <xf numFmtId="0" fontId="11" fillId="2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9" fillId="16" borderId="2" applyNumberFormat="0" applyAlignment="0" applyProtection="0"/>
    <xf numFmtId="0" fontId="19" fillId="25" borderId="2" applyNumberFormat="0" applyAlignment="0" applyProtection="0"/>
    <xf numFmtId="0" fontId="20" fillId="16" borderId="1" applyNumberFormat="0" applyAlignment="0" applyProtection="0"/>
    <xf numFmtId="0" fontId="20" fillId="25" borderId="1" applyNumberFormat="0" applyAlignment="0" applyProtection="0"/>
    <xf numFmtId="0" fontId="21" fillId="0" borderId="0" applyBorder="0">
      <alignment horizontal="center" vertical="center" wrapText="1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5" fillId="0" borderId="5" applyNumberFormat="0" applyFill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8" applyBorder="0">
      <alignment horizontal="center" vertical="center" wrapText="1"/>
    </xf>
    <xf numFmtId="4" fontId="29" fillId="26" borderId="9" applyBorder="0">
      <alignment horizontal="right"/>
    </xf>
    <xf numFmtId="0" fontId="30" fillId="0" borderId="10" applyNumberFormat="0" applyFill="0" applyAlignment="0" applyProtection="0"/>
    <xf numFmtId="0" fontId="30" fillId="0" borderId="11" applyNumberFormat="0" applyFill="0" applyAlignment="0" applyProtection="0"/>
    <xf numFmtId="0" fontId="31" fillId="27" borderId="12" applyNumberFormat="0" applyAlignment="0" applyProtection="0"/>
    <xf numFmtId="0" fontId="31" fillId="27" borderId="12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2" fillId="0" borderId="0"/>
    <xf numFmtId="0" fontId="2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" fillId="0" borderId="0"/>
    <xf numFmtId="0" fontId="2" fillId="0" borderId="0"/>
    <xf numFmtId="0" fontId="45" fillId="0" borderId="0"/>
    <xf numFmtId="0" fontId="45" fillId="0" borderId="0"/>
    <xf numFmtId="0" fontId="6" fillId="0" borderId="0"/>
    <xf numFmtId="0" fontId="10" fillId="0" borderId="0"/>
    <xf numFmtId="0" fontId="2" fillId="0" borderId="0"/>
    <xf numFmtId="0" fontId="46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47" fillId="0" borderId="0"/>
    <xf numFmtId="0" fontId="2" fillId="0" borderId="0"/>
    <xf numFmtId="0" fontId="2" fillId="0" borderId="0"/>
    <xf numFmtId="0" fontId="44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8" fillId="0" borderId="0"/>
    <xf numFmtId="0" fontId="5" fillId="0" borderId="0"/>
    <xf numFmtId="0" fontId="5" fillId="0" borderId="0"/>
    <xf numFmtId="0" fontId="8" fillId="0" borderId="0"/>
    <xf numFmtId="0" fontId="2" fillId="0" borderId="0"/>
    <xf numFmtId="0" fontId="45" fillId="0" borderId="0"/>
    <xf numFmtId="0" fontId="5" fillId="0" borderId="0"/>
    <xf numFmtId="0" fontId="35" fillId="0" borderId="0"/>
    <xf numFmtId="0" fontId="6" fillId="0" borderId="0"/>
    <xf numFmtId="0" fontId="10" fillId="0" borderId="0"/>
    <xf numFmtId="0" fontId="2" fillId="0" borderId="0"/>
    <xf numFmtId="0" fontId="2" fillId="0" borderId="0"/>
    <xf numFmtId="0" fontId="10" fillId="0" borderId="0"/>
    <xf numFmtId="0" fontId="6" fillId="0" borderId="0"/>
    <xf numFmtId="0" fontId="10" fillId="0" borderId="0"/>
    <xf numFmtId="0" fontId="10" fillId="0" borderId="0"/>
    <xf numFmtId="0" fontId="2" fillId="0" borderId="0"/>
    <xf numFmtId="0" fontId="2" fillId="0" borderId="0"/>
    <xf numFmtId="0" fontId="10" fillId="0" borderId="0"/>
    <xf numFmtId="0" fontId="6" fillId="0" borderId="0"/>
    <xf numFmtId="0" fontId="5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0" fillId="28" borderId="13" applyNumberFormat="0" applyFont="0" applyAlignment="0" applyProtection="0"/>
    <xf numFmtId="0" fontId="10" fillId="28" borderId="13" applyNumberFormat="0" applyFont="0" applyAlignment="0" applyProtection="0"/>
    <xf numFmtId="0" fontId="2" fillId="28" borderId="13" applyNumberFormat="0" applyFont="0" applyAlignment="0" applyProtection="0"/>
    <xf numFmtId="0" fontId="10" fillId="28" borderId="13" applyNumberFormat="0" applyFont="0" applyAlignment="0" applyProtection="0"/>
    <xf numFmtId="0" fontId="10" fillId="28" borderId="13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9" fillId="0" borderId="14" applyNumberFormat="0" applyFill="0" applyAlignment="0" applyProtection="0"/>
    <xf numFmtId="0" fontId="39" fillId="0" borderId="14" applyNumberFormat="0" applyFill="0" applyAlignment="0" applyProtection="0"/>
    <xf numFmtId="0" fontId="4" fillId="0" borderId="0"/>
    <xf numFmtId="169" fontId="9" fillId="0" borderId="0">
      <alignment vertical="top"/>
    </xf>
    <xf numFmtId="0" fontId="4" fillId="0" borderId="0"/>
    <xf numFmtId="0" fontId="4" fillId="0" borderId="0"/>
    <xf numFmtId="0" fontId="7" fillId="0" borderId="0"/>
    <xf numFmtId="0" fontId="7" fillId="0" borderId="0"/>
    <xf numFmtId="0" fontId="4" fillId="0" borderId="0"/>
    <xf numFmtId="0" fontId="4" fillId="0" borderId="0"/>
    <xf numFmtId="169" fontId="9" fillId="0" borderId="0">
      <alignment vertical="top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29" fillId="29" borderId="0" applyBorder="0">
      <alignment horizontal="right"/>
    </xf>
    <xf numFmtId="0" fontId="41" fillId="4" borderId="0" applyNumberFormat="0" applyBorder="0" applyAlignment="0" applyProtection="0"/>
    <xf numFmtId="0" fontId="41" fillId="4" borderId="0" applyNumberFormat="0" applyBorder="0" applyAlignment="0" applyProtection="0"/>
    <xf numFmtId="43" fontId="45" fillId="0" borderId="0" applyFont="0" applyFill="0" applyBorder="0" applyAlignment="0" applyProtection="0"/>
    <xf numFmtId="0" fontId="6" fillId="0" borderId="0"/>
    <xf numFmtId="0" fontId="51" fillId="0" borderId="0"/>
    <xf numFmtId="44" fontId="2" fillId="0" borderId="0" applyFont="0" applyFill="0" applyBorder="0" applyAlignment="0" applyProtection="0"/>
    <xf numFmtId="0" fontId="2" fillId="0" borderId="0"/>
    <xf numFmtId="0" fontId="45" fillId="0" borderId="0"/>
    <xf numFmtId="0" fontId="52" fillId="0" borderId="0"/>
  </cellStyleXfs>
  <cellXfs count="238">
    <xf numFmtId="0" fontId="0" fillId="0" borderId="0" xfId="0"/>
    <xf numFmtId="0" fontId="3" fillId="0" borderId="17" xfId="0" applyFont="1" applyFill="1" applyBorder="1" applyAlignment="1">
      <alignment horizontal="center" vertical="center" wrapText="1"/>
    </xf>
    <xf numFmtId="165" fontId="3" fillId="0" borderId="30" xfId="0" applyNumberFormat="1" applyFont="1" applyFill="1" applyBorder="1" applyAlignment="1">
      <alignment horizontal="center" vertical="center" wrapText="1"/>
    </xf>
    <xf numFmtId="165" fontId="3" fillId="0" borderId="29" xfId="0" applyNumberFormat="1" applyFont="1" applyFill="1" applyBorder="1" applyAlignment="1">
      <alignment horizontal="center" vertical="center" wrapText="1"/>
    </xf>
    <xf numFmtId="165" fontId="2" fillId="0" borderId="29" xfId="0" applyNumberFormat="1" applyFont="1" applyFill="1" applyBorder="1" applyAlignment="1">
      <alignment horizontal="center" vertical="center" wrapText="1"/>
    </xf>
    <xf numFmtId="165" fontId="3" fillId="30" borderId="29" xfId="0" applyNumberFormat="1" applyFont="1" applyFill="1" applyBorder="1" applyAlignment="1">
      <alignment horizontal="center" vertical="center" wrapText="1"/>
    </xf>
    <xf numFmtId="165" fontId="3" fillId="0" borderId="28" xfId="0" applyNumberFormat="1" applyFont="1" applyFill="1" applyBorder="1" applyAlignment="1">
      <alignment horizontal="center" vertical="center" wrapText="1"/>
    </xf>
    <xf numFmtId="1" fontId="2" fillId="0" borderId="22" xfId="0" applyNumberFormat="1" applyFont="1" applyFill="1" applyBorder="1" applyAlignment="1">
      <alignment horizontal="center" vertical="center" wrapText="1"/>
    </xf>
    <xf numFmtId="1" fontId="2" fillId="0" borderId="24" xfId="0" applyNumberFormat="1" applyFont="1" applyFill="1" applyBorder="1" applyAlignment="1">
      <alignment horizontal="center" vertical="center" wrapText="1"/>
    </xf>
    <xf numFmtId="1" fontId="2" fillId="0" borderId="20" xfId="0" applyNumberFormat="1" applyFont="1" applyFill="1" applyBorder="1" applyAlignment="1">
      <alignment horizontal="center" vertical="center" wrapText="1"/>
    </xf>
    <xf numFmtId="3" fontId="3" fillId="29" borderId="9" xfId="186" applyNumberFormat="1" applyFont="1" applyFill="1" applyBorder="1" applyAlignment="1">
      <alignment horizontal="center" vertical="center" wrapText="1"/>
    </xf>
    <xf numFmtId="165" fontId="3" fillId="29" borderId="9" xfId="186" applyNumberFormat="1" applyFont="1" applyFill="1" applyBorder="1" applyAlignment="1">
      <alignment horizontal="center" vertical="center" wrapText="1"/>
    </xf>
    <xf numFmtId="1" fontId="3" fillId="29" borderId="9" xfId="0" applyNumberFormat="1" applyFont="1" applyFill="1" applyBorder="1" applyAlignment="1">
      <alignment horizontal="center" vertical="center" wrapText="1"/>
    </xf>
    <xf numFmtId="165" fontId="3" fillId="29" borderId="17" xfId="186" applyNumberFormat="1" applyFont="1" applyFill="1" applyBorder="1" applyAlignment="1">
      <alignment horizontal="center" vertical="center" wrapText="1"/>
    </xf>
    <xf numFmtId="165" fontId="3" fillId="29" borderId="18" xfId="186" applyNumberFormat="1" applyFont="1" applyFill="1" applyBorder="1" applyAlignment="1">
      <alignment horizontal="center" vertical="center" wrapText="1"/>
    </xf>
    <xf numFmtId="0" fontId="2" fillId="0" borderId="0" xfId="159" applyFont="1" applyFill="1" applyBorder="1"/>
    <xf numFmtId="165" fontId="2" fillId="31" borderId="29" xfId="0" applyNumberFormat="1" applyFont="1" applyFill="1" applyBorder="1" applyAlignment="1">
      <alignment horizontal="center" vertical="center" wrapText="1"/>
    </xf>
    <xf numFmtId="3" fontId="3" fillId="32" borderId="9" xfId="186" applyNumberFormat="1" applyFont="1" applyFill="1" applyBorder="1" applyAlignment="1">
      <alignment horizontal="center" vertical="center" wrapText="1"/>
    </xf>
    <xf numFmtId="165" fontId="3" fillId="32" borderId="9" xfId="186" applyNumberFormat="1" applyFont="1" applyFill="1" applyBorder="1" applyAlignment="1">
      <alignment horizontal="center" vertical="center" wrapText="1"/>
    </xf>
    <xf numFmtId="1" fontId="3" fillId="32" borderId="9" xfId="0" applyNumberFormat="1" applyFont="1" applyFill="1" applyBorder="1" applyAlignment="1">
      <alignment horizontal="center" vertical="center" wrapText="1"/>
    </xf>
    <xf numFmtId="165" fontId="3" fillId="32" borderId="17" xfId="186" applyNumberFormat="1" applyFont="1" applyFill="1" applyBorder="1" applyAlignment="1">
      <alignment horizontal="center" vertical="center" wrapText="1"/>
    </xf>
    <xf numFmtId="0" fontId="49" fillId="0" borderId="0" xfId="0" applyFont="1" applyFill="1" applyBorder="1"/>
    <xf numFmtId="165" fontId="50" fillId="31" borderId="9" xfId="186" applyNumberFormat="1" applyFont="1" applyFill="1" applyBorder="1" applyAlignment="1">
      <alignment horizontal="center" vertical="center" wrapText="1"/>
    </xf>
    <xf numFmtId="165" fontId="50" fillId="31" borderId="18" xfId="186" applyNumberFormat="1" applyFont="1" applyFill="1" applyBorder="1" applyAlignment="1">
      <alignment horizontal="center" vertical="center" wrapText="1"/>
    </xf>
    <xf numFmtId="165" fontId="50" fillId="31" borderId="17" xfId="186" applyNumberFormat="1" applyFont="1" applyFill="1" applyBorder="1" applyAlignment="1">
      <alignment horizontal="center" vertical="center" wrapText="1"/>
    </xf>
    <xf numFmtId="165" fontId="3" fillId="32" borderId="18" xfId="0" applyNumberFormat="1" applyFont="1" applyFill="1" applyBorder="1" applyAlignment="1">
      <alignment horizontal="center" vertical="center" wrapText="1"/>
    </xf>
    <xf numFmtId="165" fontId="3" fillId="32" borderId="18" xfId="186" applyNumberFormat="1" applyFont="1" applyFill="1" applyBorder="1" applyAlignment="1">
      <alignment horizontal="center" vertical="center" wrapText="1"/>
    </xf>
    <xf numFmtId="0" fontId="50" fillId="0" borderId="9" xfId="234" applyFont="1" applyFill="1" applyBorder="1" applyAlignment="1">
      <alignment horizontal="center" vertical="center" wrapText="1"/>
    </xf>
    <xf numFmtId="0" fontId="50" fillId="31" borderId="9" xfId="234" applyFont="1" applyFill="1" applyBorder="1" applyAlignment="1">
      <alignment horizontal="center" vertical="center" wrapText="1"/>
    </xf>
    <xf numFmtId="165" fontId="50" fillId="31" borderId="9" xfId="234" applyNumberFormat="1" applyFont="1" applyFill="1" applyBorder="1" applyAlignment="1">
      <alignment horizontal="center" vertical="center" wrapText="1"/>
    </xf>
    <xf numFmtId="165" fontId="50" fillId="31" borderId="17" xfId="234" applyNumberFormat="1" applyFont="1" applyFill="1" applyBorder="1" applyAlignment="1">
      <alignment horizontal="center" vertical="center" wrapText="1"/>
    </xf>
    <xf numFmtId="165" fontId="50" fillId="31" borderId="18" xfId="234" applyNumberFormat="1" applyFont="1" applyFill="1" applyBorder="1" applyAlignment="1">
      <alignment horizontal="center" vertical="center" wrapText="1"/>
    </xf>
    <xf numFmtId="0" fontId="49" fillId="31" borderId="0" xfId="0" applyFont="1" applyFill="1" applyBorder="1"/>
    <xf numFmtId="2" fontId="50" fillId="31" borderId="9" xfId="234" applyNumberFormat="1" applyFont="1" applyFill="1" applyBorder="1" applyAlignment="1">
      <alignment horizontal="center" vertical="center" wrapText="1"/>
    </xf>
    <xf numFmtId="1" fontId="50" fillId="31" borderId="9" xfId="234" applyNumberFormat="1" applyFont="1" applyFill="1" applyBorder="1" applyAlignment="1">
      <alignment horizontal="center" vertical="center" wrapText="1"/>
    </xf>
    <xf numFmtId="165" fontId="49" fillId="31" borderId="9" xfId="234" applyNumberFormat="1" applyFont="1" applyFill="1" applyBorder="1" applyAlignment="1">
      <alignment horizontal="center" vertical="center" wrapText="1"/>
    </xf>
    <xf numFmtId="166" fontId="50" fillId="31" borderId="9" xfId="186" applyNumberFormat="1" applyFont="1" applyFill="1" applyBorder="1" applyAlignment="1">
      <alignment horizontal="center" vertical="center" wrapText="1"/>
    </xf>
    <xf numFmtId="0" fontId="49" fillId="31" borderId="9" xfId="234" applyFont="1" applyFill="1" applyBorder="1" applyAlignment="1">
      <alignment horizontal="center" vertical="center" wrapText="1"/>
    </xf>
    <xf numFmtId="1" fontId="49" fillId="31" borderId="9" xfId="229" applyNumberFormat="1" applyFont="1" applyFill="1" applyBorder="1" applyAlignment="1" applyProtection="1">
      <alignment horizontal="center" vertical="center" wrapText="1"/>
      <protection locked="0"/>
    </xf>
    <xf numFmtId="165" fontId="49" fillId="31" borderId="17" xfId="234" applyNumberFormat="1" applyFont="1" applyFill="1" applyBorder="1" applyAlignment="1">
      <alignment horizontal="center" vertical="center" wrapText="1"/>
    </xf>
    <xf numFmtId="165" fontId="49" fillId="31" borderId="18" xfId="234" applyNumberFormat="1" applyFont="1" applyFill="1" applyBorder="1" applyAlignment="1">
      <alignment horizontal="center" vertical="center" wrapText="1"/>
    </xf>
    <xf numFmtId="165" fontId="49" fillId="31" borderId="19" xfId="234" applyNumberFormat="1" applyFont="1" applyFill="1" applyBorder="1" applyAlignment="1">
      <alignment horizontal="center" vertical="center" wrapText="1"/>
    </xf>
    <xf numFmtId="2" fontId="49" fillId="31" borderId="9" xfId="234" applyNumberFormat="1" applyFont="1" applyFill="1" applyBorder="1" applyAlignment="1">
      <alignment horizontal="center" vertical="center" wrapText="1"/>
    </xf>
    <xf numFmtId="2" fontId="49" fillId="0" borderId="9" xfId="234" applyNumberFormat="1" applyFont="1" applyFill="1" applyBorder="1" applyAlignment="1">
      <alignment horizontal="center" vertical="center" wrapText="1"/>
    </xf>
    <xf numFmtId="1" fontId="49" fillId="0" borderId="9" xfId="229" applyNumberFormat="1" applyFont="1" applyFill="1" applyBorder="1" applyAlignment="1" applyProtection="1">
      <alignment horizontal="center" vertical="center" wrapText="1"/>
      <protection locked="0"/>
    </xf>
    <xf numFmtId="1" fontId="50" fillId="0" borderId="9" xfId="234" applyNumberFormat="1" applyFont="1" applyFill="1" applyBorder="1" applyAlignment="1">
      <alignment horizontal="center" vertical="center" wrapText="1"/>
    </xf>
    <xf numFmtId="1" fontId="50" fillId="0" borderId="9" xfId="229" applyNumberFormat="1" applyFont="1" applyFill="1" applyBorder="1" applyAlignment="1" applyProtection="1">
      <alignment horizontal="center" vertical="center" wrapText="1"/>
      <protection locked="0"/>
    </xf>
    <xf numFmtId="1" fontId="50" fillId="31" borderId="9" xfId="229" applyNumberFormat="1" applyFont="1" applyFill="1" applyBorder="1" applyAlignment="1" applyProtection="1">
      <alignment horizontal="center" vertical="center" wrapText="1"/>
      <protection locked="0"/>
    </xf>
    <xf numFmtId="1" fontId="49" fillId="0" borderId="9" xfId="234" applyNumberFormat="1" applyFont="1" applyFill="1" applyBorder="1" applyAlignment="1">
      <alignment horizontal="center" vertical="center" wrapText="1"/>
    </xf>
    <xf numFmtId="1" fontId="49" fillId="31" borderId="9" xfId="234" applyNumberFormat="1" applyFont="1" applyFill="1" applyBorder="1" applyAlignment="1">
      <alignment horizontal="center" vertical="center" wrapText="1"/>
    </xf>
    <xf numFmtId="165" fontId="50" fillId="31" borderId="19" xfId="234" applyNumberFormat="1" applyFont="1" applyFill="1" applyBorder="1" applyAlignment="1">
      <alignment horizontal="center" vertical="center" wrapText="1"/>
    </xf>
    <xf numFmtId="165" fontId="50" fillId="32" borderId="18" xfId="186" applyNumberFormat="1" applyFont="1" applyFill="1" applyBorder="1" applyAlignment="1">
      <alignment horizontal="center" vertical="center" wrapText="1"/>
    </xf>
    <xf numFmtId="0" fontId="50" fillId="31" borderId="0" xfId="0" applyFont="1" applyFill="1" applyBorder="1"/>
    <xf numFmtId="167" fontId="49" fillId="31" borderId="9" xfId="234" applyNumberFormat="1" applyFont="1" applyFill="1" applyBorder="1" applyAlignment="1">
      <alignment horizontal="center" vertical="center" wrapText="1"/>
    </xf>
    <xf numFmtId="165" fontId="50" fillId="0" borderId="9" xfId="234" applyNumberFormat="1" applyFont="1" applyFill="1" applyBorder="1" applyAlignment="1">
      <alignment horizontal="center" vertical="center" wrapText="1"/>
    </xf>
    <xf numFmtId="165" fontId="49" fillId="0" borderId="9" xfId="234" applyNumberFormat="1" applyFont="1" applyFill="1" applyBorder="1" applyAlignment="1">
      <alignment horizontal="center" vertical="center" wrapText="1"/>
    </xf>
    <xf numFmtId="165" fontId="50" fillId="32" borderId="17" xfId="234" applyNumberFormat="1" applyFont="1" applyFill="1" applyBorder="1" applyAlignment="1">
      <alignment horizontal="center" vertical="center" wrapText="1"/>
    </xf>
    <xf numFmtId="165" fontId="50" fillId="32" borderId="9" xfId="234" applyNumberFormat="1" applyFont="1" applyFill="1" applyBorder="1" applyAlignment="1">
      <alignment horizontal="center" vertical="center" wrapText="1"/>
    </xf>
    <xf numFmtId="165" fontId="50" fillId="32" borderId="18" xfId="234" applyNumberFormat="1" applyFont="1" applyFill="1" applyBorder="1" applyAlignment="1">
      <alignment horizontal="center" vertical="center" wrapText="1"/>
    </xf>
    <xf numFmtId="0" fontId="50" fillId="31" borderId="9" xfId="186" applyFont="1" applyFill="1" applyBorder="1" applyAlignment="1" applyProtection="1">
      <alignment horizontal="left" vertical="center" wrapText="1"/>
      <protection locked="0"/>
    </xf>
    <xf numFmtId="0" fontId="3" fillId="32" borderId="9" xfId="231" applyFont="1" applyFill="1" applyBorder="1" applyAlignment="1">
      <alignment horizontal="left" vertical="center" wrapText="1"/>
    </xf>
    <xf numFmtId="0" fontId="49" fillId="31" borderId="9" xfId="0" applyFont="1" applyFill="1" applyBorder="1" applyAlignment="1" applyProtection="1">
      <alignment horizontal="left" vertical="center" wrapText="1"/>
      <protection locked="0"/>
    </xf>
    <xf numFmtId="0" fontId="49" fillId="31" borderId="9" xfId="186" applyFont="1" applyFill="1" applyBorder="1" applyAlignment="1">
      <alignment horizontal="left" vertical="center" wrapText="1"/>
    </xf>
    <xf numFmtId="0" fontId="49" fillId="31" borderId="9" xfId="186" applyFont="1" applyFill="1" applyBorder="1" applyAlignment="1" applyProtection="1">
      <alignment horizontal="left" vertical="center" wrapText="1"/>
      <protection locked="0"/>
    </xf>
    <xf numFmtId="0" fontId="49" fillId="31" borderId="9" xfId="234" applyFont="1" applyFill="1" applyBorder="1" applyAlignment="1">
      <alignment horizontal="left" vertical="center" wrapText="1"/>
    </xf>
    <xf numFmtId="0" fontId="50" fillId="31" borderId="9" xfId="186" applyFont="1" applyFill="1" applyBorder="1" applyAlignment="1" applyProtection="1">
      <alignment vertical="center" wrapText="1"/>
      <protection locked="0"/>
    </xf>
    <xf numFmtId="0" fontId="49" fillId="0" borderId="9" xfId="234" applyFont="1" applyFill="1" applyBorder="1" applyAlignment="1">
      <alignment horizontal="center" vertical="center" wrapText="1"/>
    </xf>
    <xf numFmtId="0" fontId="50" fillId="31" borderId="9" xfId="232" applyFont="1" applyFill="1" applyBorder="1" applyAlignment="1" applyProtection="1">
      <alignment horizontal="left" vertical="center" wrapText="1"/>
      <protection locked="0"/>
    </xf>
    <xf numFmtId="0" fontId="49" fillId="31" borderId="9" xfId="229" applyFont="1" applyFill="1" applyBorder="1" applyAlignment="1">
      <alignment horizontal="left" vertical="center" wrapText="1"/>
    </xf>
    <xf numFmtId="0" fontId="50" fillId="31" borderId="9" xfId="234" applyFont="1" applyFill="1" applyBorder="1" applyAlignment="1">
      <alignment horizontal="left" vertical="center" wrapText="1"/>
    </xf>
    <xf numFmtId="0" fontId="49" fillId="31" borderId="9" xfId="229" applyFont="1" applyFill="1" applyBorder="1" applyAlignment="1">
      <alignment vertical="justify" wrapText="1"/>
    </xf>
    <xf numFmtId="0" fontId="50" fillId="31" borderId="9" xfId="255" applyFont="1" applyFill="1" applyBorder="1" applyAlignment="1" applyProtection="1">
      <alignment vertical="center" wrapText="1"/>
      <protection locked="0"/>
    </xf>
    <xf numFmtId="0" fontId="49" fillId="31" borderId="9" xfId="230" applyFont="1" applyFill="1" applyBorder="1" applyAlignment="1">
      <alignment vertical="center" wrapText="1"/>
    </xf>
    <xf numFmtId="0" fontId="49" fillId="31" borderId="9" xfId="0" applyFont="1" applyFill="1" applyBorder="1" applyAlignment="1" applyProtection="1">
      <alignment horizontal="left" vertical="center" wrapText="1"/>
    </xf>
    <xf numFmtId="0" fontId="49" fillId="31" borderId="9" xfId="234" applyFont="1" applyFill="1" applyBorder="1" applyAlignment="1">
      <alignment vertical="center" wrapText="1"/>
    </xf>
    <xf numFmtId="0" fontId="49" fillId="31" borderId="9" xfId="255" applyFont="1" applyFill="1" applyBorder="1" applyAlignment="1" applyProtection="1">
      <alignment vertical="center" wrapText="1"/>
      <protection locked="0"/>
    </xf>
    <xf numFmtId="0" fontId="3" fillId="29" borderId="9" xfId="231" applyFont="1" applyFill="1" applyBorder="1" applyAlignment="1">
      <alignment horizontal="left" vertical="center" wrapText="1"/>
    </xf>
    <xf numFmtId="0" fontId="50" fillId="31" borderId="9" xfId="255" applyFont="1" applyFill="1" applyBorder="1" applyAlignment="1" applyProtection="1">
      <alignment horizontal="left" vertical="center" wrapText="1"/>
      <protection locked="0"/>
    </xf>
    <xf numFmtId="0" fontId="49" fillId="31" borderId="9" xfId="255" applyFont="1" applyFill="1" applyBorder="1" applyAlignment="1" applyProtection="1">
      <alignment horizontal="left" vertical="center" wrapText="1"/>
      <protection locked="0"/>
    </xf>
    <xf numFmtId="0" fontId="49" fillId="31" borderId="9" xfId="230" applyFont="1" applyFill="1" applyBorder="1" applyAlignment="1">
      <alignment horizontal="left" vertical="center" wrapText="1"/>
    </xf>
    <xf numFmtId="0" fontId="49" fillId="31" borderId="9" xfId="234" applyFont="1" applyFill="1" applyBorder="1" applyAlignment="1" applyProtection="1">
      <alignment vertical="center" wrapText="1"/>
      <protection locked="0"/>
    </xf>
    <xf numFmtId="0" fontId="50" fillId="32" borderId="9" xfId="255" applyFont="1" applyFill="1" applyBorder="1" applyAlignment="1" applyProtection="1">
      <alignment horizontal="left" vertical="center" wrapText="1"/>
      <protection locked="0"/>
    </xf>
    <xf numFmtId="0" fontId="50" fillId="32" borderId="9" xfId="234" applyFont="1" applyFill="1" applyBorder="1" applyAlignment="1">
      <alignment horizontal="center" vertical="center" wrapText="1"/>
    </xf>
    <xf numFmtId="49" fontId="50" fillId="31" borderId="17" xfId="186" applyNumberFormat="1" applyFont="1" applyFill="1" applyBorder="1" applyAlignment="1" applyProtection="1">
      <alignment horizontal="center" vertical="center" wrapText="1"/>
      <protection locked="0"/>
    </xf>
    <xf numFmtId="3" fontId="3" fillId="32" borderId="17" xfId="186" applyNumberFormat="1" applyFont="1" applyFill="1" applyBorder="1" applyAlignment="1">
      <alignment horizontal="center" vertical="center" wrapText="1"/>
    </xf>
    <xf numFmtId="49" fontId="50" fillId="31" borderId="17" xfId="234" applyNumberFormat="1" applyFont="1" applyFill="1" applyBorder="1" applyAlignment="1">
      <alignment horizontal="center" vertical="center" wrapText="1"/>
    </xf>
    <xf numFmtId="49" fontId="49" fillId="31" borderId="17" xfId="234" applyNumberFormat="1" applyFont="1" applyFill="1" applyBorder="1" applyAlignment="1">
      <alignment horizontal="center" vertical="center" wrapText="1"/>
    </xf>
    <xf numFmtId="0" fontId="49" fillId="31" borderId="17" xfId="234" applyFont="1" applyFill="1" applyBorder="1" applyAlignment="1">
      <alignment horizontal="center" vertical="center" wrapText="1"/>
    </xf>
    <xf numFmtId="0" fontId="50" fillId="31" borderId="17" xfId="234" applyFont="1" applyFill="1" applyBorder="1" applyAlignment="1">
      <alignment horizontal="center" vertical="center" wrapText="1"/>
    </xf>
    <xf numFmtId="16" fontId="50" fillId="31" borderId="17" xfId="234" applyNumberFormat="1" applyFont="1" applyFill="1" applyBorder="1" applyAlignment="1">
      <alignment horizontal="center" vertical="center" wrapText="1"/>
    </xf>
    <xf numFmtId="49" fontId="50" fillId="31" borderId="17" xfId="255" applyNumberFormat="1" applyFont="1" applyFill="1" applyBorder="1" applyAlignment="1" applyProtection="1">
      <alignment horizontal="center" vertical="center" wrapText="1"/>
      <protection locked="0"/>
    </xf>
    <xf numFmtId="1" fontId="49" fillId="31" borderId="17" xfId="263" applyNumberFormat="1" applyFont="1" applyFill="1" applyBorder="1" applyAlignment="1">
      <alignment horizontal="center" vertical="center" wrapText="1"/>
    </xf>
    <xf numFmtId="49" fontId="49" fillId="31" borderId="17" xfId="255" applyNumberFormat="1" applyFont="1" applyFill="1" applyBorder="1" applyAlignment="1" applyProtection="1">
      <alignment horizontal="center" vertical="center" wrapText="1"/>
      <protection locked="0"/>
    </xf>
    <xf numFmtId="49" fontId="49" fillId="31" borderId="17" xfId="186" applyNumberFormat="1" applyFont="1" applyFill="1" applyBorder="1" applyAlignment="1">
      <alignment horizontal="center" vertical="center" wrapText="1"/>
    </xf>
    <xf numFmtId="3" fontId="3" fillId="29" borderId="17" xfId="186" applyNumberFormat="1" applyFont="1" applyFill="1" applyBorder="1" applyAlignment="1">
      <alignment horizontal="center" vertical="center" wrapText="1"/>
    </xf>
    <xf numFmtId="1" fontId="49" fillId="31" borderId="17" xfId="186" applyNumberFormat="1" applyFont="1" applyFill="1" applyBorder="1" applyAlignment="1" applyProtection="1">
      <alignment horizontal="center" vertical="center" wrapText="1"/>
    </xf>
    <xf numFmtId="49" fontId="49" fillId="31" borderId="17" xfId="186" applyNumberFormat="1" applyFont="1" applyFill="1" applyBorder="1" applyAlignment="1" applyProtection="1">
      <alignment horizontal="center" vertical="center" wrapText="1"/>
      <protection locked="0"/>
    </xf>
    <xf numFmtId="49" fontId="50" fillId="32" borderId="17" xfId="255" applyNumberFormat="1" applyFont="1" applyFill="1" applyBorder="1" applyAlignment="1" applyProtection="1">
      <alignment horizontal="center" vertical="center" wrapText="1"/>
      <protection locked="0"/>
    </xf>
    <xf numFmtId="0" fontId="49" fillId="31" borderId="20" xfId="234" applyFont="1" applyFill="1" applyBorder="1" applyAlignment="1">
      <alignment horizontal="center" vertical="center" wrapText="1"/>
    </xf>
    <xf numFmtId="0" fontId="49" fillId="31" borderId="22" xfId="234" applyFont="1" applyFill="1" applyBorder="1" applyAlignment="1">
      <alignment vertical="center" wrapText="1"/>
    </xf>
    <xf numFmtId="0" fontId="49" fillId="31" borderId="22" xfId="234" applyFont="1" applyFill="1" applyBorder="1" applyAlignment="1">
      <alignment horizontal="center" vertical="center" wrapText="1"/>
    </xf>
    <xf numFmtId="165" fontId="49" fillId="31" borderId="22" xfId="234" applyNumberFormat="1" applyFont="1" applyFill="1" applyBorder="1" applyAlignment="1">
      <alignment horizontal="center" vertical="center" wrapText="1"/>
    </xf>
    <xf numFmtId="1" fontId="49" fillId="31" borderId="22" xfId="234" applyNumberFormat="1" applyFont="1" applyFill="1" applyBorder="1" applyAlignment="1">
      <alignment horizontal="center" vertical="center" wrapText="1"/>
    </xf>
    <xf numFmtId="165" fontId="50" fillId="31" borderId="22" xfId="234" applyNumberFormat="1" applyFont="1" applyFill="1" applyBorder="1" applyAlignment="1">
      <alignment horizontal="center" vertical="center" wrapText="1"/>
    </xf>
    <xf numFmtId="165" fontId="50" fillId="31" borderId="24" xfId="234" applyNumberFormat="1" applyFont="1" applyFill="1" applyBorder="1" applyAlignment="1">
      <alignment horizontal="center" vertical="center" wrapText="1"/>
    </xf>
    <xf numFmtId="1" fontId="3" fillId="32" borderId="15" xfId="0" applyNumberFormat="1" applyFont="1" applyFill="1" applyBorder="1" applyAlignment="1">
      <alignment horizontal="center" vertical="center" wrapText="1"/>
    </xf>
    <xf numFmtId="0" fontId="50" fillId="31" borderId="15" xfId="234" applyFont="1" applyFill="1" applyBorder="1" applyAlignment="1">
      <alignment horizontal="center" vertical="center" wrapText="1"/>
    </xf>
    <xf numFmtId="1" fontId="50" fillId="31" borderId="15" xfId="234" applyNumberFormat="1" applyFont="1" applyFill="1" applyBorder="1" applyAlignment="1">
      <alignment horizontal="center" vertical="center" wrapText="1"/>
    </xf>
    <xf numFmtId="166" fontId="50" fillId="31" borderId="15" xfId="186" applyNumberFormat="1" applyFont="1" applyFill="1" applyBorder="1" applyAlignment="1">
      <alignment horizontal="center" vertical="center" wrapText="1"/>
    </xf>
    <xf numFmtId="1" fontId="49" fillId="31" borderId="15" xfId="229" applyNumberFormat="1" applyFont="1" applyFill="1" applyBorder="1" applyAlignment="1" applyProtection="1">
      <alignment horizontal="center" vertical="center" wrapText="1"/>
      <protection locked="0"/>
    </xf>
    <xf numFmtId="1" fontId="50" fillId="31" borderId="15" xfId="229" applyNumberFormat="1" applyFont="1" applyFill="1" applyBorder="1" applyAlignment="1" applyProtection="1">
      <alignment horizontal="center" vertical="center" wrapText="1"/>
      <protection locked="0"/>
    </xf>
    <xf numFmtId="0" fontId="49" fillId="31" borderId="15" xfId="234" applyFont="1" applyFill="1" applyBorder="1" applyAlignment="1">
      <alignment horizontal="center" vertical="center" wrapText="1"/>
    </xf>
    <xf numFmtId="1" fontId="49" fillId="31" borderId="15" xfId="234" applyNumberFormat="1" applyFont="1" applyFill="1" applyBorder="1" applyAlignment="1">
      <alignment horizontal="center" vertical="center" wrapText="1"/>
    </xf>
    <xf numFmtId="1" fontId="3" fillId="29" borderId="15" xfId="0" applyNumberFormat="1" applyFont="1" applyFill="1" applyBorder="1" applyAlignment="1">
      <alignment horizontal="center" vertical="center" wrapText="1"/>
    </xf>
    <xf numFmtId="0" fontId="50" fillId="32" borderId="15" xfId="234" applyFont="1" applyFill="1" applyBorder="1" applyAlignment="1">
      <alignment horizontal="center" vertical="center" wrapText="1"/>
    </xf>
    <xf numFmtId="1" fontId="49" fillId="31" borderId="23" xfId="234" applyNumberFormat="1" applyFont="1" applyFill="1" applyBorder="1" applyAlignment="1">
      <alignment horizontal="center" vertical="center" wrapText="1"/>
    </xf>
    <xf numFmtId="165" fontId="3" fillId="32" borderId="19" xfId="186" applyNumberFormat="1" applyFont="1" applyFill="1" applyBorder="1" applyAlignment="1">
      <alignment horizontal="center" vertical="center" wrapText="1"/>
    </xf>
    <xf numFmtId="165" fontId="50" fillId="32" borderId="19" xfId="234" applyNumberFormat="1" applyFont="1" applyFill="1" applyBorder="1" applyAlignment="1">
      <alignment horizontal="center" vertical="center" wrapText="1"/>
    </xf>
    <xf numFmtId="165" fontId="49" fillId="31" borderId="21" xfId="234" applyNumberFormat="1" applyFont="1" applyFill="1" applyBorder="1" applyAlignment="1">
      <alignment horizontal="center" vertical="center" wrapText="1"/>
    </xf>
    <xf numFmtId="165" fontId="49" fillId="31" borderId="20" xfId="234" applyNumberFormat="1" applyFont="1" applyFill="1" applyBorder="1" applyAlignment="1">
      <alignment horizontal="center" vertical="center" wrapText="1"/>
    </xf>
    <xf numFmtId="165" fontId="49" fillId="31" borderId="24" xfId="234" applyNumberFormat="1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50" fillId="0" borderId="0" xfId="0" applyFont="1" applyFill="1" applyBorder="1"/>
    <xf numFmtId="165" fontId="3" fillId="0" borderId="31" xfId="0" applyNumberFormat="1" applyFont="1" applyFill="1" applyBorder="1" applyAlignment="1">
      <alignment horizontal="center" vertical="center" wrapText="1"/>
    </xf>
    <xf numFmtId="165" fontId="50" fillId="0" borderId="17" xfId="234" applyNumberFormat="1" applyFont="1" applyFill="1" applyBorder="1" applyAlignment="1">
      <alignment horizontal="center" vertical="center" wrapText="1"/>
    </xf>
    <xf numFmtId="165" fontId="50" fillId="0" borderId="18" xfId="234" applyNumberFormat="1" applyFont="1" applyFill="1" applyBorder="1" applyAlignment="1">
      <alignment horizontal="center" vertical="center" wrapText="1"/>
    </xf>
    <xf numFmtId="165" fontId="49" fillId="0" borderId="17" xfId="234" applyNumberFormat="1" applyFont="1" applyFill="1" applyBorder="1" applyAlignment="1">
      <alignment horizontal="center" vertical="center" wrapText="1"/>
    </xf>
    <xf numFmtId="0" fontId="49" fillId="0" borderId="9" xfId="255" applyFont="1" applyFill="1" applyBorder="1" applyAlignment="1" applyProtection="1">
      <alignment vertical="center" wrapText="1"/>
      <protection locked="0"/>
    </xf>
    <xf numFmtId="0" fontId="49" fillId="0" borderId="15" xfId="234" applyFont="1" applyFill="1" applyBorder="1" applyAlignment="1">
      <alignment horizontal="center" vertical="center" wrapText="1"/>
    </xf>
    <xf numFmtId="165" fontId="49" fillId="0" borderId="18" xfId="234" applyNumberFormat="1" applyFont="1" applyFill="1" applyBorder="1" applyAlignment="1">
      <alignment horizontal="center" vertical="center" wrapText="1"/>
    </xf>
    <xf numFmtId="165" fontId="49" fillId="0" borderId="19" xfId="234" applyNumberFormat="1" applyFont="1" applyFill="1" applyBorder="1" applyAlignment="1">
      <alignment horizontal="center" vertical="center" wrapText="1"/>
    </xf>
    <xf numFmtId="1" fontId="2" fillId="0" borderId="21" xfId="0" applyNumberFormat="1" applyFont="1" applyFill="1" applyBorder="1" applyAlignment="1">
      <alignment horizontal="center" vertical="center" wrapText="1"/>
    </xf>
    <xf numFmtId="165" fontId="3" fillId="32" borderId="29" xfId="0" applyNumberFormat="1" applyFont="1" applyFill="1" applyBorder="1" applyAlignment="1">
      <alignment horizontal="center" vertical="center" wrapText="1"/>
    </xf>
    <xf numFmtId="165" fontId="2" fillId="32" borderId="29" xfId="0" applyNumberFormat="1" applyFont="1" applyFill="1" applyBorder="1" applyAlignment="1">
      <alignment horizontal="center" vertical="center" wrapText="1"/>
    </xf>
    <xf numFmtId="165" fontId="2" fillId="33" borderId="29" xfId="0" applyNumberFormat="1" applyFont="1" applyFill="1" applyBorder="1" applyAlignment="1">
      <alignment horizontal="center" vertical="center" wrapText="1"/>
    </xf>
    <xf numFmtId="49" fontId="49" fillId="0" borderId="17" xfId="255" applyNumberFormat="1" applyFont="1" applyFill="1" applyBorder="1" applyAlignment="1" applyProtection="1">
      <alignment horizontal="center" vertical="center" wrapText="1"/>
      <protection locked="0"/>
    </xf>
    <xf numFmtId="1" fontId="49" fillId="0" borderId="15" xfId="234" applyNumberFormat="1" applyFont="1" applyFill="1" applyBorder="1" applyAlignment="1">
      <alignment horizontal="center" vertical="center" wrapText="1"/>
    </xf>
    <xf numFmtId="165" fontId="50" fillId="0" borderId="19" xfId="234" applyNumberFormat="1" applyFont="1" applyFill="1" applyBorder="1" applyAlignment="1">
      <alignment horizontal="center" vertical="center" wrapText="1"/>
    </xf>
    <xf numFmtId="49" fontId="49" fillId="0" borderId="17" xfId="234" applyNumberFormat="1" applyFont="1" applyFill="1" applyBorder="1" applyAlignment="1">
      <alignment horizontal="center" vertical="center" wrapText="1"/>
    </xf>
    <xf numFmtId="0" fontId="49" fillId="0" borderId="9" xfId="186" applyFont="1" applyFill="1" applyBorder="1" applyAlignment="1" applyProtection="1">
      <alignment horizontal="left" vertical="center" wrapText="1"/>
      <protection locked="0"/>
    </xf>
    <xf numFmtId="174" fontId="50" fillId="31" borderId="18" xfId="234" applyNumberFormat="1" applyFont="1" applyFill="1" applyBorder="1" applyAlignment="1">
      <alignment horizontal="center" vertical="center" wrapText="1"/>
    </xf>
    <xf numFmtId="174" fontId="49" fillId="0" borderId="18" xfId="234" applyNumberFormat="1" applyFont="1" applyFill="1" applyBorder="1" applyAlignment="1">
      <alignment horizontal="center" vertical="center" wrapText="1"/>
    </xf>
    <xf numFmtId="174" fontId="49" fillId="0" borderId="9" xfId="234" applyNumberFormat="1" applyFont="1" applyFill="1" applyBorder="1" applyAlignment="1">
      <alignment horizontal="center" vertical="center" wrapText="1"/>
    </xf>
    <xf numFmtId="174" fontId="50" fillId="31" borderId="9" xfId="234" applyNumberFormat="1" applyFont="1" applyFill="1" applyBorder="1" applyAlignment="1">
      <alignment horizontal="center" vertical="center" wrapText="1"/>
    </xf>
    <xf numFmtId="165" fontId="2" fillId="31" borderId="0" xfId="159" applyNumberFormat="1" applyFont="1" applyFill="1"/>
    <xf numFmtId="165" fontId="50" fillId="0" borderId="18" xfId="186" applyNumberFormat="1" applyFont="1" applyFill="1" applyBorder="1" applyAlignment="1">
      <alignment horizontal="center" vertical="center" wrapText="1"/>
    </xf>
    <xf numFmtId="165" fontId="50" fillId="0" borderId="19" xfId="186" applyNumberFormat="1" applyFont="1" applyFill="1" applyBorder="1" applyAlignment="1">
      <alignment horizontal="center" vertical="center" wrapText="1"/>
    </xf>
    <xf numFmtId="165" fontId="50" fillId="0" borderId="9" xfId="186" applyNumberFormat="1" applyFont="1" applyFill="1" applyBorder="1" applyAlignment="1">
      <alignment horizontal="center" vertical="center" wrapText="1"/>
    </xf>
    <xf numFmtId="165" fontId="50" fillId="0" borderId="17" xfId="186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53" fillId="0" borderId="0" xfId="0" applyFont="1" applyAlignment="1">
      <alignment horizontal="justify" vertical="center"/>
    </xf>
    <xf numFmtId="0" fontId="54" fillId="0" borderId="0" xfId="0" applyFont="1" applyFill="1"/>
    <xf numFmtId="0" fontId="54" fillId="0" borderId="0" xfId="0" applyFont="1"/>
    <xf numFmtId="1" fontId="2" fillId="0" borderId="44" xfId="0" applyNumberFormat="1" applyFont="1" applyFill="1" applyBorder="1" applyAlignment="1">
      <alignment horizontal="center" vertical="center" wrapText="1"/>
    </xf>
    <xf numFmtId="1" fontId="54" fillId="0" borderId="0" xfId="0" applyNumberFormat="1" applyFont="1" applyFill="1"/>
    <xf numFmtId="1" fontId="54" fillId="0" borderId="0" xfId="0" applyNumberFormat="1" applyFont="1"/>
    <xf numFmtId="0" fontId="53" fillId="0" borderId="0" xfId="0" applyFont="1"/>
    <xf numFmtId="165" fontId="53" fillId="0" borderId="0" xfId="0" applyNumberFormat="1" applyFont="1"/>
    <xf numFmtId="0" fontId="53" fillId="0" borderId="0" xfId="0" applyFont="1" applyFill="1"/>
    <xf numFmtId="165" fontId="54" fillId="0" borderId="0" xfId="0" applyNumberFormat="1" applyFont="1"/>
    <xf numFmtId="0" fontId="53" fillId="0" borderId="0" xfId="0" applyFont="1" applyAlignment="1"/>
    <xf numFmtId="165" fontId="53" fillId="0" borderId="0" xfId="0" applyNumberFormat="1" applyFont="1" applyAlignment="1"/>
    <xf numFmtId="0" fontId="53" fillId="0" borderId="0" xfId="0" applyFont="1" applyFill="1" applyAlignment="1"/>
    <xf numFmtId="0" fontId="53" fillId="0" borderId="0" xfId="0" applyFont="1" applyAlignment="1">
      <alignment horizontal="left"/>
    </xf>
    <xf numFmtId="49" fontId="50" fillId="32" borderId="17" xfId="186" applyNumberFormat="1" applyFont="1" applyFill="1" applyBorder="1" applyAlignment="1" applyProtection="1">
      <alignment horizontal="center" vertical="center" wrapText="1"/>
      <protection locked="0"/>
    </xf>
    <xf numFmtId="0" fontId="50" fillId="32" borderId="9" xfId="186" applyFont="1" applyFill="1" applyBorder="1" applyAlignment="1" applyProtection="1">
      <alignment horizontal="left" vertical="center" wrapText="1"/>
      <protection locked="0"/>
    </xf>
    <xf numFmtId="0" fontId="50" fillId="32" borderId="9" xfId="186" applyFont="1" applyFill="1" applyBorder="1" applyAlignment="1">
      <alignment horizontal="center" vertical="center" wrapText="1"/>
    </xf>
    <xf numFmtId="3" fontId="50" fillId="32" borderId="9" xfId="234" applyNumberFormat="1" applyFont="1" applyFill="1" applyBorder="1" applyAlignment="1">
      <alignment horizontal="center" vertical="center" wrapText="1"/>
    </xf>
    <xf numFmtId="0" fontId="50" fillId="32" borderId="15" xfId="186" applyFont="1" applyFill="1" applyBorder="1" applyAlignment="1">
      <alignment horizontal="center" vertical="center" wrapText="1"/>
    </xf>
    <xf numFmtId="165" fontId="50" fillId="32" borderId="17" xfId="186" applyNumberFormat="1" applyFont="1" applyFill="1" applyBorder="1" applyAlignment="1">
      <alignment horizontal="center" vertical="center" wrapText="1"/>
    </xf>
    <xf numFmtId="165" fontId="50" fillId="32" borderId="9" xfId="186" applyNumberFormat="1" applyFont="1" applyFill="1" applyBorder="1" applyAlignment="1">
      <alignment horizontal="center" vertical="center" wrapText="1"/>
    </xf>
    <xf numFmtId="165" fontId="50" fillId="32" borderId="19" xfId="186" applyNumberFormat="1" applyFont="1" applyFill="1" applyBorder="1" applyAlignment="1">
      <alignment horizontal="center" vertical="center" wrapText="1"/>
    </xf>
    <xf numFmtId="0" fontId="50" fillId="34" borderId="30" xfId="234" applyFont="1" applyFill="1" applyBorder="1" applyAlignment="1">
      <alignment horizontal="center" vertical="center" wrapText="1"/>
    </xf>
    <xf numFmtId="0" fontId="50" fillId="34" borderId="29" xfId="234" applyFont="1" applyFill="1" applyBorder="1" applyAlignment="1">
      <alignment vertical="center" wrapText="1"/>
    </xf>
    <xf numFmtId="0" fontId="50" fillId="34" borderId="29" xfId="234" applyFont="1" applyFill="1" applyBorder="1" applyAlignment="1">
      <alignment horizontal="center" vertical="center" wrapText="1"/>
    </xf>
    <xf numFmtId="3" fontId="50" fillId="34" borderId="29" xfId="234" applyNumberFormat="1" applyFont="1" applyFill="1" applyBorder="1" applyAlignment="1">
      <alignment horizontal="center" vertical="center" wrapText="1"/>
    </xf>
    <xf numFmtId="0" fontId="50" fillId="34" borderId="16" xfId="234" applyFont="1" applyFill="1" applyBorder="1" applyAlignment="1">
      <alignment horizontal="center" vertical="center" wrapText="1"/>
    </xf>
    <xf numFmtId="165" fontId="50" fillId="34" borderId="30" xfId="234" applyNumberFormat="1" applyFont="1" applyFill="1" applyBorder="1" applyAlignment="1">
      <alignment horizontal="center" vertical="center" wrapText="1"/>
    </xf>
    <xf numFmtId="165" fontId="50" fillId="34" borderId="29" xfId="234" applyNumberFormat="1" applyFont="1" applyFill="1" applyBorder="1" applyAlignment="1">
      <alignment horizontal="center" vertical="center" wrapText="1"/>
    </xf>
    <xf numFmtId="165" fontId="50" fillId="34" borderId="31" xfId="234" applyNumberFormat="1" applyFont="1" applyFill="1" applyBorder="1" applyAlignment="1">
      <alignment horizontal="center" vertical="center" wrapText="1"/>
    </xf>
    <xf numFmtId="165" fontId="50" fillId="34" borderId="28" xfId="234" applyNumberFormat="1" applyFont="1" applyFill="1" applyBorder="1" applyAlignment="1">
      <alignment horizontal="center" vertical="center" wrapText="1"/>
    </xf>
    <xf numFmtId="0" fontId="2" fillId="31" borderId="0" xfId="159" applyFont="1" applyFill="1"/>
    <xf numFmtId="0" fontId="2" fillId="31" borderId="0" xfId="159" applyFont="1" applyFill="1" applyAlignment="1">
      <alignment wrapText="1"/>
    </xf>
    <xf numFmtId="0" fontId="2" fillId="31" borderId="0" xfId="159" applyFont="1" applyFill="1" applyAlignment="1">
      <alignment horizontal="center"/>
    </xf>
    <xf numFmtId="165" fontId="2" fillId="31" borderId="0" xfId="255" applyNumberFormat="1" applyFont="1" applyFill="1" applyAlignment="1"/>
    <xf numFmtId="165" fontId="2" fillId="31" borderId="0" xfId="255" applyNumberFormat="1" applyFont="1" applyFill="1" applyAlignment="1">
      <alignment horizontal="right"/>
    </xf>
    <xf numFmtId="0" fontId="54" fillId="31" borderId="0" xfId="0" applyFont="1" applyFill="1"/>
    <xf numFmtId="0" fontId="2" fillId="31" borderId="0" xfId="159" applyFont="1" applyFill="1" applyAlignment="1">
      <alignment horizontal="justify" wrapText="1"/>
    </xf>
    <xf numFmtId="165" fontId="2" fillId="31" borderId="0" xfId="159" applyNumberFormat="1" applyFont="1" applyFill="1" applyAlignment="1">
      <alignment horizontal="right"/>
    </xf>
    <xf numFmtId="165" fontId="2" fillId="31" borderId="0" xfId="159" applyNumberFormat="1" applyFont="1" applyFill="1" applyAlignment="1"/>
    <xf numFmtId="165" fontId="2" fillId="31" borderId="0" xfId="0" applyNumberFormat="1" applyFont="1" applyFill="1"/>
    <xf numFmtId="165" fontId="3" fillId="31" borderId="0" xfId="233" applyNumberFormat="1" applyFont="1" applyFill="1" applyAlignment="1">
      <alignment horizontal="right"/>
    </xf>
    <xf numFmtId="165" fontId="3" fillId="31" borderId="0" xfId="159" applyNumberFormat="1" applyFont="1" applyFill="1" applyAlignment="1">
      <alignment horizontal="center"/>
    </xf>
    <xf numFmtId="165" fontId="2" fillId="31" borderId="0" xfId="233" applyNumberFormat="1" applyFont="1" applyFill="1" applyAlignment="1">
      <alignment horizontal="right" vertical="center"/>
    </xf>
    <xf numFmtId="0" fontId="2" fillId="31" borderId="0" xfId="159" applyFont="1" applyFill="1" applyAlignment="1">
      <alignment horizontal="right"/>
    </xf>
    <xf numFmtId="165" fontId="2" fillId="31" borderId="0" xfId="193" applyNumberFormat="1" applyFont="1" applyFill="1"/>
    <xf numFmtId="165" fontId="2" fillId="31" borderId="0" xfId="193" applyNumberFormat="1" applyFont="1" applyFill="1" applyAlignment="1"/>
    <xf numFmtId="165" fontId="2" fillId="31" borderId="0" xfId="193" applyNumberFormat="1" applyFont="1" applyFill="1" applyAlignment="1">
      <alignment horizontal="right"/>
    </xf>
    <xf numFmtId="165" fontId="2" fillId="31" borderId="0" xfId="186" applyNumberFormat="1" applyFont="1" applyFill="1" applyAlignment="1">
      <alignment horizontal="right"/>
    </xf>
    <xf numFmtId="165" fontId="2" fillId="31" borderId="0" xfId="233" applyNumberFormat="1" applyFont="1" applyFill="1" applyAlignment="1">
      <alignment horizontal="right"/>
    </xf>
    <xf numFmtId="165" fontId="48" fillId="31" borderId="0" xfId="159" applyNumberFormat="1" applyFont="1" applyFill="1"/>
    <xf numFmtId="165" fontId="48" fillId="31" borderId="0" xfId="193" applyNumberFormat="1" applyFont="1" applyFill="1"/>
    <xf numFmtId="165" fontId="3" fillId="31" borderId="35" xfId="0" applyNumberFormat="1" applyFont="1" applyFill="1" applyBorder="1" applyAlignment="1">
      <alignment horizontal="center" vertical="center" wrapText="1"/>
    </xf>
    <xf numFmtId="165" fontId="3" fillId="31" borderId="36" xfId="0" applyNumberFormat="1" applyFont="1" applyFill="1" applyBorder="1" applyAlignment="1">
      <alignment horizontal="center" vertical="center" wrapText="1"/>
    </xf>
    <xf numFmtId="165" fontId="3" fillId="31" borderId="37" xfId="0" applyNumberFormat="1" applyFont="1" applyFill="1" applyBorder="1" applyAlignment="1">
      <alignment horizontal="center" vertical="center" wrapText="1"/>
    </xf>
    <xf numFmtId="0" fontId="3" fillId="31" borderId="0" xfId="159" applyFont="1" applyFill="1" applyAlignment="1">
      <alignment horizontal="center"/>
    </xf>
    <xf numFmtId="0" fontId="2" fillId="31" borderId="0" xfId="159" applyFont="1" applyFill="1" applyAlignment="1">
      <alignment horizontal="right"/>
    </xf>
    <xf numFmtId="0" fontId="3" fillId="0" borderId="26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165" fontId="3" fillId="31" borderId="30" xfId="0" applyNumberFormat="1" applyFont="1" applyFill="1" applyBorder="1" applyAlignment="1">
      <alignment horizontal="center" vertical="center" wrapText="1"/>
    </xf>
    <xf numFmtId="165" fontId="3" fillId="31" borderId="17" xfId="0" applyNumberFormat="1" applyFont="1" applyFill="1" applyBorder="1" applyAlignment="1">
      <alignment horizontal="center" vertical="center" wrapText="1"/>
    </xf>
    <xf numFmtId="165" fontId="3" fillId="31" borderId="29" xfId="0" applyNumberFormat="1" applyFont="1" applyFill="1" applyBorder="1" applyAlignment="1">
      <alignment horizontal="center" vertical="center" wrapText="1"/>
    </xf>
    <xf numFmtId="165" fontId="3" fillId="31" borderId="9" xfId="0" applyNumberFormat="1" applyFont="1" applyFill="1" applyBorder="1" applyAlignment="1">
      <alignment horizontal="center" vertical="center" wrapText="1"/>
    </xf>
    <xf numFmtId="165" fontId="3" fillId="31" borderId="31" xfId="0" applyNumberFormat="1" applyFont="1" applyFill="1" applyBorder="1" applyAlignment="1">
      <alignment horizontal="center" vertical="center" wrapText="1"/>
    </xf>
    <xf numFmtId="165" fontId="3" fillId="31" borderId="18" xfId="0" applyNumberFormat="1" applyFont="1" applyFill="1" applyBorder="1" applyAlignment="1">
      <alignment horizontal="center" vertical="center" wrapText="1"/>
    </xf>
    <xf numFmtId="0" fontId="3" fillId="31" borderId="30" xfId="0" applyFont="1" applyFill="1" applyBorder="1" applyAlignment="1">
      <alignment horizontal="center" vertical="center"/>
    </xf>
    <xf numFmtId="0" fontId="3" fillId="31" borderId="29" xfId="0" applyFont="1" applyFill="1" applyBorder="1" applyAlignment="1">
      <alignment horizontal="center" vertical="center"/>
    </xf>
    <xf numFmtId="0" fontId="3" fillId="31" borderId="31" xfId="0" applyFont="1" applyFill="1" applyBorder="1" applyAlignment="1">
      <alignment horizontal="center" vertical="center"/>
    </xf>
    <xf numFmtId="165" fontId="3" fillId="31" borderId="46" xfId="0" applyNumberFormat="1" applyFont="1" applyFill="1" applyBorder="1" applyAlignment="1">
      <alignment horizontal="center" vertical="center" wrapText="1"/>
    </xf>
    <xf numFmtId="165" fontId="3" fillId="31" borderId="41" xfId="0" applyNumberFormat="1" applyFont="1" applyFill="1" applyBorder="1" applyAlignment="1">
      <alignment horizontal="center" vertical="center" wrapText="1"/>
    </xf>
    <xf numFmtId="165" fontId="3" fillId="31" borderId="45" xfId="0" applyNumberFormat="1" applyFont="1" applyFill="1" applyBorder="1" applyAlignment="1">
      <alignment horizontal="center" vertical="center" wrapText="1"/>
    </xf>
    <xf numFmtId="165" fontId="3" fillId="31" borderId="38" xfId="0" applyNumberFormat="1" applyFont="1" applyFill="1" applyBorder="1" applyAlignment="1">
      <alignment horizontal="center" vertical="center" wrapText="1"/>
    </xf>
    <xf numFmtId="165" fontId="3" fillId="31" borderId="39" xfId="0" applyNumberFormat="1" applyFont="1" applyFill="1" applyBorder="1" applyAlignment="1">
      <alignment horizontal="center" vertical="center" wrapText="1"/>
    </xf>
    <xf numFmtId="165" fontId="3" fillId="31" borderId="40" xfId="0" applyNumberFormat="1" applyFont="1" applyFill="1" applyBorder="1" applyAlignment="1">
      <alignment horizontal="center" vertical="center" wrapText="1"/>
    </xf>
  </cellXfs>
  <cellStyles count="297">
    <cellStyle name=" 1" xfId="1"/>
    <cellStyle name=" 1 2" xfId="2"/>
    <cellStyle name=" 1 3" xfId="3"/>
    <cellStyle name="_2010 СТРУКТУРА СВОД" xfId="4"/>
    <cellStyle name="_2010 СТРУКТУРА-с зарпл." xfId="5"/>
    <cellStyle name="_4.1 и 5 Финпланы" xfId="6"/>
    <cellStyle name="_4.1 и 5 Финпланы (1)" xfId="7"/>
    <cellStyle name="_Copy of ДРСК_1" xfId="8"/>
    <cellStyle name="_ДРСК, ИПР 2010 Приложение 1свод" xfId="9"/>
    <cellStyle name="_Инвест-структура 2011 26.10.10" xfId="10"/>
    <cellStyle name="_Инвест-структура_ХЭС_22.10.2010" xfId="11"/>
    <cellStyle name="_Инвест-структура_ХЭС_29.10.2010" xfId="12"/>
    <cellStyle name="_ИПР 2011-2017  ХЭС  от 21.02.12" xfId="13"/>
    <cellStyle name="_ИПР 2011-2017 ХЭС  10.01.12 ПРАВИЛЬНЫЙ" xfId="14"/>
    <cellStyle name="_ИПР 2011-2017 ХЭС 16.12.11 на РАО" xfId="15"/>
    <cellStyle name="_ИПР 2012 ХЭС  12.01.12" xfId="16"/>
    <cellStyle name="_ИПР 2014-2018 ХЭС 06.12.12" xfId="17"/>
    <cellStyle name="_Книга2" xfId="18"/>
    <cellStyle name="_Книга4" xfId="19"/>
    <cellStyle name="_Лист1" xfId="20"/>
    <cellStyle name="_Лист2" xfId="21"/>
    <cellStyle name="_Модель Стратегия Ленэнерго_3" xfId="22"/>
    <cellStyle name="_Прил 14 ( 29 ноября)" xfId="23"/>
    <cellStyle name="_Прил 25а_ЕАО_25.12.2009" xfId="24"/>
    <cellStyle name="_Прил 25а_свод_02.11.2009" xfId="25"/>
    <cellStyle name="_Прил 4.1, 4.3 ИПР 2013-2017 24.01.12 СЕМЫКИН" xfId="26"/>
    <cellStyle name="_Прил 4_21.04.2009_СВОД" xfId="27"/>
    <cellStyle name="_Прил. 1.2, 2.2" xfId="28"/>
    <cellStyle name="_прил. 1.4" xfId="29"/>
    <cellStyle name="_Прил.1 Финансирование ИПР 2011-2013" xfId="30"/>
    <cellStyle name="_Прил.10 Отчет об исполнении  финплана 2009-2010" xfId="31"/>
    <cellStyle name="_Прил.4 Отчет об источниках финансирования ИПР 2009-2010 ХЭС" xfId="32"/>
    <cellStyle name="_Прил.9 Финплан 2011-2013" xfId="33"/>
    <cellStyle name="_Прилож. Л к регл. РАО ХЭС 28.11.11 1" xfId="34"/>
    <cellStyle name="_Приложение  2.2; 2.3 ИПР 2013 25.12.12" xfId="35"/>
    <cellStyle name="_Приложение 1 - ЮЯ 2010-2012 гг." xfId="36"/>
    <cellStyle name="_Приложение 1.2_ЮЯ" xfId="37"/>
    <cellStyle name="_Приложение 1.4 ИПР 2013г. ХЭС 21.12.12" xfId="38"/>
    <cellStyle name="_Приложение 14" xfId="39"/>
    <cellStyle name="_Приложение 14 ИПР 2013г. ХЭС 24.12.12" xfId="40"/>
    <cellStyle name="_Приложение 2 (3 вариант)" xfId="41"/>
    <cellStyle name="_Приложение 2 в формате Приложения 8" xfId="42"/>
    <cellStyle name="_Приложение 2 фин. модель ДРСК 01.03.2011 г." xfId="43"/>
    <cellStyle name="_Приложение 4 от 11.01.10" xfId="44"/>
    <cellStyle name="_Приложение 5 ИПР 2013-2017" xfId="45"/>
    <cellStyle name="_Приложение 6" xfId="46"/>
    <cellStyle name="_Приложение 6.1_ЕАО от Артура" xfId="47"/>
    <cellStyle name="_Приложение 7.1" xfId="48"/>
    <cellStyle name="_Приложение 8а" xfId="49"/>
    <cellStyle name="_Приложение №1" xfId="50"/>
    <cellStyle name="_Приложение Ж (инвест.стр-ра)" xfId="51"/>
    <cellStyle name="_Приложения  4.1 ОАО ДРСК,4.2 ХЭС" xfId="52"/>
    <cellStyle name="_Приложения 11 г. ХЭС 28.03.11 утв. Чудовым" xfId="53"/>
    <cellStyle name="_Приложения на Прав-во ХЭС 12.01.12" xfId="54"/>
    <cellStyle name="_таблица 14 ЕАО." xfId="55"/>
    <cellStyle name="_таблица 14 Перечень ИПР и план финансирования 2010г ЕАО." xfId="56"/>
    <cellStyle name="_Финплан ДРСК 2011-2013 17.02.10 Семыкин" xfId="57"/>
    <cellStyle name="_ЮЯ_РАО ЭСВ (1)" xfId="58"/>
    <cellStyle name="20% - Акцент1 2" xfId="59"/>
    <cellStyle name="20% - Акцент1 2 2" xfId="60"/>
    <cellStyle name="20% - Акцент1 3" xfId="61"/>
    <cellStyle name="20% - Акцент1 3 2" xfId="62"/>
    <cellStyle name="20% - Акцент2 2" xfId="63"/>
    <cellStyle name="20% - Акцент2 2 2" xfId="64"/>
    <cellStyle name="20% - Акцент2 3" xfId="65"/>
    <cellStyle name="20% - Акцент2 3 2" xfId="66"/>
    <cellStyle name="20% - Акцент3 2" xfId="67"/>
    <cellStyle name="20% - Акцент3 2 2" xfId="68"/>
    <cellStyle name="20% - Акцент3 3" xfId="69"/>
    <cellStyle name="20% - Акцент3 3 2" xfId="70"/>
    <cellStyle name="20% - Акцент4 2" xfId="71"/>
    <cellStyle name="20% - Акцент4 2 2" xfId="72"/>
    <cellStyle name="20% - Акцент4 3" xfId="73"/>
    <cellStyle name="20% - Акцент4 3 2" xfId="74"/>
    <cellStyle name="20% - Акцент5 2" xfId="75"/>
    <cellStyle name="20% - Акцент5 2 2" xfId="76"/>
    <cellStyle name="20% - Акцент6 2" xfId="77"/>
    <cellStyle name="20% - Акцент6 2 2" xfId="78"/>
    <cellStyle name="40% - Акцент1 2" xfId="79"/>
    <cellStyle name="40% - Акцент1 2 2" xfId="80"/>
    <cellStyle name="40% - Акцент1 3" xfId="81"/>
    <cellStyle name="40% - Акцент1 3 2" xfId="82"/>
    <cellStyle name="40% - Акцент2 2" xfId="83"/>
    <cellStyle name="40% - Акцент2 2 2" xfId="84"/>
    <cellStyle name="40% - Акцент3 2" xfId="85"/>
    <cellStyle name="40% - Акцент3 2 2" xfId="86"/>
    <cellStyle name="40% - Акцент3 3" xfId="87"/>
    <cellStyle name="40% - Акцент3 3 2" xfId="88"/>
    <cellStyle name="40% - Акцент4 2" xfId="89"/>
    <cellStyle name="40% - Акцент4 2 2" xfId="90"/>
    <cellStyle name="40% - Акцент4 3" xfId="91"/>
    <cellStyle name="40% - Акцент4 3 2" xfId="92"/>
    <cellStyle name="40% - Акцент5 2" xfId="93"/>
    <cellStyle name="40% - Акцент5 2 2" xfId="94"/>
    <cellStyle name="40% - Акцент6 2" xfId="95"/>
    <cellStyle name="40% - Акцент6 2 2" xfId="96"/>
    <cellStyle name="40% - Акцент6 3" xfId="97"/>
    <cellStyle name="40% - Акцент6 3 2" xfId="98"/>
    <cellStyle name="60% - Акцент1 2" xfId="99"/>
    <cellStyle name="60% - Акцент1 2 2" xfId="100"/>
    <cellStyle name="60% - Акцент2 2" xfId="101"/>
    <cellStyle name="60% - Акцент2 2 2" xfId="102"/>
    <cellStyle name="60% - Акцент3 2" xfId="103"/>
    <cellStyle name="60% - Акцент3 2 2" xfId="104"/>
    <cellStyle name="60% - Акцент4 2" xfId="105"/>
    <cellStyle name="60% - Акцент4 2 2" xfId="106"/>
    <cellStyle name="60% - Акцент5 2" xfId="107"/>
    <cellStyle name="60% - Акцент5 2 2" xfId="108"/>
    <cellStyle name="60% - Акцент6 2" xfId="109"/>
    <cellStyle name="60% - Акцент6 2 2" xfId="110"/>
    <cellStyle name="Assumption" xfId="111"/>
    <cellStyle name="Dates" xfId="112"/>
    <cellStyle name="E-mail" xfId="113"/>
    <cellStyle name="Heading" xfId="114"/>
    <cellStyle name="Heading2" xfId="115"/>
    <cellStyle name="Inputs" xfId="116"/>
    <cellStyle name="Normal_Copy of IP_Kamhatskenergo_v_formate_RAO" xfId="117"/>
    <cellStyle name="Table Heading" xfId="118"/>
    <cellStyle name="TableStyleLight1" xfId="119"/>
    <cellStyle name="TableStyleLight1 2" xfId="120"/>
    <cellStyle name="Telephone number" xfId="121"/>
    <cellStyle name="Акцент1 2" xfId="122"/>
    <cellStyle name="Акцент1 2 2" xfId="123"/>
    <cellStyle name="Акцент2 2" xfId="124"/>
    <cellStyle name="Акцент2 2 2" xfId="125"/>
    <cellStyle name="Акцент3 2" xfId="126"/>
    <cellStyle name="Акцент3 2 2" xfId="127"/>
    <cellStyle name="Акцент4 2" xfId="128"/>
    <cellStyle name="Акцент4 2 2" xfId="129"/>
    <cellStyle name="Акцент5 2" xfId="130"/>
    <cellStyle name="Акцент5 2 2" xfId="131"/>
    <cellStyle name="Акцент6 2" xfId="132"/>
    <cellStyle name="Акцент6 2 2" xfId="133"/>
    <cellStyle name="Ввод  2" xfId="134"/>
    <cellStyle name="Ввод  2 2" xfId="135"/>
    <cellStyle name="Вывод 2" xfId="136"/>
    <cellStyle name="Вывод 2 2" xfId="137"/>
    <cellStyle name="Вычисление 2" xfId="138"/>
    <cellStyle name="Вычисление 2 2" xfId="139"/>
    <cellStyle name="Денежный 2" xfId="293"/>
    <cellStyle name="Заголовок" xfId="140"/>
    <cellStyle name="Заголовок 1 2" xfId="141"/>
    <cellStyle name="Заголовок 1 2 2" xfId="142"/>
    <cellStyle name="Заголовок 2 2" xfId="143"/>
    <cellStyle name="Заголовок 2 2 2" xfId="144"/>
    <cellStyle name="Заголовок 3 2" xfId="145"/>
    <cellStyle name="Заголовок 3 2 2" xfId="146"/>
    <cellStyle name="Заголовок 4 2" xfId="147"/>
    <cellStyle name="Заголовок 4 2 2" xfId="148"/>
    <cellStyle name="ЗаголовокСтолбца" xfId="149"/>
    <cellStyle name="Значение" xfId="150"/>
    <cellStyle name="Итог 2" xfId="151"/>
    <cellStyle name="Итог 2 2" xfId="152"/>
    <cellStyle name="Контрольная ячейка 2" xfId="153"/>
    <cellStyle name="Контрольная ячейка 2 2" xfId="154"/>
    <cellStyle name="Название 2" xfId="155"/>
    <cellStyle name="Название 2 2" xfId="156"/>
    <cellStyle name="Нейтральный 2" xfId="157"/>
    <cellStyle name="Нейтральный 2 2" xfId="158"/>
    <cellStyle name="Обычный" xfId="0" builtinId="0"/>
    <cellStyle name="Обычный 10" xfId="159"/>
    <cellStyle name="Обычный 10 2" xfId="160"/>
    <cellStyle name="Обычный 10 2 2" xfId="161"/>
    <cellStyle name="Обычный 10 2 2 2" xfId="162"/>
    <cellStyle name="Обычный 10 2 3" xfId="163"/>
    <cellStyle name="Обычный 10 3" xfId="164"/>
    <cellStyle name="Обычный 10 3 2" xfId="165"/>
    <cellStyle name="Обычный 10 4" xfId="166"/>
    <cellStyle name="Обычный 11" xfId="167"/>
    <cellStyle name="Обычный 11 2" xfId="168"/>
    <cellStyle name="Обычный 11 3" xfId="169"/>
    <cellStyle name="Обычный 12" xfId="170"/>
    <cellStyle name="Обычный 12 2" xfId="171"/>
    <cellStyle name="Обычный 12 3" xfId="172"/>
    <cellStyle name="Обычный 12 4" xfId="173"/>
    <cellStyle name="Обычный 13" xfId="174"/>
    <cellStyle name="Обычный 13 2" xfId="175"/>
    <cellStyle name="Обычный 14" xfId="176"/>
    <cellStyle name="Обычный 15" xfId="177"/>
    <cellStyle name="Обычный 16" xfId="178"/>
    <cellStyle name="Обычный 17" xfId="179"/>
    <cellStyle name="Обычный 17 2" xfId="180"/>
    <cellStyle name="Обычный 18" xfId="181"/>
    <cellStyle name="Обычный 18 2" xfId="182"/>
    <cellStyle name="Обычный 18 3" xfId="183"/>
    <cellStyle name="Обычный 19" xfId="184"/>
    <cellStyle name="Обычный 19 2" xfId="185"/>
    <cellStyle name="Обычный 2" xfId="186"/>
    <cellStyle name="Обычный 2 2" xfId="187"/>
    <cellStyle name="Обычный 2 2 2" xfId="188"/>
    <cellStyle name="Обычный 2 3" xfId="189"/>
    <cellStyle name="Обычный 2 5" xfId="295"/>
    <cellStyle name="Обычный 20" xfId="190"/>
    <cellStyle name="Обычный 21" xfId="191"/>
    <cellStyle name="Обычный 22" xfId="192"/>
    <cellStyle name="Обычный 23" xfId="292"/>
    <cellStyle name="Обычный 23 2" xfId="294"/>
    <cellStyle name="Обычный 24" xfId="296"/>
    <cellStyle name="Обычный 3" xfId="193"/>
    <cellStyle name="Обычный 3 2" xfId="194"/>
    <cellStyle name="Обычный 3 3" xfId="195"/>
    <cellStyle name="Обычный 3 3 2" xfId="196"/>
    <cellStyle name="Обычный 3 4" xfId="197"/>
    <cellStyle name="Обычный 3_ДИПР 2014-2018 (прил 1.1,1.2,1.3,2.2,2.3, 6.1.,6.2,6.3)" xfId="291"/>
    <cellStyle name="Обычный 4" xfId="198"/>
    <cellStyle name="Обычный 4 2" xfId="199"/>
    <cellStyle name="Обычный 4 3" xfId="200"/>
    <cellStyle name="Обычный 4 3 2" xfId="201"/>
    <cellStyle name="Обычный 4 3 2 2" xfId="202"/>
    <cellStyle name="Обычный 4 3 2 2 2" xfId="203"/>
    <cellStyle name="Обычный 4 3 2 3" xfId="204"/>
    <cellStyle name="Обычный 4 3 3" xfId="205"/>
    <cellStyle name="Обычный 4 3 3 2" xfId="206"/>
    <cellStyle name="Обычный 4 3 4" xfId="207"/>
    <cellStyle name="Обычный 4 4" xfId="208"/>
    <cellStyle name="Обычный 5" xfId="209"/>
    <cellStyle name="Обычный 5 2" xfId="210"/>
    <cellStyle name="Обычный 5 2 2" xfId="211"/>
    <cellStyle name="Обычный 5 3" xfId="212"/>
    <cellStyle name="Обычный 5 4" xfId="213"/>
    <cellStyle name="Обычный 5_Все прил 2012-2017 (коррект ПР) ЕАО" xfId="214"/>
    <cellStyle name="Обычный 6" xfId="215"/>
    <cellStyle name="Обычный 6 2" xfId="216"/>
    <cellStyle name="Обычный 6 3" xfId="217"/>
    <cellStyle name="Обычный 7" xfId="218"/>
    <cellStyle name="Обычный 7 2" xfId="219"/>
    <cellStyle name="Обычный 7 3" xfId="220"/>
    <cellStyle name="Обычный 7 4" xfId="221"/>
    <cellStyle name="Обычный 8" xfId="222"/>
    <cellStyle name="Обычный 8 2" xfId="223"/>
    <cellStyle name="Обычный 8 28" xfId="224"/>
    <cellStyle name="Обычный 8 28 2" xfId="225"/>
    <cellStyle name="Обычный 8_Прил 6.1, 6,2, 6,3 факт ЕИ" xfId="226"/>
    <cellStyle name="Обычный 9" xfId="227"/>
    <cellStyle name="Обычный 9 2" xfId="228"/>
    <cellStyle name="Обычный_ДРСК, ИПР 2010 Приложение 1свод" xfId="229"/>
    <cellStyle name="Обычный_Инвест. 8-12 ФАО Амур по СП с ЦП по пр. 41" xfId="230"/>
    <cellStyle name="Обычный_Приложение 1." xfId="231"/>
    <cellStyle name="Обычный_Приложение 14" xfId="232"/>
    <cellStyle name="Обычный_Приложение 2_2 ДРСК" xfId="233"/>
    <cellStyle name="Обычный_таблица 1.1 ЕАО ПЛАН 11-13г." xfId="234"/>
    <cellStyle name="Плохой 2" xfId="235"/>
    <cellStyle name="Плохой 2 2" xfId="236"/>
    <cellStyle name="Пояснение 2" xfId="237"/>
    <cellStyle name="Пояснение 2 2" xfId="238"/>
    <cellStyle name="Примечание 2" xfId="239"/>
    <cellStyle name="Примечание 2 2" xfId="240"/>
    <cellStyle name="Примечание 2 2 2" xfId="241"/>
    <cellStyle name="Примечание 3" xfId="242"/>
    <cellStyle name="Примечание 3 2" xfId="243"/>
    <cellStyle name="Процентный 2" xfId="244"/>
    <cellStyle name="Процентный 2 2" xfId="245"/>
    <cellStyle name="Процентный 2 2 2" xfId="246"/>
    <cellStyle name="Процентный 2 3" xfId="247"/>
    <cellStyle name="Процентный 3" xfId="248"/>
    <cellStyle name="Процентный 3 2" xfId="249"/>
    <cellStyle name="Процентный 4" xfId="250"/>
    <cellStyle name="Процентный 4 2" xfId="251"/>
    <cellStyle name="Процентный 5" xfId="252"/>
    <cellStyle name="Связанная ячейка 2" xfId="253"/>
    <cellStyle name="Связанная ячейка 2 2" xfId="254"/>
    <cellStyle name="Стиль 1" xfId="255"/>
    <cellStyle name="Стиль 1 2" xfId="256"/>
    <cellStyle name="Стиль 1 2 2" xfId="257"/>
    <cellStyle name="Стиль 1 3" xfId="258"/>
    <cellStyle name="Стиль 1 3 2" xfId="259"/>
    <cellStyle name="Стиль 1 4" xfId="260"/>
    <cellStyle name="Стиль 1 5" xfId="261"/>
    <cellStyle name="Стиль 1_1.2 ХЭС" xfId="262"/>
    <cellStyle name="Стиль 1_ЕАО  2011-2015  (23.03.11) с процентами" xfId="263"/>
    <cellStyle name="Текст предупреждения 2" xfId="264"/>
    <cellStyle name="Текст предупреждения 2 2" xfId="265"/>
    <cellStyle name="Финансовый 2" xfId="266"/>
    <cellStyle name="Финансовый 2 2" xfId="267"/>
    <cellStyle name="Финансовый 2 2 2" xfId="268"/>
    <cellStyle name="Финансовый 2 3" xfId="269"/>
    <cellStyle name="Финансовый 2 3 2" xfId="270"/>
    <cellStyle name="Финансовый 2 4" xfId="271"/>
    <cellStyle name="Финансовый 3" xfId="272"/>
    <cellStyle name="Финансовый 3 2" xfId="273"/>
    <cellStyle name="Финансовый 3 2 2" xfId="274"/>
    <cellStyle name="Финансовый 3 2 2 2" xfId="275"/>
    <cellStyle name="Финансовый 3 2 3" xfId="276"/>
    <cellStyle name="Финансовый 3 3" xfId="277"/>
    <cellStyle name="Финансовый 3 3 2" xfId="278"/>
    <cellStyle name="Финансовый 3 4" xfId="279"/>
    <cellStyle name="Финансовый 4" xfId="280"/>
    <cellStyle name="Финансовый 4 2" xfId="281"/>
    <cellStyle name="Финансовый 4 3" xfId="282"/>
    <cellStyle name="Финансовый 4 4" xfId="283"/>
    <cellStyle name="Финансовый 4 4 2" xfId="284"/>
    <cellStyle name="Финансовый 5" xfId="285"/>
    <cellStyle name="Финансовый 6" xfId="290"/>
    <cellStyle name="Финансовый 9" xfId="286"/>
    <cellStyle name="Формула" xfId="287"/>
    <cellStyle name="Хороший 2" xfId="288"/>
    <cellStyle name="Хороший 2 2" xfId="289"/>
  </cellStyles>
  <dxfs count="0"/>
  <tableStyles count="0" defaultTableStyle="TableStyleMedium2" defaultPivotStyle="PivotStyleLight16"/>
  <colors>
    <mruColors>
      <color rgb="FFFFCCFF"/>
      <color rgb="FFFFFF99"/>
      <color rgb="FFDDF4FF"/>
      <color rgb="FFCCECFF"/>
      <color rgb="FFCCFFCC"/>
      <color rgb="FFC8D0F8"/>
      <color rgb="FF99CCFF"/>
      <color rgb="FF99FFCC"/>
      <color rgb="FF6DCE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65</xdr:col>
      <xdr:colOff>476250</xdr:colOff>
      <xdr:row>3</xdr:row>
      <xdr:rowOff>317499</xdr:rowOff>
    </xdr:from>
    <xdr:to>
      <xdr:col>95</xdr:col>
      <xdr:colOff>958935</xdr:colOff>
      <xdr:row>11</xdr:row>
      <xdr:rowOff>169756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73917" y="920749"/>
          <a:ext cx="3287268" cy="15773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BMEN\&#1057;&#1059;&#1048;\2012%20%20-%20%20&#1040;&#1083;&#1100;&#1090;-&#1048;&#1085;&#1074;&#1077;&#1089;&#1090;\&#1040;&#1051;&#1068;&#1058;-&#1048;&#1053;&#1042;&#1045;&#1057;&#1058;%202012%20&#1075;\8%20&#1056;&#1077;&#1082;&#1086;&#1085;&#1089;&#1090;&#1088;&#1091;&#1082;&#1094;&#1080;&#1103;%20&#1055;&#1057;%20&#1051;&#1077;&#1085;&#1080;&#1085;&#1089;&#1082;&#1072;&#1103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u\sui\DOCUME~1\fin8\LOCALS~1\Temp\Rar$DI00.578\30.11.09_&#1048;&#1055;%207,&#1086;&#1094;&#1077;&#1085;&#1082;&#1072;%2011,%20&#1054;&#1056;&#1045;&#1061;%200%20&#1075;&#1086;&#1076;%20&#1090;&#1072;&#1088;&#1080;&#1092;%208,5%25_&#1060;&#1054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&#1054;&#1073;&#1084;&#1077;&#1085;\DOCUME~1\fin8\LOCALS~1\Temp\Rar$DI00.578\30.11.09_&#1048;&#1055;%207,&#1086;&#1094;&#1077;&#1085;&#1082;&#1072;%2011,%20&#1054;&#1056;&#1045;&#1061;%200%20&#1075;&#1086;&#1076;%20&#1090;&#1072;&#1088;&#1080;&#1092;%208,5%25_&#1060;&#1054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ur.drsk.ru\shared\OBMEN\&#1057;&#1059;&#1048;\2012%20%20-%20%20&#1040;&#1083;&#1100;&#1090;-&#1048;&#1085;&#1074;&#1077;&#1089;&#1090;\&#1040;&#1051;&#1068;&#1058;-&#1048;&#1053;&#1042;&#1045;&#1057;&#1058;%202012%20&#1075;\8%20&#1056;&#1077;&#1082;&#1086;&#1085;&#1089;&#1090;&#1088;&#1091;&#1082;&#1094;&#1080;&#1103;%20&#1055;&#1057;%20&#1051;&#1077;&#1085;&#1080;&#1085;&#1089;&#1082;&#1072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&#1054;&#1073;&#1084;&#1077;&#1085;\Documents%20and%20Settings\user\Local%20Settings\Temporary%20Internet%20Files\OLKD3\&#1042;&#1099;&#1093;&#1060;-&#1054;&#1090;&#1095;&#1077;&#1090;%20&#1086;&#1073;%20&#1080;&#1089;&#1087;&#1086;&#1083;&#1085;&#1077;&#1085;&#1080;&#1080;%20&#1089;&#1077;&#1090;&#1077;&#1074;&#1086;&#1075;&#1086;%20&#1075;&#1088;&#1072;&#1092;&#1080;&#1082;&#1072;%20&#1089;&#1090;&#1088;&#1086;&#1080;&#1090;&#1077;&#1083;&#1100;&#1089;&#1090;&#1074;&#1072;%201604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&#1054;&#1073;&#1084;&#1077;&#1085;\Documents%20and%20Settings\user\Local%20Settings\Temporary%20Internet%20Files\OLKD3\&#1042;&#1099;&#1093;&#1060;-&#1057;&#1077;&#1090;&#1077;&#1074;&#1086;&#1081;_&#1075;&#1088;&#1072;&#1092;&#1080;&#1082;_&#1089;&#1090;&#1088;&#1086;&#1080;&#1090;&#1077;&#1083;&#1100;&#1089;&#1090;&#1074;&#1072;%201604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ur.drsk.ru\shared\Documents%20and%20Settings\user\Local%20Settings\Temporary%20Internet%20Files\OLKD3\&#1042;&#1099;&#1093;&#1060;-&#1057;&#1077;&#1090;&#1077;&#1074;&#1086;&#1081;_&#1075;&#1088;&#1072;&#1092;&#1080;&#1082;_&#1089;&#1090;&#1088;&#1086;&#1080;&#1090;&#1077;&#1083;&#1100;&#1089;&#1090;&#1074;&#1072;%201604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lobanov\plan-99\P-99b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ur.drsk.ru\shared\Documents%20and%20Settings\user\Local%20Settings\Temporary%20Internet%20Files\OLKD3\&#1042;&#1099;&#1093;&#1060;-&#1054;&#1090;&#1095;&#1077;&#1090;%20&#1086;&#1073;%20&#1080;&#1089;&#1087;&#1086;&#1083;&#1085;&#1077;&#1085;&#1080;&#1080;%20&#1089;&#1077;&#1090;&#1077;&#1074;&#1086;&#1075;&#1086;%20&#1075;&#1088;&#1072;&#1092;&#1080;&#1082;&#1072;%20&#1089;&#1090;&#1088;&#1086;&#1080;&#1090;&#1077;&#1083;&#1100;&#1089;&#1090;&#1074;&#1072;%201604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&#1054;&#1073;&#1084;&#1077;&#1085;\DOCUME~1\fin8\LOCALS~1\Temp\Rar$DI00.016\30.11.09_&#1048;&#1055;%207,&#1086;&#1094;&#1077;&#1085;&#1082;&#1072;%2011,%20&#1054;&#1056;&#1045;&#1061;%200%20&#1075;&#1086;&#1076;%20&#1090;&#1072;&#1088;&#1080;&#1092;%208,5%25_&#1060;&#1054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sk.ru\OBMEN\&#1057;&#1059;&#1048;\2012%20%20-%20%20&#1040;&#1083;&#1100;&#1090;-&#1048;&#1085;&#1074;&#1077;&#1089;&#1090;\&#1040;&#1051;&#1068;&#1058;-&#1048;&#1053;&#1042;&#1045;&#1057;&#1058;%202012%20&#1075;\8%20&#1056;&#1077;&#1082;&#1086;&#1085;&#1089;&#1090;&#1088;&#1091;&#1082;&#1094;&#1080;&#1103;%20&#1055;&#1057;%20&#1051;&#1077;&#1085;&#1080;&#1085;&#1089;&#1082;&#1072;&#1103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u\sui\Documents%20and%20Settings\user\Local%20Settings\Temporary%20Internet%20Files\OLKD3\&#1042;&#1099;&#1093;&#1060;-&#1054;&#1090;&#1095;&#1077;&#1090;%20&#1086;&#1073;%20&#1080;&#1089;&#1087;&#1086;&#1083;&#1085;&#1077;&#1085;&#1080;&#1080;%20&#1089;&#1077;&#1090;&#1077;&#1074;&#1086;&#1075;&#1086;%20&#1075;&#1088;&#1072;&#1092;&#1080;&#1082;&#1072;%20&#1089;&#1090;&#1088;&#1086;&#1080;&#1090;&#1077;&#1083;&#1100;&#1089;&#1090;&#1074;&#1072;%201604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ания"/>
      <sheetName val="Проект"/>
      <sheetName val="Сумм"/>
      <sheetName val="Анализ"/>
      <sheetName val="Отчет"/>
      <sheetName val="Опции"/>
      <sheetName val="Язык"/>
      <sheetName val="Карточка"/>
      <sheetName val="ф1 инвалюта"/>
    </sheetNames>
    <sheetDataSet>
      <sheetData sheetId="0">
        <row r="8">
          <cell r="D8">
            <v>1</v>
          </cell>
        </row>
        <row r="12">
          <cell r="AN12">
            <v>5</v>
          </cell>
        </row>
        <row r="106">
          <cell r="AN106" t="str">
            <v xml:space="preserve"> 2044</v>
          </cell>
        </row>
        <row r="110">
          <cell r="AN110">
            <v>0</v>
          </cell>
        </row>
        <row r="111">
          <cell r="AN111">
            <v>5.4000000000000048E-2</v>
          </cell>
        </row>
        <row r="112">
          <cell r="AN112">
            <v>1</v>
          </cell>
        </row>
        <row r="114">
          <cell r="AN114">
            <v>0</v>
          </cell>
        </row>
        <row r="115">
          <cell r="AN115">
            <v>0</v>
          </cell>
        </row>
        <row r="117">
          <cell r="AN117">
            <v>0</v>
          </cell>
        </row>
        <row r="118">
          <cell r="AN118">
            <v>5.4000000000000048E-2</v>
          </cell>
        </row>
        <row r="119">
          <cell r="AN119">
            <v>1</v>
          </cell>
        </row>
        <row r="121">
          <cell r="AN121">
            <v>0</v>
          </cell>
        </row>
        <row r="123">
          <cell r="AN123">
            <v>0</v>
          </cell>
        </row>
        <row r="124">
          <cell r="AN124">
            <v>0</v>
          </cell>
        </row>
        <row r="125">
          <cell r="AN125">
            <v>0</v>
          </cell>
        </row>
        <row r="126">
          <cell r="AN126">
            <v>0</v>
          </cell>
        </row>
        <row r="127">
          <cell r="AN127">
            <v>0</v>
          </cell>
        </row>
        <row r="128">
          <cell r="AN128">
            <v>0</v>
          </cell>
        </row>
        <row r="129">
          <cell r="AN129">
            <v>0</v>
          </cell>
        </row>
        <row r="130">
          <cell r="AN130">
            <v>0</v>
          </cell>
        </row>
        <row r="131">
          <cell r="AN131">
            <v>0</v>
          </cell>
        </row>
        <row r="134">
          <cell r="AN134" t="str">
            <v xml:space="preserve"> 2044</v>
          </cell>
        </row>
        <row r="137">
          <cell r="AN137">
            <v>0</v>
          </cell>
        </row>
        <row r="138">
          <cell r="AN138">
            <v>0</v>
          </cell>
        </row>
        <row r="139">
          <cell r="AN139">
            <v>0</v>
          </cell>
        </row>
        <row r="140">
          <cell r="AN140">
            <v>0</v>
          </cell>
        </row>
        <row r="141">
          <cell r="AN141">
            <v>0</v>
          </cell>
        </row>
        <row r="142">
          <cell r="AN142">
            <v>0</v>
          </cell>
        </row>
        <row r="144">
          <cell r="AN144">
            <v>0</v>
          </cell>
        </row>
        <row r="146">
          <cell r="AN146">
            <v>0</v>
          </cell>
        </row>
        <row r="147">
          <cell r="AN147">
            <v>0</v>
          </cell>
        </row>
        <row r="148">
          <cell r="AN148">
            <v>0</v>
          </cell>
        </row>
        <row r="149">
          <cell r="AN149">
            <v>0</v>
          </cell>
        </row>
        <row r="151">
          <cell r="AN151">
            <v>0</v>
          </cell>
        </row>
        <row r="153">
          <cell r="AN153">
            <v>0</v>
          </cell>
        </row>
        <row r="156">
          <cell r="AN156" t="str">
            <v xml:space="preserve"> 2044</v>
          </cell>
        </row>
        <row r="158">
          <cell r="AN158">
            <v>0</v>
          </cell>
        </row>
        <row r="161">
          <cell r="AN161">
            <v>0</v>
          </cell>
        </row>
        <row r="162">
          <cell r="AN162">
            <v>1</v>
          </cell>
        </row>
        <row r="163">
          <cell r="AN163">
            <v>5.4000000000000048E-2</v>
          </cell>
        </row>
        <row r="164">
          <cell r="AN164">
            <v>6.1375632402476503</v>
          </cell>
        </row>
        <row r="165">
          <cell r="AN165">
            <v>0</v>
          </cell>
        </row>
        <row r="167">
          <cell r="AN167">
            <v>0</v>
          </cell>
        </row>
        <row r="168">
          <cell r="AN168">
            <v>0</v>
          </cell>
        </row>
        <row r="169">
          <cell r="AN169">
            <v>0</v>
          </cell>
        </row>
        <row r="171">
          <cell r="AN171">
            <v>0</v>
          </cell>
        </row>
        <row r="172">
          <cell r="AN172">
            <v>0</v>
          </cell>
        </row>
        <row r="173">
          <cell r="AN173">
            <v>0</v>
          </cell>
        </row>
        <row r="174">
          <cell r="AN174">
            <v>0</v>
          </cell>
        </row>
        <row r="176">
          <cell r="AN176">
            <v>0</v>
          </cell>
        </row>
        <row r="179">
          <cell r="AN179" t="str">
            <v xml:space="preserve"> 2044</v>
          </cell>
        </row>
        <row r="181">
          <cell r="AN181">
            <v>0</v>
          </cell>
        </row>
        <row r="182">
          <cell r="AN182">
            <v>0</v>
          </cell>
        </row>
        <row r="183">
          <cell r="AN183">
            <v>0</v>
          </cell>
        </row>
        <row r="185">
          <cell r="AN185">
            <v>0</v>
          </cell>
        </row>
        <row r="186">
          <cell r="AN186">
            <v>0</v>
          </cell>
        </row>
        <row r="189">
          <cell r="AN189">
            <v>0</v>
          </cell>
        </row>
        <row r="190">
          <cell r="AN190">
            <v>0</v>
          </cell>
        </row>
        <row r="191">
          <cell r="AN191">
            <v>0</v>
          </cell>
        </row>
        <row r="192">
          <cell r="AN192">
            <v>0</v>
          </cell>
        </row>
        <row r="195">
          <cell r="AN195">
            <v>0</v>
          </cell>
        </row>
        <row r="196">
          <cell r="AN196">
            <v>0</v>
          </cell>
        </row>
        <row r="197">
          <cell r="AN197">
            <v>0</v>
          </cell>
        </row>
        <row r="198">
          <cell r="AN198">
            <v>0</v>
          </cell>
        </row>
        <row r="200">
          <cell r="AN200">
            <v>0</v>
          </cell>
        </row>
        <row r="204">
          <cell r="AN204" t="str">
            <v xml:space="preserve"> 2044</v>
          </cell>
        </row>
        <row r="206">
          <cell r="AN206">
            <v>0</v>
          </cell>
        </row>
        <row r="207">
          <cell r="AN207">
            <v>0</v>
          </cell>
        </row>
        <row r="208">
          <cell r="AN208">
            <v>0</v>
          </cell>
        </row>
        <row r="209">
          <cell r="AN209">
            <v>0</v>
          </cell>
        </row>
        <row r="210">
          <cell r="AN210">
            <v>0</v>
          </cell>
        </row>
        <row r="211">
          <cell r="AN211">
            <v>0</v>
          </cell>
        </row>
        <row r="212">
          <cell r="AN212">
            <v>0</v>
          </cell>
        </row>
        <row r="213">
          <cell r="AN213">
            <v>0</v>
          </cell>
        </row>
        <row r="214">
          <cell r="AN214">
            <v>0</v>
          </cell>
        </row>
        <row r="215">
          <cell r="AN215">
            <v>0</v>
          </cell>
        </row>
        <row r="216">
          <cell r="AN216">
            <v>0</v>
          </cell>
        </row>
        <row r="217">
          <cell r="AN217">
            <v>0</v>
          </cell>
        </row>
        <row r="218">
          <cell r="AN218">
            <v>0</v>
          </cell>
        </row>
        <row r="219">
          <cell r="AN219">
            <v>0</v>
          </cell>
        </row>
        <row r="220">
          <cell r="AN220">
            <v>0</v>
          </cell>
        </row>
        <row r="221">
          <cell r="AN221">
            <v>0</v>
          </cell>
        </row>
        <row r="222">
          <cell r="AN222">
            <v>0</v>
          </cell>
        </row>
        <row r="223">
          <cell r="AN223">
            <v>0</v>
          </cell>
        </row>
        <row r="224">
          <cell r="AN224">
            <v>0</v>
          </cell>
        </row>
        <row r="225">
          <cell r="AN225">
            <v>0</v>
          </cell>
        </row>
        <row r="228">
          <cell r="AN228" t="str">
            <v xml:space="preserve"> 2044</v>
          </cell>
        </row>
        <row r="230">
          <cell r="AN230">
            <v>0</v>
          </cell>
        </row>
        <row r="231">
          <cell r="AN231">
            <v>0</v>
          </cell>
        </row>
        <row r="232">
          <cell r="AN232">
            <v>0</v>
          </cell>
        </row>
        <row r="233">
          <cell r="AN233">
            <v>0</v>
          </cell>
        </row>
        <row r="234">
          <cell r="AN234">
            <v>0</v>
          </cell>
        </row>
        <row r="235">
          <cell r="AN235">
            <v>0</v>
          </cell>
        </row>
        <row r="236">
          <cell r="AN236">
            <v>0</v>
          </cell>
        </row>
        <row r="237">
          <cell r="AN237">
            <v>0</v>
          </cell>
        </row>
        <row r="239">
          <cell r="AN239">
            <v>0</v>
          </cell>
        </row>
        <row r="241">
          <cell r="AN241">
            <v>0</v>
          </cell>
        </row>
        <row r="242">
          <cell r="AN242">
            <v>0</v>
          </cell>
        </row>
        <row r="243">
          <cell r="AN243">
            <v>0</v>
          </cell>
        </row>
        <row r="244">
          <cell r="AN244">
            <v>0</v>
          </cell>
        </row>
        <row r="245">
          <cell r="AN245">
            <v>0</v>
          </cell>
        </row>
        <row r="247">
          <cell r="AN247">
            <v>0</v>
          </cell>
        </row>
        <row r="249">
          <cell r="AN249">
            <v>0</v>
          </cell>
        </row>
        <row r="250">
          <cell r="AN250">
            <v>0</v>
          </cell>
        </row>
        <row r="251">
          <cell r="AN251">
            <v>0</v>
          </cell>
        </row>
        <row r="252">
          <cell r="AN252">
            <v>0</v>
          </cell>
        </row>
        <row r="253">
          <cell r="AN253">
            <v>0</v>
          </cell>
        </row>
        <row r="254">
          <cell r="AN254">
            <v>0</v>
          </cell>
        </row>
        <row r="256">
          <cell r="AN256">
            <v>0</v>
          </cell>
        </row>
        <row r="258">
          <cell r="AN258">
            <v>0</v>
          </cell>
        </row>
        <row r="259">
          <cell r="AN259">
            <v>0</v>
          </cell>
        </row>
        <row r="262">
          <cell r="AN262" t="str">
            <v xml:space="preserve"> 2044</v>
          </cell>
        </row>
        <row r="264">
          <cell r="AN264">
            <v>0</v>
          </cell>
        </row>
        <row r="265">
          <cell r="AN265">
            <v>0</v>
          </cell>
        </row>
        <row r="266">
          <cell r="AN266">
            <v>0</v>
          </cell>
        </row>
        <row r="267">
          <cell r="AN267">
            <v>0</v>
          </cell>
        </row>
        <row r="268">
          <cell r="AN268">
            <v>0</v>
          </cell>
        </row>
        <row r="269">
          <cell r="AN269">
            <v>0</v>
          </cell>
        </row>
        <row r="270">
          <cell r="AN270">
            <v>0</v>
          </cell>
        </row>
        <row r="271">
          <cell r="AN271">
            <v>0</v>
          </cell>
        </row>
        <row r="272">
          <cell r="AN272">
            <v>0</v>
          </cell>
        </row>
        <row r="273">
          <cell r="AN273">
            <v>0</v>
          </cell>
        </row>
        <row r="275">
          <cell r="AN275">
            <v>0</v>
          </cell>
        </row>
        <row r="276">
          <cell r="AN276">
            <v>0</v>
          </cell>
        </row>
        <row r="277">
          <cell r="AN277">
            <v>0</v>
          </cell>
        </row>
        <row r="278">
          <cell r="AN278">
            <v>0</v>
          </cell>
        </row>
        <row r="279">
          <cell r="AN279">
            <v>0</v>
          </cell>
        </row>
        <row r="281">
          <cell r="AN281">
            <v>0</v>
          </cell>
        </row>
        <row r="283">
          <cell r="AN283">
            <v>0</v>
          </cell>
        </row>
        <row r="284">
          <cell r="AN284">
            <v>0</v>
          </cell>
        </row>
        <row r="285">
          <cell r="AN285">
            <v>0</v>
          </cell>
        </row>
        <row r="286">
          <cell r="AN286">
            <v>0</v>
          </cell>
        </row>
        <row r="287">
          <cell r="AN287">
            <v>0</v>
          </cell>
        </row>
        <row r="288">
          <cell r="AN288">
            <v>0</v>
          </cell>
        </row>
        <row r="289">
          <cell r="AN289">
            <v>0</v>
          </cell>
        </row>
        <row r="290">
          <cell r="AN290">
            <v>0</v>
          </cell>
        </row>
        <row r="291">
          <cell r="AN291">
            <v>0</v>
          </cell>
        </row>
        <row r="293">
          <cell r="AN293">
            <v>0</v>
          </cell>
        </row>
        <row r="295">
          <cell r="AN295">
            <v>0</v>
          </cell>
        </row>
        <row r="296">
          <cell r="AN296">
            <v>0</v>
          </cell>
        </row>
        <row r="297">
          <cell r="AN297">
            <v>0</v>
          </cell>
        </row>
        <row r="298">
          <cell r="AN298">
            <v>0</v>
          </cell>
        </row>
        <row r="300">
          <cell r="AN300">
            <v>0</v>
          </cell>
        </row>
        <row r="301">
          <cell r="AN301">
            <v>0</v>
          </cell>
        </row>
      </sheetData>
      <sheetData sheetId="1">
        <row r="7">
          <cell r="D7">
            <v>40544</v>
          </cell>
        </row>
        <row r="8">
          <cell r="D8">
            <v>34</v>
          </cell>
        </row>
        <row r="9">
          <cell r="D9">
            <v>4</v>
          </cell>
          <cell r="E9" t="str">
            <v>лет</v>
          </cell>
        </row>
        <row r="10">
          <cell r="D10">
            <v>360</v>
          </cell>
        </row>
        <row r="11">
          <cell r="B11" t="str">
            <v>тыс. руб.</v>
          </cell>
          <cell r="D11">
            <v>7</v>
          </cell>
        </row>
        <row r="12">
          <cell r="B12" t="str">
            <v>$</v>
          </cell>
          <cell r="D12">
            <v>1</v>
          </cell>
        </row>
        <row r="17">
          <cell r="D17">
            <v>0</v>
          </cell>
        </row>
        <row r="18">
          <cell r="D18" t="b">
            <v>1</v>
          </cell>
        </row>
        <row r="19">
          <cell r="B19" t="str">
            <v>тыс. руб.</v>
          </cell>
          <cell r="D19">
            <v>1</v>
          </cell>
        </row>
        <row r="20">
          <cell r="D20" t="b">
            <v>1</v>
          </cell>
        </row>
        <row r="25">
          <cell r="F25">
            <v>2011</v>
          </cell>
        </row>
        <row r="26">
          <cell r="F26">
            <v>1</v>
          </cell>
        </row>
        <row r="27">
          <cell r="AN27">
            <v>34</v>
          </cell>
        </row>
        <row r="28">
          <cell r="AN28" t="str">
            <v>34 год</v>
          </cell>
        </row>
        <row r="29">
          <cell r="AN29">
            <v>52597</v>
          </cell>
        </row>
        <row r="30">
          <cell r="AN30" t="str">
            <v xml:space="preserve"> 2044</v>
          </cell>
        </row>
        <row r="33">
          <cell r="A33" t="str">
            <v>СТРОИТЕЛЬСТВО: ХАРАКТЕРИСТИКИ ОБЪЕКТА</v>
          </cell>
        </row>
        <row r="35">
          <cell r="A35" t="str">
            <v>Объект вводится в эксплуатацию в конце</v>
          </cell>
          <cell r="B35">
            <v>2</v>
          </cell>
          <cell r="C35" t="str">
            <v>года  проекта ( 2012)</v>
          </cell>
        </row>
        <row r="37">
          <cell r="A37" t="str">
            <v>Категория площадей</v>
          </cell>
          <cell r="B37" t="str">
            <v>Площадь</v>
          </cell>
          <cell r="D37">
            <v>1</v>
          </cell>
        </row>
        <row r="38">
          <cell r="A38" t="str">
            <v>Жилые площади</v>
          </cell>
          <cell r="B38">
            <v>0</v>
          </cell>
          <cell r="C38" t="str">
            <v>кв. м</v>
          </cell>
          <cell r="E38">
            <v>0</v>
          </cell>
          <cell r="F38" t="str">
            <v>(0%)</v>
          </cell>
        </row>
        <row r="40">
          <cell r="A40" t="str">
            <v>Полезная площадь объекта</v>
          </cell>
          <cell r="B40">
            <v>0</v>
          </cell>
          <cell r="C40" t="str">
            <v>кв. м</v>
          </cell>
        </row>
        <row r="41">
          <cell r="A41" t="str">
            <v>Общая площадь объекта</v>
          </cell>
          <cell r="B41">
            <v>0</v>
          </cell>
          <cell r="C41" t="str">
            <v>кв. м</v>
          </cell>
          <cell r="F41" t="str">
            <v/>
          </cell>
        </row>
        <row r="44">
          <cell r="A44" t="str">
            <v>СТРОИТЕЛЬСТВО: ИСПОЛЬЗОВАНИЕ ОБЪЕКТА</v>
          </cell>
        </row>
        <row r="46">
          <cell r="A46" t="str">
            <v>Привлечение дольщиков / соинвесторов</v>
          </cell>
          <cell r="B46" t="str">
            <v>Площадь</v>
          </cell>
        </row>
        <row r="47">
          <cell r="A47" t="str">
            <v>Жилые площади</v>
          </cell>
          <cell r="B47">
            <v>0</v>
          </cell>
          <cell r="C47" t="str">
            <v>кв. м</v>
          </cell>
          <cell r="F47">
            <v>0</v>
          </cell>
        </row>
        <row r="49">
          <cell r="A49" t="str">
            <v>Продажа готовых площадей (покупатели)</v>
          </cell>
        </row>
        <row r="50">
          <cell r="A50" t="str">
            <v>Жилые площади</v>
          </cell>
          <cell r="B50">
            <v>0</v>
          </cell>
          <cell r="C50" t="str">
            <v>кв. м</v>
          </cell>
          <cell r="F50">
            <v>0</v>
          </cell>
        </row>
        <row r="52">
          <cell r="A52" t="str">
            <v>Собственное использование объекта</v>
          </cell>
        </row>
        <row r="53">
          <cell r="A53" t="str">
            <v>Жилые площади</v>
          </cell>
          <cell r="B53">
            <v>0</v>
          </cell>
          <cell r="C53" t="str">
            <v>кв. м</v>
          </cell>
          <cell r="F53">
            <v>0</v>
          </cell>
        </row>
        <row r="54">
          <cell r="A54" t="str">
            <v/>
          </cell>
        </row>
        <row r="57">
          <cell r="A57" t="str">
            <v>СТРОИТЕЛЬСТВО: ЗАТРАТЫ НА ОБЪЕКТ</v>
          </cell>
          <cell r="D57">
            <v>1</v>
          </cell>
          <cell r="F57" t="str">
            <v>"0"</v>
          </cell>
          <cell r="G57" t="str">
            <v xml:space="preserve"> 2011</v>
          </cell>
          <cell r="H57" t="str">
            <v xml:space="preserve"> 2012</v>
          </cell>
          <cell r="I57" t="str">
            <v xml:space="preserve"> 2013</v>
          </cell>
          <cell r="J57" t="str">
            <v xml:space="preserve"> 2014</v>
          </cell>
          <cell r="K57" t="str">
            <v xml:space="preserve"> 2015</v>
          </cell>
          <cell r="L57" t="str">
            <v xml:space="preserve"> 2016</v>
          </cell>
          <cell r="M57" t="str">
            <v xml:space="preserve"> 2017</v>
          </cell>
          <cell r="N57" t="str">
            <v xml:space="preserve"> 2018</v>
          </cell>
          <cell r="O57" t="str">
            <v xml:space="preserve"> 2019</v>
          </cell>
          <cell r="P57" t="str">
            <v xml:space="preserve"> 2020</v>
          </cell>
          <cell r="Q57" t="str">
            <v xml:space="preserve"> 2021</v>
          </cell>
          <cell r="R57" t="str">
            <v xml:space="preserve"> 2022</v>
          </cell>
          <cell r="S57" t="str">
            <v xml:space="preserve"> 2023</v>
          </cell>
          <cell r="T57" t="str">
            <v xml:space="preserve"> 2024</v>
          </cell>
          <cell r="U57" t="str">
            <v xml:space="preserve"> 2025</v>
          </cell>
          <cell r="V57" t="str">
            <v xml:space="preserve"> 2026</v>
          </cell>
          <cell r="W57" t="str">
            <v xml:space="preserve"> 2027</v>
          </cell>
          <cell r="X57" t="str">
            <v xml:space="preserve"> 2028</v>
          </cell>
          <cell r="Y57" t="str">
            <v xml:space="preserve"> 2029</v>
          </cell>
          <cell r="Z57" t="str">
            <v xml:space="preserve"> 2030</v>
          </cell>
          <cell r="AA57" t="str">
            <v xml:space="preserve"> 2031</v>
          </cell>
          <cell r="AB57" t="str">
            <v xml:space="preserve"> 2032</v>
          </cell>
          <cell r="AC57" t="str">
            <v xml:space="preserve"> 2033</v>
          </cell>
          <cell r="AD57" t="str">
            <v xml:space="preserve"> 2034</v>
          </cell>
          <cell r="AE57" t="str">
            <v xml:space="preserve"> 2035</v>
          </cell>
          <cell r="AF57" t="str">
            <v xml:space="preserve"> 2036</v>
          </cell>
          <cell r="AG57" t="str">
            <v xml:space="preserve"> 2037</v>
          </cell>
          <cell r="AH57" t="str">
            <v xml:space="preserve"> 2038</v>
          </cell>
          <cell r="AI57" t="str">
            <v xml:space="preserve"> 2039</v>
          </cell>
          <cell r="AJ57" t="str">
            <v xml:space="preserve"> 2040</v>
          </cell>
          <cell r="AK57" t="str">
            <v xml:space="preserve"> 2041</v>
          </cell>
          <cell r="AL57" t="str">
            <v xml:space="preserve"> 2042</v>
          </cell>
          <cell r="AM57" t="str">
            <v xml:space="preserve"> 2043</v>
          </cell>
          <cell r="AN57" t="str">
            <v xml:space="preserve"> 2044</v>
          </cell>
          <cell r="AP57" t="str">
            <v>ИТОГО</v>
          </cell>
        </row>
        <row r="59">
          <cell r="A59" t="str">
            <v>Стадия строительства №1</v>
          </cell>
        </row>
        <row r="60">
          <cell r="A60" t="str">
            <v>начало стадии</v>
          </cell>
          <cell r="B60">
            <v>1</v>
          </cell>
        </row>
        <row r="61">
          <cell r="A61" t="str">
            <v>конец стадии</v>
          </cell>
          <cell r="B61">
            <v>2</v>
          </cell>
        </row>
        <row r="62">
          <cell r="A62" t="str">
            <v>Площади, к которым относится стадия</v>
          </cell>
          <cell r="B62">
            <v>0</v>
          </cell>
          <cell r="C62" t="str">
            <v>кв. м</v>
          </cell>
        </row>
        <row r="63">
          <cell r="A63" t="str">
            <v>Стоимость одного кв. м (с НДС)</v>
          </cell>
          <cell r="B63">
            <v>1</v>
          </cell>
          <cell r="C63" t="str">
            <v>тыс. руб.</v>
          </cell>
          <cell r="D63" t="str">
            <v>int_avg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</row>
        <row r="64">
          <cell r="A64" t="str">
            <v xml:space="preserve">    в том числе НДС</v>
          </cell>
          <cell r="B64">
            <v>0.18</v>
          </cell>
          <cell r="C64" t="str">
            <v>тыс. руб.</v>
          </cell>
          <cell r="D64" t="str">
            <v>int_avg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</row>
        <row r="65">
          <cell r="A65" t="str">
            <v>Объем выполненных работ</v>
          </cell>
          <cell r="C65" t="str">
            <v>тыс. руб.</v>
          </cell>
          <cell r="D65" t="str">
            <v>1_01</v>
          </cell>
          <cell r="G65">
            <v>15000</v>
          </cell>
          <cell r="H65">
            <v>109976</v>
          </cell>
          <cell r="I65">
            <v>190549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P65">
            <v>315525</v>
          </cell>
        </row>
        <row r="66">
          <cell r="A66" t="str">
            <v xml:space="preserve">    в том числе НДС</v>
          </cell>
          <cell r="C66" t="str">
            <v>тыс. руб.</v>
          </cell>
          <cell r="D66" t="str">
            <v>1_03</v>
          </cell>
          <cell r="G66">
            <v>2288.1355932203387</v>
          </cell>
          <cell r="H66">
            <v>16776</v>
          </cell>
          <cell r="I66">
            <v>29066.796610169491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P66">
            <v>48130.932203389828</v>
          </cell>
        </row>
        <row r="67">
          <cell r="A67" t="str">
            <v>Оплата работ</v>
          </cell>
          <cell r="C67" t="str">
            <v>тыс. руб.</v>
          </cell>
          <cell r="D67" t="str">
            <v>1_02</v>
          </cell>
          <cell r="F67">
            <v>0</v>
          </cell>
          <cell r="G67">
            <v>17700</v>
          </cell>
          <cell r="H67">
            <v>154500</v>
          </cell>
          <cell r="I67">
            <v>164272</v>
          </cell>
          <cell r="J67">
            <v>35848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P67">
            <v>372320</v>
          </cell>
        </row>
        <row r="68">
          <cell r="A68" t="str">
            <v xml:space="preserve">    в том числе НДС</v>
          </cell>
          <cell r="C68" t="str">
            <v>тыс. руб.</v>
          </cell>
          <cell r="D68" t="str">
            <v>1_04</v>
          </cell>
          <cell r="G68">
            <v>2700</v>
          </cell>
          <cell r="H68">
            <v>23567.796610169491</v>
          </cell>
          <cell r="I68">
            <v>25058.440677966108</v>
          </cell>
          <cell r="J68">
            <v>5468.3389830508459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P68">
            <v>56794.576271186445</v>
          </cell>
        </row>
        <row r="70">
          <cell r="A70" t="str">
            <v>Итого: объем выполненных работ</v>
          </cell>
          <cell r="C70" t="str">
            <v>тыс. руб.</v>
          </cell>
          <cell r="F70">
            <v>0</v>
          </cell>
          <cell r="G70">
            <v>15000</v>
          </cell>
          <cell r="H70">
            <v>109976</v>
          </cell>
          <cell r="I70">
            <v>190549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P70">
            <v>315525</v>
          </cell>
        </row>
        <row r="71">
          <cell r="A71" t="str">
            <v xml:space="preserve">   НДС</v>
          </cell>
          <cell r="C71" t="str">
            <v>тыс. руб.</v>
          </cell>
          <cell r="F71">
            <v>0</v>
          </cell>
          <cell r="G71">
            <v>2288.1355932203387</v>
          </cell>
          <cell r="H71">
            <v>16776</v>
          </cell>
          <cell r="I71">
            <v>29066.796610169491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P71">
            <v>48130.932203389828</v>
          </cell>
        </row>
        <row r="72">
          <cell r="A72" t="str">
            <v>Итого: оплата работ</v>
          </cell>
          <cell r="C72" t="str">
            <v>тыс. руб.</v>
          </cell>
          <cell r="F72">
            <v>0</v>
          </cell>
          <cell r="G72">
            <v>17700</v>
          </cell>
          <cell r="H72">
            <v>154500</v>
          </cell>
          <cell r="I72">
            <v>164272</v>
          </cell>
          <cell r="J72">
            <v>35848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P72">
            <v>372320</v>
          </cell>
        </row>
        <row r="73">
          <cell r="A73" t="str">
            <v xml:space="preserve">   НДС</v>
          </cell>
          <cell r="C73" t="str">
            <v>тыс. руб.</v>
          </cell>
          <cell r="F73">
            <v>0</v>
          </cell>
          <cell r="G73">
            <v>2700</v>
          </cell>
          <cell r="H73">
            <v>23567.796610169491</v>
          </cell>
          <cell r="I73">
            <v>25058.440677966108</v>
          </cell>
          <cell r="J73">
            <v>5468.3389830508459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P73">
            <v>56794.576271186445</v>
          </cell>
        </row>
        <row r="74">
          <cell r="A74" t="str">
            <v>Авансы подрядчикам (с НДС)</v>
          </cell>
          <cell r="C74" t="str">
            <v>тыс. руб.</v>
          </cell>
          <cell r="D74" t="str">
            <v>int_end</v>
          </cell>
          <cell r="F74">
            <v>0</v>
          </cell>
          <cell r="G74">
            <v>2700</v>
          </cell>
          <cell r="H74">
            <v>47224</v>
          </cell>
          <cell r="I74">
            <v>20947</v>
          </cell>
          <cell r="J74">
            <v>56795</v>
          </cell>
          <cell r="K74">
            <v>56795</v>
          </cell>
          <cell r="L74">
            <v>56795</v>
          </cell>
          <cell r="M74">
            <v>56795</v>
          </cell>
          <cell r="N74">
            <v>56795</v>
          </cell>
          <cell r="O74">
            <v>56795</v>
          </cell>
          <cell r="P74">
            <v>56795</v>
          </cell>
          <cell r="Q74">
            <v>56795</v>
          </cell>
          <cell r="R74">
            <v>56795</v>
          </cell>
          <cell r="S74">
            <v>56795</v>
          </cell>
          <cell r="T74">
            <v>56795</v>
          </cell>
          <cell r="U74">
            <v>56795</v>
          </cell>
          <cell r="V74">
            <v>56795</v>
          </cell>
          <cell r="W74">
            <v>56795</v>
          </cell>
          <cell r="X74">
            <v>56795</v>
          </cell>
          <cell r="Y74">
            <v>56795</v>
          </cell>
          <cell r="Z74">
            <v>56795</v>
          </cell>
          <cell r="AA74">
            <v>56795</v>
          </cell>
          <cell r="AB74">
            <v>56795</v>
          </cell>
          <cell r="AC74">
            <v>56795</v>
          </cell>
          <cell r="AD74">
            <v>56795</v>
          </cell>
          <cell r="AE74">
            <v>56795</v>
          </cell>
          <cell r="AF74">
            <v>56795</v>
          </cell>
          <cell r="AG74">
            <v>56795</v>
          </cell>
          <cell r="AH74">
            <v>56795</v>
          </cell>
          <cell r="AI74">
            <v>56795</v>
          </cell>
          <cell r="AJ74">
            <v>56795</v>
          </cell>
          <cell r="AK74">
            <v>56795</v>
          </cell>
          <cell r="AL74">
            <v>56795</v>
          </cell>
          <cell r="AM74">
            <v>56795</v>
          </cell>
          <cell r="AN74">
            <v>56795</v>
          </cell>
        </row>
        <row r="75">
          <cell r="A75" t="str">
            <v xml:space="preserve">   НДС</v>
          </cell>
          <cell r="C75" t="str">
            <v>тыс. руб.</v>
          </cell>
          <cell r="D75" t="str">
            <v>int_end</v>
          </cell>
          <cell r="F75">
            <v>0</v>
          </cell>
          <cell r="G75">
            <v>411.86440677966129</v>
          </cell>
          <cell r="H75">
            <v>7203.6610169491541</v>
          </cell>
          <cell r="I75">
            <v>3195.3050847457707</v>
          </cell>
          <cell r="J75">
            <v>8663.6440677966166</v>
          </cell>
          <cell r="K75">
            <v>8663.6440677966166</v>
          </cell>
          <cell r="L75">
            <v>8663.6440677966166</v>
          </cell>
          <cell r="M75">
            <v>8663.6440677966166</v>
          </cell>
          <cell r="N75">
            <v>8663.6440677966166</v>
          </cell>
          <cell r="O75">
            <v>8663.6440677966166</v>
          </cell>
          <cell r="P75">
            <v>8663.6440677966166</v>
          </cell>
          <cell r="Q75">
            <v>8663.6440677966166</v>
          </cell>
          <cell r="R75">
            <v>8663.6440677966166</v>
          </cell>
          <cell r="S75">
            <v>8663.6440677966166</v>
          </cell>
          <cell r="T75">
            <v>8663.6440677966166</v>
          </cell>
          <cell r="U75">
            <v>8663.6440677966166</v>
          </cell>
          <cell r="V75">
            <v>8663.6440677966166</v>
          </cell>
          <cell r="W75">
            <v>8663.6440677966166</v>
          </cell>
          <cell r="X75">
            <v>8663.6440677966166</v>
          </cell>
          <cell r="Y75">
            <v>8663.6440677966166</v>
          </cell>
          <cell r="Z75">
            <v>8663.6440677966166</v>
          </cell>
          <cell r="AA75">
            <v>8663.6440677966166</v>
          </cell>
          <cell r="AB75">
            <v>8663.6440677966166</v>
          </cell>
          <cell r="AC75">
            <v>8663.6440677966166</v>
          </cell>
          <cell r="AD75">
            <v>8663.6440677966166</v>
          </cell>
          <cell r="AE75">
            <v>8663.6440677966166</v>
          </cell>
          <cell r="AF75">
            <v>8663.6440677966166</v>
          </cell>
          <cell r="AG75">
            <v>8663.6440677966166</v>
          </cell>
          <cell r="AH75">
            <v>8663.6440677966166</v>
          </cell>
          <cell r="AI75">
            <v>8663.6440677966166</v>
          </cell>
          <cell r="AJ75">
            <v>8663.6440677966166</v>
          </cell>
          <cell r="AK75">
            <v>8663.6440677966166</v>
          </cell>
          <cell r="AL75">
            <v>8663.6440677966166</v>
          </cell>
          <cell r="AM75">
            <v>8663.6440677966166</v>
          </cell>
          <cell r="AN75">
            <v>8663.6440677966166</v>
          </cell>
        </row>
        <row r="76">
          <cell r="A76" t="str">
            <v>Кредиторская задолженность подрядчикам (с НДС)</v>
          </cell>
          <cell r="C76" t="str">
            <v>тыс. руб.</v>
          </cell>
          <cell r="D76" t="str">
            <v>int_end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</row>
        <row r="77">
          <cell r="A77" t="str">
            <v xml:space="preserve">   НДС</v>
          </cell>
          <cell r="C77" t="str">
            <v>тыс. руб.</v>
          </cell>
          <cell r="D77" t="str">
            <v>int_end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</row>
        <row r="78">
          <cell r="A78" t="str">
            <v>Период начала строительства</v>
          </cell>
          <cell r="B78">
            <v>1</v>
          </cell>
          <cell r="F78">
            <v>0</v>
          </cell>
          <cell r="G78">
            <v>1</v>
          </cell>
          <cell r="H78">
            <v>1</v>
          </cell>
          <cell r="I78">
            <v>1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</row>
        <row r="80">
          <cell r="A80" t="str">
            <v>Ранее осуществленные инвестиции</v>
          </cell>
          <cell r="B80">
            <v>0</v>
          </cell>
          <cell r="C80" t="str">
            <v>тыс. руб.</v>
          </cell>
        </row>
        <row r="81">
          <cell r="A81" t="str">
            <v>НДС к ранее осуществленным инвестициям</v>
          </cell>
          <cell r="B81">
            <v>0</v>
          </cell>
          <cell r="C81" t="str">
            <v>тыс. руб.</v>
          </cell>
        </row>
        <row r="82">
          <cell r="A82" t="str">
            <v>Рыночная стоимость недостроенного объекта</v>
          </cell>
          <cell r="B82">
            <v>0</v>
          </cell>
          <cell r="C82" t="str">
            <v>тыс. руб.</v>
          </cell>
        </row>
        <row r="85">
          <cell r="A85" t="str">
            <v>СТРОИТЕЛЬСТВО: ПРИВЛЕЧЕНИЕ ДОЛЬЩИКОВ / СОИНВЕСТОРОВ</v>
          </cell>
          <cell r="F85" t="str">
            <v>"0"</v>
          </cell>
          <cell r="G85" t="str">
            <v xml:space="preserve"> 2011</v>
          </cell>
          <cell r="H85" t="str">
            <v xml:space="preserve"> 2012</v>
          </cell>
          <cell r="I85" t="str">
            <v xml:space="preserve"> 2013</v>
          </cell>
          <cell r="J85" t="str">
            <v xml:space="preserve"> 2014</v>
          </cell>
          <cell r="K85" t="str">
            <v xml:space="preserve"> 2015</v>
          </cell>
          <cell r="L85" t="str">
            <v xml:space="preserve"> 2016</v>
          </cell>
          <cell r="M85" t="str">
            <v xml:space="preserve"> 2017</v>
          </cell>
          <cell r="N85" t="str">
            <v xml:space="preserve"> 2018</v>
          </cell>
          <cell r="O85" t="str">
            <v xml:space="preserve"> 2019</v>
          </cell>
          <cell r="P85" t="str">
            <v xml:space="preserve"> 2020</v>
          </cell>
          <cell r="Q85" t="str">
            <v xml:space="preserve"> 2021</v>
          </cell>
          <cell r="R85" t="str">
            <v xml:space="preserve"> 2022</v>
          </cell>
          <cell r="S85" t="str">
            <v xml:space="preserve"> 2023</v>
          </cell>
          <cell r="T85" t="str">
            <v xml:space="preserve"> 2024</v>
          </cell>
          <cell r="U85" t="str">
            <v xml:space="preserve"> 2025</v>
          </cell>
          <cell r="V85" t="str">
            <v xml:space="preserve"> 2026</v>
          </cell>
          <cell r="W85" t="str">
            <v xml:space="preserve"> 2027</v>
          </cell>
          <cell r="X85" t="str">
            <v xml:space="preserve"> 2028</v>
          </cell>
          <cell r="Y85" t="str">
            <v xml:space="preserve"> 2029</v>
          </cell>
          <cell r="Z85" t="str">
            <v xml:space="preserve"> 2030</v>
          </cell>
          <cell r="AA85" t="str">
            <v xml:space="preserve"> 2031</v>
          </cell>
          <cell r="AB85" t="str">
            <v xml:space="preserve"> 2032</v>
          </cell>
          <cell r="AC85" t="str">
            <v xml:space="preserve"> 2033</v>
          </cell>
          <cell r="AD85" t="str">
            <v xml:space="preserve"> 2034</v>
          </cell>
          <cell r="AE85" t="str">
            <v xml:space="preserve"> 2035</v>
          </cell>
          <cell r="AF85" t="str">
            <v xml:space="preserve"> 2036</v>
          </cell>
          <cell r="AG85" t="str">
            <v xml:space="preserve"> 2037</v>
          </cell>
          <cell r="AH85" t="str">
            <v xml:space="preserve"> 2038</v>
          </cell>
          <cell r="AI85" t="str">
            <v xml:space="preserve"> 2039</v>
          </cell>
          <cell r="AJ85" t="str">
            <v xml:space="preserve"> 2040</v>
          </cell>
          <cell r="AK85" t="str">
            <v xml:space="preserve"> 2041</v>
          </cell>
          <cell r="AL85" t="str">
            <v xml:space="preserve"> 2042</v>
          </cell>
          <cell r="AM85" t="str">
            <v xml:space="preserve"> 2043</v>
          </cell>
          <cell r="AN85" t="str">
            <v xml:space="preserve"> 2044</v>
          </cell>
          <cell r="AP85" t="str">
            <v>ИТОГО</v>
          </cell>
        </row>
        <row r="87">
          <cell r="A87" t="str">
            <v>Жилые площади</v>
          </cell>
        </row>
        <row r="88">
          <cell r="A88" t="str">
            <v>График привлечения дольщиков / соинвесторов</v>
          </cell>
          <cell r="B88">
            <v>0</v>
          </cell>
          <cell r="C88" t="str">
            <v>кв. м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P88">
            <v>0</v>
          </cell>
        </row>
        <row r="89">
          <cell r="A89" t="str">
            <v>График оплаты площадей</v>
          </cell>
          <cell r="B89">
            <v>0</v>
          </cell>
          <cell r="C89" t="str">
            <v>кв. м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P89">
            <v>0</v>
          </cell>
        </row>
        <row r="90">
          <cell r="A90" t="str">
            <v>Стоимость 1 кв. м (без НДС)</v>
          </cell>
          <cell r="B90">
            <v>1</v>
          </cell>
          <cell r="C90" t="str">
            <v>тыс. руб.</v>
          </cell>
          <cell r="D90" t="str">
            <v>1_01;int_avg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</row>
        <row r="91">
          <cell r="A91" t="str">
            <v xml:space="preserve">    в том числе вознаграждение заказчику</v>
          </cell>
          <cell r="B91">
            <v>0</v>
          </cell>
          <cell r="C91" t="str">
            <v>тыс. руб.</v>
          </cell>
          <cell r="D91" t="str">
            <v>int_avg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</row>
        <row r="92">
          <cell r="A92" t="str">
            <v>Поступление финансирования</v>
          </cell>
          <cell r="C92" t="str">
            <v>тыс. руб.</v>
          </cell>
          <cell r="D92" t="str">
            <v>1_02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P92">
            <v>0</v>
          </cell>
        </row>
        <row r="93">
          <cell r="A93" t="str">
            <v xml:space="preserve">    в том числе вознаграждение заказчику</v>
          </cell>
          <cell r="C93" t="str">
            <v>тыс. руб.</v>
          </cell>
          <cell r="D93" t="str">
            <v>1_03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P93">
            <v>0</v>
          </cell>
        </row>
        <row r="94">
          <cell r="A94" t="str">
            <v>Передача площадей</v>
          </cell>
          <cell r="C94" t="str">
            <v>кв. м</v>
          </cell>
          <cell r="D94" t="str">
            <v>1_04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</row>
        <row r="95">
          <cell r="A95" t="str">
            <v xml:space="preserve">    передача площадей</v>
          </cell>
          <cell r="C95" t="str">
            <v>тыс. руб.</v>
          </cell>
          <cell r="D95" t="str">
            <v>1_05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P95">
            <v>0</v>
          </cell>
        </row>
        <row r="96">
          <cell r="A96" t="str">
            <v xml:space="preserve">    в том числе вознаграждение заказчику</v>
          </cell>
          <cell r="C96" t="str">
            <v>тыс. руб.</v>
          </cell>
          <cell r="D96" t="str">
            <v>1_06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P96">
            <v>0</v>
          </cell>
        </row>
        <row r="98">
          <cell r="A98" t="str">
            <v>Итого: Поступление финансирования</v>
          </cell>
          <cell r="C98" t="str">
            <v>тыс. руб.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P98">
            <v>0</v>
          </cell>
        </row>
        <row r="99">
          <cell r="A99" t="str">
            <v xml:space="preserve">    в том числе вознаграждение заказчику</v>
          </cell>
          <cell r="C99" t="str">
            <v>тыс. руб.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P99">
            <v>0</v>
          </cell>
        </row>
        <row r="100">
          <cell r="A100" t="str">
            <v>Итого: Передано площадей на сумму</v>
          </cell>
          <cell r="C100" t="str">
            <v>тыс. руб.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P100">
            <v>0</v>
          </cell>
        </row>
        <row r="101">
          <cell r="A101" t="str">
            <v xml:space="preserve">    в том числе вознаграждение заказчику</v>
          </cell>
          <cell r="C101" t="str">
            <v>тыс. руб.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P101">
            <v>0</v>
          </cell>
        </row>
        <row r="102">
          <cell r="A102" t="str">
            <v xml:space="preserve">    передано влощадей в кв. м</v>
          </cell>
          <cell r="C102" t="str">
            <v>кв. м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P102">
            <v>0</v>
          </cell>
        </row>
        <row r="105">
          <cell r="A105" t="str">
            <v>СТРОИТЕЛЬСТВО: ПРОДАЖА ГОТОВЫХ ПЛОЩАДЕЙ</v>
          </cell>
          <cell r="F105" t="str">
            <v>"0"</v>
          </cell>
          <cell r="G105" t="str">
            <v xml:space="preserve"> 2011</v>
          </cell>
          <cell r="H105" t="str">
            <v xml:space="preserve"> 2012</v>
          </cell>
          <cell r="I105" t="str">
            <v xml:space="preserve"> 2013</v>
          </cell>
          <cell r="J105" t="str">
            <v xml:space="preserve"> 2014</v>
          </cell>
          <cell r="K105" t="str">
            <v xml:space="preserve"> 2015</v>
          </cell>
          <cell r="L105" t="str">
            <v xml:space="preserve"> 2016</v>
          </cell>
          <cell r="M105" t="str">
            <v xml:space="preserve"> 2017</v>
          </cell>
          <cell r="N105" t="str">
            <v xml:space="preserve"> 2018</v>
          </cell>
          <cell r="O105" t="str">
            <v xml:space="preserve"> 2019</v>
          </cell>
          <cell r="P105" t="str">
            <v xml:space="preserve"> 2020</v>
          </cell>
          <cell r="Q105" t="str">
            <v xml:space="preserve"> 2021</v>
          </cell>
          <cell r="R105" t="str">
            <v xml:space="preserve"> 2022</v>
          </cell>
          <cell r="S105" t="str">
            <v xml:space="preserve"> 2023</v>
          </cell>
          <cell r="T105" t="str">
            <v xml:space="preserve"> 2024</v>
          </cell>
          <cell r="U105" t="str">
            <v xml:space="preserve"> 2025</v>
          </cell>
          <cell r="V105" t="str">
            <v xml:space="preserve"> 2026</v>
          </cell>
          <cell r="W105" t="str">
            <v xml:space="preserve"> 2027</v>
          </cell>
          <cell r="X105" t="str">
            <v xml:space="preserve"> 2028</v>
          </cell>
          <cell r="Y105" t="str">
            <v xml:space="preserve"> 2029</v>
          </cell>
          <cell r="Z105" t="str">
            <v xml:space="preserve"> 2030</v>
          </cell>
          <cell r="AA105" t="str">
            <v xml:space="preserve"> 2031</v>
          </cell>
          <cell r="AB105" t="str">
            <v xml:space="preserve"> 2032</v>
          </cell>
          <cell r="AC105" t="str">
            <v xml:space="preserve"> 2033</v>
          </cell>
          <cell r="AD105" t="str">
            <v xml:space="preserve"> 2034</v>
          </cell>
          <cell r="AE105" t="str">
            <v xml:space="preserve"> 2035</v>
          </cell>
          <cell r="AF105" t="str">
            <v xml:space="preserve"> 2036</v>
          </cell>
          <cell r="AG105" t="str">
            <v xml:space="preserve"> 2037</v>
          </cell>
          <cell r="AH105" t="str">
            <v xml:space="preserve"> 2038</v>
          </cell>
          <cell r="AI105" t="str">
            <v xml:space="preserve"> 2039</v>
          </cell>
          <cell r="AJ105" t="str">
            <v xml:space="preserve"> 2040</v>
          </cell>
          <cell r="AK105" t="str">
            <v xml:space="preserve"> 2041</v>
          </cell>
          <cell r="AL105" t="str">
            <v xml:space="preserve"> 2042</v>
          </cell>
          <cell r="AM105" t="str">
            <v xml:space="preserve"> 2043</v>
          </cell>
          <cell r="AN105" t="str">
            <v xml:space="preserve"> 2044</v>
          </cell>
          <cell r="AP105" t="str">
            <v>ИТОГО</v>
          </cell>
        </row>
        <row r="107">
          <cell r="A107" t="str">
            <v>Жилые площади</v>
          </cell>
          <cell r="B107" t="str">
            <v>Валюта</v>
          </cell>
        </row>
        <row r="108">
          <cell r="A108" t="str">
            <v>Цены за кв. м (с НДС)</v>
          </cell>
          <cell r="B108">
            <v>1</v>
          </cell>
          <cell r="C108" t="str">
            <v>тыс. руб.</v>
          </cell>
          <cell r="D108" t="str">
            <v>1_01;int_avg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</row>
        <row r="109">
          <cell r="A109" t="str">
            <v xml:space="preserve">    в том числе НДС</v>
          </cell>
          <cell r="B109">
            <v>0.18</v>
          </cell>
          <cell r="C109" t="str">
            <v>тыс. руб.</v>
          </cell>
          <cell r="D109" t="str">
            <v>1_02;int_avg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</row>
        <row r="110">
          <cell r="A110" t="str">
            <v>График продажи площадей</v>
          </cell>
          <cell r="B110">
            <v>0</v>
          </cell>
          <cell r="C110" t="str">
            <v>кв. м</v>
          </cell>
          <cell r="D110" t="str">
            <v>1_00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P110">
            <v>0</v>
          </cell>
        </row>
        <row r="111">
          <cell r="A111" t="str">
            <v>Передача проданных площадей покупателям (кв. м)</v>
          </cell>
          <cell r="B111">
            <v>0</v>
          </cell>
          <cell r="C111" t="str">
            <v>кв. м</v>
          </cell>
          <cell r="D111" t="str">
            <v>0_00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P111">
            <v>0</v>
          </cell>
        </row>
        <row r="112">
          <cell r="A112" t="str">
            <v>Поступления от продаж</v>
          </cell>
          <cell r="C112" t="str">
            <v>тыс. руб.</v>
          </cell>
          <cell r="D112" t="str">
            <v>1_03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P112">
            <v>0</v>
          </cell>
        </row>
        <row r="113">
          <cell r="A113" t="str">
            <v xml:space="preserve">    в том числе НДС</v>
          </cell>
          <cell r="C113" t="str">
            <v>тыс. руб.</v>
          </cell>
          <cell r="D113" t="str">
            <v>1_04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P113">
            <v>0</v>
          </cell>
        </row>
        <row r="114">
          <cell r="A114" t="str">
            <v>Передано площадей на сумму</v>
          </cell>
          <cell r="C114" t="str">
            <v>тыс. руб.</v>
          </cell>
          <cell r="D114" t="str">
            <v>1_05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P114">
            <v>0</v>
          </cell>
        </row>
        <row r="115">
          <cell r="A115" t="str">
            <v xml:space="preserve">    в том числе НДС</v>
          </cell>
          <cell r="C115" t="str">
            <v>тыс. руб.</v>
          </cell>
          <cell r="D115" t="str">
            <v>1_06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P115">
            <v>0</v>
          </cell>
        </row>
        <row r="116">
          <cell r="A116" t="str">
            <v>Доля площадей, не облагаемых НДС</v>
          </cell>
          <cell r="B116">
            <v>0</v>
          </cell>
          <cell r="C116" t="str">
            <v>%</v>
          </cell>
          <cell r="D116" t="str">
            <v>1_07</v>
          </cell>
        </row>
        <row r="118">
          <cell r="A118" t="str">
            <v>Итого - поступления от продаж</v>
          </cell>
          <cell r="C118" t="str">
            <v>тыс. руб.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P118">
            <v>0</v>
          </cell>
        </row>
        <row r="119">
          <cell r="A119" t="str">
            <v xml:space="preserve">   в том числе НДС</v>
          </cell>
          <cell r="C119" t="str">
            <v>тыс. руб.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P119">
            <v>0</v>
          </cell>
        </row>
        <row r="120">
          <cell r="A120" t="str">
            <v xml:space="preserve">    Продажи площадей</v>
          </cell>
          <cell r="C120" t="str">
            <v>кв. м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P120">
            <v>0</v>
          </cell>
        </row>
        <row r="121">
          <cell r="A121" t="str">
            <v xml:space="preserve">    нарастающим итогом</v>
          </cell>
          <cell r="C121" t="str">
            <v>кв. м</v>
          </cell>
          <cell r="D121" t="str">
            <v>int_end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</row>
        <row r="122">
          <cell r="A122" t="str">
            <v xml:space="preserve">    в % от общей площади объекта</v>
          </cell>
          <cell r="C122" t="str">
            <v>%</v>
          </cell>
          <cell r="D122" t="str">
            <v>int_avg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</row>
        <row r="123">
          <cell r="A123" t="str">
            <v>Итого - стоимость переданных площадей</v>
          </cell>
          <cell r="C123" t="str">
            <v>тыс. руб.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P123">
            <v>0</v>
          </cell>
        </row>
        <row r="124">
          <cell r="A124" t="str">
            <v xml:space="preserve">   в том числе НДС</v>
          </cell>
          <cell r="C124" t="str">
            <v>тыс. руб.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P124">
            <v>0</v>
          </cell>
        </row>
        <row r="125">
          <cell r="A125" t="str">
            <v xml:space="preserve">    Передача площадей</v>
          </cell>
          <cell r="C125" t="str">
            <v>кв. м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P125">
            <v>0</v>
          </cell>
        </row>
        <row r="126">
          <cell r="A126" t="str">
            <v xml:space="preserve">    нарастающим итогом</v>
          </cell>
          <cell r="C126" t="str">
            <v>кв. м</v>
          </cell>
          <cell r="D126" t="str">
            <v>int_end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</row>
        <row r="127">
          <cell r="A127" t="str">
            <v xml:space="preserve">    в % от общей площади объекта</v>
          </cell>
          <cell r="C127" t="str">
            <v>%</v>
          </cell>
          <cell r="D127" t="str">
            <v>int_avg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</row>
        <row r="128">
          <cell r="A128" t="str">
            <v>Доля площадей, не облагаемых НДС</v>
          </cell>
          <cell r="B128">
            <v>0</v>
          </cell>
          <cell r="C128" t="str">
            <v>%</v>
          </cell>
        </row>
        <row r="131">
          <cell r="A131" t="str">
            <v>СТРОИТЕЛЬСТВО: СДАЧА ПЛОЩАДЕЙ В АРЕНДУ</v>
          </cell>
          <cell r="F131" t="str">
            <v>"0"</v>
          </cell>
          <cell r="G131" t="str">
            <v xml:space="preserve"> 2011</v>
          </cell>
          <cell r="H131" t="str">
            <v xml:space="preserve"> 2012</v>
          </cell>
          <cell r="I131" t="str">
            <v xml:space="preserve"> 2013</v>
          </cell>
          <cell r="J131" t="str">
            <v xml:space="preserve"> 2014</v>
          </cell>
          <cell r="K131" t="str">
            <v xml:space="preserve"> 2015</v>
          </cell>
          <cell r="L131" t="str">
            <v xml:space="preserve"> 2016</v>
          </cell>
          <cell r="M131" t="str">
            <v xml:space="preserve"> 2017</v>
          </cell>
          <cell r="N131" t="str">
            <v xml:space="preserve"> 2018</v>
          </cell>
          <cell r="O131" t="str">
            <v xml:space="preserve"> 2019</v>
          </cell>
          <cell r="P131" t="str">
            <v xml:space="preserve"> 2020</v>
          </cell>
          <cell r="Q131" t="str">
            <v xml:space="preserve"> 2021</v>
          </cell>
          <cell r="R131" t="str">
            <v xml:space="preserve"> 2022</v>
          </cell>
          <cell r="S131" t="str">
            <v xml:space="preserve"> 2023</v>
          </cell>
          <cell r="T131" t="str">
            <v xml:space="preserve"> 2024</v>
          </cell>
          <cell r="U131" t="str">
            <v xml:space="preserve"> 2025</v>
          </cell>
          <cell r="V131" t="str">
            <v xml:space="preserve"> 2026</v>
          </cell>
          <cell r="W131" t="str">
            <v xml:space="preserve"> 2027</v>
          </cell>
          <cell r="X131" t="str">
            <v xml:space="preserve"> 2028</v>
          </cell>
          <cell r="Y131" t="str">
            <v xml:space="preserve"> 2029</v>
          </cell>
          <cell r="Z131" t="str">
            <v xml:space="preserve"> 2030</v>
          </cell>
          <cell r="AA131" t="str">
            <v xml:space="preserve"> 2031</v>
          </cell>
          <cell r="AB131" t="str">
            <v xml:space="preserve"> 2032</v>
          </cell>
          <cell r="AC131" t="str">
            <v xml:space="preserve"> 2033</v>
          </cell>
          <cell r="AD131" t="str">
            <v xml:space="preserve"> 2034</v>
          </cell>
          <cell r="AE131" t="str">
            <v xml:space="preserve"> 2035</v>
          </cell>
          <cell r="AF131" t="str">
            <v xml:space="preserve"> 2036</v>
          </cell>
          <cell r="AG131" t="str">
            <v xml:space="preserve"> 2037</v>
          </cell>
          <cell r="AH131" t="str">
            <v xml:space="preserve"> 2038</v>
          </cell>
          <cell r="AI131" t="str">
            <v xml:space="preserve"> 2039</v>
          </cell>
          <cell r="AJ131" t="str">
            <v xml:space="preserve"> 2040</v>
          </cell>
          <cell r="AK131" t="str">
            <v xml:space="preserve"> 2041</v>
          </cell>
          <cell r="AL131" t="str">
            <v xml:space="preserve"> 2042</v>
          </cell>
          <cell r="AM131" t="str">
            <v xml:space="preserve"> 2043</v>
          </cell>
          <cell r="AN131" t="str">
            <v xml:space="preserve"> 2044</v>
          </cell>
          <cell r="AP131" t="str">
            <v>ИТОГО</v>
          </cell>
        </row>
        <row r="133">
          <cell r="A133" t="str">
            <v>Жилые площади</v>
          </cell>
          <cell r="B133" t="str">
            <v>Валюта</v>
          </cell>
        </row>
        <row r="134">
          <cell r="A134" t="str">
            <v>Ставка, за кв. м в год (с НДС)</v>
          </cell>
          <cell r="B134">
            <v>1</v>
          </cell>
          <cell r="C134" t="str">
            <v>тыс. руб.</v>
          </cell>
          <cell r="D134" t="str">
            <v>int_avg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</row>
        <row r="135">
          <cell r="A135" t="str">
            <v>Доступные для сдачи площади</v>
          </cell>
          <cell r="C135" t="str">
            <v>кв. м</v>
          </cell>
          <cell r="D135" t="str">
            <v>1_03;int_avg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</row>
        <row r="136">
          <cell r="A136" t="str">
            <v>Сдано в аренду</v>
          </cell>
          <cell r="C136" t="str">
            <v>кв. м</v>
          </cell>
          <cell r="D136" t="str">
            <v>1_02;int_avg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</row>
        <row r="137">
          <cell r="A137" t="str">
            <v>Поступления от аренды</v>
          </cell>
          <cell r="C137" t="str">
            <v>тыс. руб.</v>
          </cell>
          <cell r="D137" t="str">
            <v>1_01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P137">
            <v>0</v>
          </cell>
        </row>
        <row r="139">
          <cell r="A139" t="str">
            <v>Суммарные поступления от аренды</v>
          </cell>
          <cell r="C139" t="str">
            <v>тыс. руб.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P139">
            <v>0</v>
          </cell>
        </row>
        <row r="140">
          <cell r="A140" t="str">
            <v xml:space="preserve">    Всего сдано в аренду площадей</v>
          </cell>
          <cell r="C140" t="str">
            <v>кв. м</v>
          </cell>
          <cell r="D140" t="str">
            <v>int_avg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</row>
        <row r="141">
          <cell r="A141" t="str">
            <v xml:space="preserve">    в % от площади доступной для сдачи</v>
          </cell>
          <cell r="C141" t="str">
            <v>%</v>
          </cell>
          <cell r="D141" t="str">
            <v>int_avg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</row>
        <row r="144">
          <cell r="A144" t="str">
            <v>СТРОИТЕЛЬСТВО: БАЛАНС ПО ОБЪЕКТУ</v>
          </cell>
          <cell r="F144" t="str">
            <v>"0"</v>
          </cell>
          <cell r="G144" t="str">
            <v xml:space="preserve"> 2011</v>
          </cell>
          <cell r="H144" t="str">
            <v xml:space="preserve"> 2012</v>
          </cell>
          <cell r="I144" t="str">
            <v xml:space="preserve"> 2013</v>
          </cell>
          <cell r="J144" t="str">
            <v xml:space="preserve"> 2014</v>
          </cell>
          <cell r="K144" t="str">
            <v xml:space="preserve"> 2015</v>
          </cell>
          <cell r="L144" t="str">
            <v xml:space="preserve"> 2016</v>
          </cell>
          <cell r="M144" t="str">
            <v xml:space="preserve"> 2017</v>
          </cell>
          <cell r="N144" t="str">
            <v xml:space="preserve"> 2018</v>
          </cell>
          <cell r="O144" t="str">
            <v xml:space="preserve"> 2019</v>
          </cell>
          <cell r="P144" t="str">
            <v xml:space="preserve"> 2020</v>
          </cell>
          <cell r="Q144" t="str">
            <v xml:space="preserve"> 2021</v>
          </cell>
          <cell r="R144" t="str">
            <v xml:space="preserve"> 2022</v>
          </cell>
          <cell r="S144" t="str">
            <v xml:space="preserve"> 2023</v>
          </cell>
          <cell r="T144" t="str">
            <v xml:space="preserve"> 2024</v>
          </cell>
          <cell r="U144" t="str">
            <v xml:space="preserve"> 2025</v>
          </cell>
          <cell r="V144" t="str">
            <v xml:space="preserve"> 2026</v>
          </cell>
          <cell r="W144" t="str">
            <v xml:space="preserve"> 2027</v>
          </cell>
          <cell r="X144" t="str">
            <v xml:space="preserve"> 2028</v>
          </cell>
          <cell r="Y144" t="str">
            <v xml:space="preserve"> 2029</v>
          </cell>
          <cell r="Z144" t="str">
            <v xml:space="preserve"> 2030</v>
          </cell>
          <cell r="AA144" t="str">
            <v xml:space="preserve"> 2031</v>
          </cell>
          <cell r="AB144" t="str">
            <v xml:space="preserve"> 2032</v>
          </cell>
          <cell r="AC144" t="str">
            <v xml:space="preserve"> 2033</v>
          </cell>
          <cell r="AD144" t="str">
            <v xml:space="preserve"> 2034</v>
          </cell>
          <cell r="AE144" t="str">
            <v xml:space="preserve"> 2035</v>
          </cell>
          <cell r="AF144" t="str">
            <v xml:space="preserve"> 2036</v>
          </cell>
          <cell r="AG144" t="str">
            <v xml:space="preserve"> 2037</v>
          </cell>
          <cell r="AH144" t="str">
            <v xml:space="preserve"> 2038</v>
          </cell>
          <cell r="AI144" t="str">
            <v xml:space="preserve"> 2039</v>
          </cell>
          <cell r="AJ144" t="str">
            <v xml:space="preserve"> 2040</v>
          </cell>
          <cell r="AK144" t="str">
            <v xml:space="preserve"> 2041</v>
          </cell>
          <cell r="AL144" t="str">
            <v xml:space="preserve"> 2042</v>
          </cell>
          <cell r="AM144" t="str">
            <v xml:space="preserve"> 2043</v>
          </cell>
          <cell r="AN144" t="str">
            <v xml:space="preserve"> 2044</v>
          </cell>
          <cell r="AP144" t="str">
            <v>ИТОГО</v>
          </cell>
        </row>
        <row r="147">
          <cell r="A147" t="str">
            <v>Оплата строительства объекта</v>
          </cell>
          <cell r="C147" t="str">
            <v>тыс. руб.</v>
          </cell>
          <cell r="F147">
            <v>0</v>
          </cell>
          <cell r="G147">
            <v>17700</v>
          </cell>
          <cell r="H147">
            <v>154500</v>
          </cell>
          <cell r="I147">
            <v>164272</v>
          </cell>
          <cell r="J147">
            <v>35848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P147">
            <v>372320</v>
          </cell>
        </row>
        <row r="148">
          <cell r="A148" t="str">
            <v xml:space="preserve">    оплата без НДС</v>
          </cell>
          <cell r="C148" t="str">
            <v>тыс. руб.</v>
          </cell>
          <cell r="F148">
            <v>0</v>
          </cell>
          <cell r="G148">
            <v>15000</v>
          </cell>
          <cell r="H148">
            <v>130932.20338983051</v>
          </cell>
          <cell r="I148">
            <v>139213.55932203389</v>
          </cell>
          <cell r="J148">
            <v>30379.661016949154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P148">
            <v>315525.42372881359</v>
          </cell>
        </row>
        <row r="149">
          <cell r="A149" t="str">
            <v xml:space="preserve">    НДС</v>
          </cell>
          <cell r="C149" t="str">
            <v>тыс. руб.</v>
          </cell>
          <cell r="F149">
            <v>0</v>
          </cell>
          <cell r="G149">
            <v>2700</v>
          </cell>
          <cell r="H149">
            <v>23567.796610169491</v>
          </cell>
          <cell r="I149">
            <v>25058.440677966108</v>
          </cell>
          <cell r="J149">
            <v>5468.3389830508459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P149">
            <v>56794.576271186445</v>
          </cell>
        </row>
        <row r="150">
          <cell r="A150" t="str">
            <v>Выполненный объем работ</v>
          </cell>
          <cell r="C150" t="str">
            <v>тыс. руб.</v>
          </cell>
          <cell r="F150">
            <v>0</v>
          </cell>
          <cell r="G150">
            <v>15000</v>
          </cell>
          <cell r="H150">
            <v>109976</v>
          </cell>
          <cell r="I150">
            <v>190549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P150">
            <v>315525</v>
          </cell>
        </row>
        <row r="151">
          <cell r="A151" t="str">
            <v xml:space="preserve">    работы без НДС</v>
          </cell>
          <cell r="C151" t="str">
            <v>тыс. руб.</v>
          </cell>
          <cell r="F151">
            <v>0</v>
          </cell>
          <cell r="G151">
            <v>12711.864406779661</v>
          </cell>
          <cell r="H151">
            <v>93200</v>
          </cell>
          <cell r="I151">
            <v>161482.20338983051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P151">
            <v>267394.06779661018</v>
          </cell>
        </row>
        <row r="152">
          <cell r="A152" t="str">
            <v xml:space="preserve">    НДС</v>
          </cell>
          <cell r="C152" t="str">
            <v>тыс. руб.</v>
          </cell>
          <cell r="F152">
            <v>0</v>
          </cell>
          <cell r="G152">
            <v>2288.1355932203387</v>
          </cell>
          <cell r="H152">
            <v>16776</v>
          </cell>
          <cell r="I152">
            <v>29066.796610169491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P152">
            <v>48130.932203389828</v>
          </cell>
        </row>
        <row r="153">
          <cell r="A153" t="str">
            <v>Авансы подрядчикам (без НДС)</v>
          </cell>
          <cell r="C153" t="str">
            <v>тыс. руб.</v>
          </cell>
          <cell r="D153" t="str">
            <v>int_end</v>
          </cell>
          <cell r="F153">
            <v>0</v>
          </cell>
          <cell r="G153">
            <v>2288.1355932203387</v>
          </cell>
          <cell r="H153">
            <v>40020.338983050846</v>
          </cell>
          <cell r="I153">
            <v>17751.694915254229</v>
          </cell>
          <cell r="J153">
            <v>48131.355932203383</v>
          </cell>
          <cell r="K153">
            <v>48131.355932203383</v>
          </cell>
          <cell r="L153">
            <v>48131.355932203383</v>
          </cell>
          <cell r="M153">
            <v>48131.355932203383</v>
          </cell>
          <cell r="N153">
            <v>48131.355932203383</v>
          </cell>
          <cell r="O153">
            <v>48131.355932203383</v>
          </cell>
          <cell r="P153">
            <v>48131.355932203383</v>
          </cell>
          <cell r="Q153">
            <v>48131.355932203383</v>
          </cell>
          <cell r="R153">
            <v>48131.355932203383</v>
          </cell>
          <cell r="S153">
            <v>48131.355932203383</v>
          </cell>
          <cell r="T153">
            <v>48131.355932203383</v>
          </cell>
          <cell r="U153">
            <v>48131.355932203383</v>
          </cell>
          <cell r="V153">
            <v>48131.355932203383</v>
          </cell>
          <cell r="W153">
            <v>48131.355932203383</v>
          </cell>
          <cell r="X153">
            <v>48131.355932203383</v>
          </cell>
          <cell r="Y153">
            <v>48131.355932203383</v>
          </cell>
          <cell r="Z153">
            <v>48131.355932203383</v>
          </cell>
          <cell r="AA153">
            <v>48131.355932203383</v>
          </cell>
          <cell r="AB153">
            <v>48131.355932203383</v>
          </cell>
          <cell r="AC153">
            <v>48131.355932203383</v>
          </cell>
          <cell r="AD153">
            <v>48131.355932203383</v>
          </cell>
          <cell r="AE153">
            <v>48131.355932203383</v>
          </cell>
          <cell r="AF153">
            <v>48131.355932203383</v>
          </cell>
          <cell r="AG153">
            <v>48131.355932203383</v>
          </cell>
          <cell r="AH153">
            <v>48131.355932203383</v>
          </cell>
          <cell r="AI153">
            <v>48131.355932203383</v>
          </cell>
          <cell r="AJ153">
            <v>48131.355932203383</v>
          </cell>
          <cell r="AK153">
            <v>48131.355932203383</v>
          </cell>
          <cell r="AL153">
            <v>48131.355932203383</v>
          </cell>
          <cell r="AM153">
            <v>48131.355932203383</v>
          </cell>
          <cell r="AN153">
            <v>48131.355932203383</v>
          </cell>
        </row>
        <row r="154">
          <cell r="A154" t="str">
            <v>Кредиторская задолженность подрядчикам (без НДС)</v>
          </cell>
          <cell r="C154" t="str">
            <v>тыс. руб.</v>
          </cell>
          <cell r="D154" t="str">
            <v>int_end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</row>
        <row r="155">
          <cell r="A155" t="str">
            <v>Стоимость завершенного объекта</v>
          </cell>
          <cell r="B155">
            <v>315525</v>
          </cell>
          <cell r="C155" t="str">
            <v>тыс. руб.</v>
          </cell>
        </row>
        <row r="156">
          <cell r="A156" t="str">
            <v xml:space="preserve">    стоимость без НДС</v>
          </cell>
          <cell r="B156">
            <v>267394.06779661018</v>
          </cell>
          <cell r="C156" t="str">
            <v>тыс. руб.</v>
          </cell>
        </row>
        <row r="157">
          <cell r="A157" t="str">
            <v xml:space="preserve">    НДС</v>
          </cell>
          <cell r="B157">
            <v>48130.932203389828</v>
          </cell>
          <cell r="C157" t="str">
            <v>тыс. руб.</v>
          </cell>
        </row>
        <row r="159">
          <cell r="A159" t="str">
            <v>Доля площадей к передаче дольщикам / соинвесторам</v>
          </cell>
          <cell r="B159">
            <v>0</v>
          </cell>
        </row>
        <row r="160">
          <cell r="A160" t="str">
            <v>Доля площадей к продаже</v>
          </cell>
          <cell r="B160">
            <v>0</v>
          </cell>
        </row>
        <row r="162">
          <cell r="A162" t="str">
            <v>Учет доли объекта для собственного использования</v>
          </cell>
        </row>
        <row r="163">
          <cell r="A163" t="str">
            <v>Незавершенные инвестиции</v>
          </cell>
          <cell r="C163" t="str">
            <v>тыс. руб.</v>
          </cell>
          <cell r="D163" t="str">
            <v>int_end</v>
          </cell>
          <cell r="F163">
            <v>0</v>
          </cell>
          <cell r="G163">
            <v>12711.864406779661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</row>
        <row r="164">
          <cell r="A164" t="str">
            <v>Здания и сооружения на балансе</v>
          </cell>
          <cell r="C164" t="str">
            <v>тыс. руб.</v>
          </cell>
          <cell r="D164" t="str">
            <v>int_end</v>
          </cell>
          <cell r="F164">
            <v>0</v>
          </cell>
          <cell r="G164">
            <v>0</v>
          </cell>
          <cell r="H164">
            <v>105911.86440677966</v>
          </cell>
          <cell r="I164">
            <v>267394.06779661018</v>
          </cell>
          <cell r="J164">
            <v>267394.06779661018</v>
          </cell>
          <cell r="K164">
            <v>267394.06779661018</v>
          </cell>
          <cell r="L164">
            <v>267394.06779661018</v>
          </cell>
          <cell r="M164">
            <v>267394.06779661018</v>
          </cell>
          <cell r="N164">
            <v>267394.06779661018</v>
          </cell>
          <cell r="O164">
            <v>267394.06779661018</v>
          </cell>
          <cell r="P164">
            <v>267394.06779661018</v>
          </cell>
          <cell r="Q164">
            <v>267394.06779661018</v>
          </cell>
          <cell r="R164">
            <v>267394.06779661018</v>
          </cell>
          <cell r="S164">
            <v>267394.06779661018</v>
          </cell>
          <cell r="T164">
            <v>267394.06779661018</v>
          </cell>
          <cell r="U164">
            <v>267394.06779661018</v>
          </cell>
          <cell r="V164">
            <v>267394.06779661018</v>
          </cell>
          <cell r="W164">
            <v>267394.06779661018</v>
          </cell>
          <cell r="X164">
            <v>267394.06779661018</v>
          </cell>
          <cell r="Y164">
            <v>267394.06779661018</v>
          </cell>
          <cell r="Z164">
            <v>267394.06779661018</v>
          </cell>
          <cell r="AA164">
            <v>267394.06779661018</v>
          </cell>
          <cell r="AB164">
            <v>267394.06779661018</v>
          </cell>
          <cell r="AC164">
            <v>267394.06779661018</v>
          </cell>
          <cell r="AD164">
            <v>267394.06779661018</v>
          </cell>
          <cell r="AE164">
            <v>267394.06779661018</v>
          </cell>
          <cell r="AF164">
            <v>267394.06779661018</v>
          </cell>
          <cell r="AG164">
            <v>267394.06779661018</v>
          </cell>
          <cell r="AH164">
            <v>267394.06779661018</v>
          </cell>
          <cell r="AI164">
            <v>267394.06779661018</v>
          </cell>
          <cell r="AJ164">
            <v>267394.06779661018</v>
          </cell>
          <cell r="AK164">
            <v>267394.06779661018</v>
          </cell>
          <cell r="AL164">
            <v>267394.06779661018</v>
          </cell>
          <cell r="AM164">
            <v>267394.06779661018</v>
          </cell>
          <cell r="AN164">
            <v>267394.06779661018</v>
          </cell>
        </row>
        <row r="165">
          <cell r="A165" t="str">
            <v>Срок амортизации</v>
          </cell>
          <cell r="B165">
            <v>50</v>
          </cell>
          <cell r="C165" t="str">
            <v>лет</v>
          </cell>
        </row>
        <row r="166">
          <cell r="A166" t="str">
            <v xml:space="preserve">    балансовая стоимость</v>
          </cell>
          <cell r="C166" t="str">
            <v>тыс. руб.</v>
          </cell>
          <cell r="D166" t="str">
            <v>int_end</v>
          </cell>
          <cell r="F166">
            <v>0</v>
          </cell>
          <cell r="G166">
            <v>0</v>
          </cell>
          <cell r="H166">
            <v>105911.86440677966</v>
          </cell>
          <cell r="I166">
            <v>267394.06779661018</v>
          </cell>
          <cell r="J166">
            <v>267394.06779661018</v>
          </cell>
          <cell r="K166">
            <v>267394.06779661018</v>
          </cell>
          <cell r="L166">
            <v>267394.06779661018</v>
          </cell>
          <cell r="M166">
            <v>267394.06779661018</v>
          </cell>
          <cell r="N166">
            <v>267394.06779661018</v>
          </cell>
          <cell r="O166">
            <v>267394.06779661018</v>
          </cell>
          <cell r="P166">
            <v>267394.06779661018</v>
          </cell>
          <cell r="Q166">
            <v>267394.06779661018</v>
          </cell>
          <cell r="R166">
            <v>267394.06779661018</v>
          </cell>
          <cell r="S166">
            <v>267394.06779661018</v>
          </cell>
          <cell r="T166">
            <v>267394.06779661018</v>
          </cell>
          <cell r="U166">
            <v>267394.06779661018</v>
          </cell>
          <cell r="V166">
            <v>267394.06779661018</v>
          </cell>
          <cell r="W166">
            <v>267394.06779661018</v>
          </cell>
          <cell r="X166">
            <v>267394.06779661018</v>
          </cell>
          <cell r="Y166">
            <v>267394.06779661018</v>
          </cell>
          <cell r="Z166">
            <v>267394.06779661018</v>
          </cell>
          <cell r="AA166">
            <v>267394.06779661018</v>
          </cell>
          <cell r="AB166">
            <v>267394.06779661018</v>
          </cell>
          <cell r="AC166">
            <v>267394.06779661018</v>
          </cell>
          <cell r="AD166">
            <v>267394.06779661018</v>
          </cell>
          <cell r="AE166">
            <v>267394.06779661018</v>
          </cell>
          <cell r="AF166">
            <v>267394.06779661018</v>
          </cell>
          <cell r="AG166">
            <v>267394.06779661018</v>
          </cell>
          <cell r="AH166">
            <v>267394.06779661018</v>
          </cell>
          <cell r="AI166">
            <v>267394.06779661018</v>
          </cell>
          <cell r="AJ166">
            <v>267394.06779661018</v>
          </cell>
          <cell r="AK166">
            <v>267394.06779661018</v>
          </cell>
          <cell r="AL166">
            <v>267394.06779661018</v>
          </cell>
          <cell r="AM166">
            <v>267394.06779661018</v>
          </cell>
          <cell r="AN166">
            <v>267394.06779661018</v>
          </cell>
        </row>
        <row r="167">
          <cell r="A167" t="str">
            <v xml:space="preserve">    амортизация за текущий период</v>
          </cell>
          <cell r="C167" t="str">
            <v>тыс. руб.</v>
          </cell>
          <cell r="G167">
            <v>0</v>
          </cell>
          <cell r="H167">
            <v>0</v>
          </cell>
          <cell r="I167">
            <v>2118.2372881355932</v>
          </cell>
          <cell r="J167">
            <v>5347.8813559322034</v>
          </cell>
          <cell r="K167">
            <v>5347.8813559322034</v>
          </cell>
          <cell r="L167">
            <v>5347.8813559322034</v>
          </cell>
          <cell r="M167">
            <v>5347.8813559322034</v>
          </cell>
          <cell r="N167">
            <v>5347.8813559322034</v>
          </cell>
          <cell r="O167">
            <v>5347.8813559322034</v>
          </cell>
          <cell r="P167">
            <v>5347.8813559322034</v>
          </cell>
          <cell r="Q167">
            <v>5347.8813559322034</v>
          </cell>
          <cell r="R167">
            <v>5347.8813559322034</v>
          </cell>
          <cell r="S167">
            <v>5347.8813559322034</v>
          </cell>
          <cell r="T167">
            <v>5347.8813559322034</v>
          </cell>
          <cell r="U167">
            <v>5347.8813559322034</v>
          </cell>
          <cell r="V167">
            <v>5347.8813559322034</v>
          </cell>
          <cell r="W167">
            <v>5347.8813559322034</v>
          </cell>
          <cell r="X167">
            <v>5347.8813559322034</v>
          </cell>
          <cell r="Y167">
            <v>5347.8813559322034</v>
          </cell>
          <cell r="Z167">
            <v>5347.8813559322034</v>
          </cell>
          <cell r="AA167">
            <v>5347.8813559322034</v>
          </cell>
          <cell r="AB167">
            <v>5347.8813559322034</v>
          </cell>
          <cell r="AC167">
            <v>5347.8813559322034</v>
          </cell>
          <cell r="AD167">
            <v>5347.8813559322034</v>
          </cell>
          <cell r="AE167">
            <v>5347.8813559322034</v>
          </cell>
          <cell r="AF167">
            <v>5347.8813559322034</v>
          </cell>
          <cell r="AG167">
            <v>5347.8813559322034</v>
          </cell>
          <cell r="AH167">
            <v>5347.8813559322034</v>
          </cell>
          <cell r="AI167">
            <v>5347.8813559322034</v>
          </cell>
          <cell r="AJ167">
            <v>5347.8813559322034</v>
          </cell>
          <cell r="AK167">
            <v>5347.8813559322034</v>
          </cell>
          <cell r="AL167">
            <v>5347.8813559322034</v>
          </cell>
          <cell r="AM167">
            <v>5347.8813559322034</v>
          </cell>
          <cell r="AN167">
            <v>5347.8813559322034</v>
          </cell>
        </row>
        <row r="168">
          <cell r="A168" t="str">
            <v xml:space="preserve">    накопленная амортизация</v>
          </cell>
          <cell r="C168" t="str">
            <v>тыс. руб.</v>
          </cell>
          <cell r="D168" t="str">
            <v>int_end</v>
          </cell>
          <cell r="G168">
            <v>0</v>
          </cell>
          <cell r="H168">
            <v>0</v>
          </cell>
          <cell r="I168">
            <v>2118.2372881355932</v>
          </cell>
          <cell r="J168">
            <v>7466.1186440677966</v>
          </cell>
          <cell r="K168">
            <v>12814</v>
          </cell>
          <cell r="L168">
            <v>18161.881355932204</v>
          </cell>
          <cell r="M168">
            <v>23509.762711864409</v>
          </cell>
          <cell r="N168">
            <v>28857.644067796613</v>
          </cell>
          <cell r="O168">
            <v>34205.525423728817</v>
          </cell>
          <cell r="P168">
            <v>39553.406779661018</v>
          </cell>
          <cell r="Q168">
            <v>44901.288135593219</v>
          </cell>
          <cell r="R168">
            <v>50249.169491525419</v>
          </cell>
          <cell r="S168">
            <v>55597.05084745762</v>
          </cell>
          <cell r="T168">
            <v>60944.932203389821</v>
          </cell>
          <cell r="U168">
            <v>66292.813559322021</v>
          </cell>
          <cell r="V168">
            <v>71640.694915254222</v>
          </cell>
          <cell r="W168">
            <v>76988.576271186423</v>
          </cell>
          <cell r="X168">
            <v>82336.457627118623</v>
          </cell>
          <cell r="Y168">
            <v>87684.338983050824</v>
          </cell>
          <cell r="Z168">
            <v>93032.220338983025</v>
          </cell>
          <cell r="AA168">
            <v>98380.101694915225</v>
          </cell>
          <cell r="AB168">
            <v>103727.98305084743</v>
          </cell>
          <cell r="AC168">
            <v>109075.86440677963</v>
          </cell>
          <cell r="AD168">
            <v>114423.74576271183</v>
          </cell>
          <cell r="AE168">
            <v>119771.62711864403</v>
          </cell>
          <cell r="AF168">
            <v>125119.50847457623</v>
          </cell>
          <cell r="AG168">
            <v>130467.38983050843</v>
          </cell>
          <cell r="AH168">
            <v>135815.27118644063</v>
          </cell>
          <cell r="AI168">
            <v>141163.15254237285</v>
          </cell>
          <cell r="AJ168">
            <v>146511.03389830506</v>
          </cell>
          <cell r="AK168">
            <v>151858.91525423728</v>
          </cell>
          <cell r="AL168">
            <v>157206.79661016949</v>
          </cell>
          <cell r="AM168">
            <v>162554.67796610171</v>
          </cell>
          <cell r="AN168">
            <v>167902.55932203392</v>
          </cell>
        </row>
        <row r="169">
          <cell r="A169" t="str">
            <v xml:space="preserve">    остаточная стоимость</v>
          </cell>
          <cell r="C169" t="str">
            <v>тыс. руб.</v>
          </cell>
          <cell r="D169" t="str">
            <v>int_end</v>
          </cell>
          <cell r="F169">
            <v>0</v>
          </cell>
          <cell r="G169">
            <v>0</v>
          </cell>
          <cell r="H169">
            <v>105911.86440677966</v>
          </cell>
          <cell r="I169">
            <v>265275.83050847461</v>
          </cell>
          <cell r="J169">
            <v>259927.94915254239</v>
          </cell>
          <cell r="K169">
            <v>254580.06779661018</v>
          </cell>
          <cell r="L169">
            <v>249232.18644067796</v>
          </cell>
          <cell r="M169">
            <v>243884.30508474578</v>
          </cell>
          <cell r="N169">
            <v>238536.42372881356</v>
          </cell>
          <cell r="O169">
            <v>233188.54237288138</v>
          </cell>
          <cell r="P169">
            <v>227840.66101694916</v>
          </cell>
          <cell r="Q169">
            <v>222492.77966101695</v>
          </cell>
          <cell r="R169">
            <v>217144.89830508476</v>
          </cell>
          <cell r="S169">
            <v>211797.01694915257</v>
          </cell>
          <cell r="T169">
            <v>206449.13559322036</v>
          </cell>
          <cell r="U169">
            <v>201101.25423728814</v>
          </cell>
          <cell r="V169">
            <v>195753.37288135596</v>
          </cell>
          <cell r="W169">
            <v>190405.49152542377</v>
          </cell>
          <cell r="X169">
            <v>185057.61016949156</v>
          </cell>
          <cell r="Y169">
            <v>179709.72881355934</v>
          </cell>
          <cell r="Z169">
            <v>174361.84745762715</v>
          </cell>
          <cell r="AA169">
            <v>169013.96610169497</v>
          </cell>
          <cell r="AB169">
            <v>163666.08474576275</v>
          </cell>
          <cell r="AC169">
            <v>158318.20338983054</v>
          </cell>
          <cell r="AD169">
            <v>152970.32203389835</v>
          </cell>
          <cell r="AE169">
            <v>147622.44067796617</v>
          </cell>
          <cell r="AF169">
            <v>142274.55932203395</v>
          </cell>
          <cell r="AG169">
            <v>136926.67796610174</v>
          </cell>
          <cell r="AH169">
            <v>131578.79661016955</v>
          </cell>
          <cell r="AI169">
            <v>126230.91525423733</v>
          </cell>
          <cell r="AJ169">
            <v>120883.03389830512</v>
          </cell>
          <cell r="AK169">
            <v>115535.1525423729</v>
          </cell>
          <cell r="AL169">
            <v>110187.27118644069</v>
          </cell>
          <cell r="AM169">
            <v>104839.38983050847</v>
          </cell>
          <cell r="AN169">
            <v>99491.508474576258</v>
          </cell>
        </row>
        <row r="170">
          <cell r="A170" t="str">
            <v>Зачет НДС</v>
          </cell>
          <cell r="C170" t="str">
            <v>тыс. руб.</v>
          </cell>
          <cell r="F170">
            <v>0</v>
          </cell>
          <cell r="G170">
            <v>2288.1355932203387</v>
          </cell>
          <cell r="H170">
            <v>16776</v>
          </cell>
          <cell r="I170">
            <v>29066.796610169491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P170">
            <v>48130.932203389828</v>
          </cell>
        </row>
        <row r="171">
          <cell r="A171" t="str">
            <v>Продажа объекта после собственной эксплуатации</v>
          </cell>
          <cell r="C171" t="str">
            <v>тыс. руб.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</row>
        <row r="172">
          <cell r="A172" t="str">
            <v xml:space="preserve">    прибыль / убыток от продажи объекта</v>
          </cell>
          <cell r="C172" t="str">
            <v>тыс. руб.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</row>
        <row r="173">
          <cell r="A173" t="str">
            <v xml:space="preserve">    НДС к выручке от продажи объекта</v>
          </cell>
          <cell r="B173">
            <v>0.18</v>
          </cell>
          <cell r="C173" t="str">
            <v>тыс. руб.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</row>
        <row r="174">
          <cell r="A174" t="str">
            <v>Авансы подрядчикам</v>
          </cell>
          <cell r="C174" t="str">
            <v>тыс. руб.</v>
          </cell>
          <cell r="D174" t="str">
            <v>int_end</v>
          </cell>
          <cell r="F174">
            <v>0</v>
          </cell>
          <cell r="G174">
            <v>2288.1355932203387</v>
          </cell>
          <cell r="H174">
            <v>40020.338983050846</v>
          </cell>
          <cell r="I174">
            <v>17751.694915254229</v>
          </cell>
          <cell r="J174">
            <v>48131.355932203383</v>
          </cell>
          <cell r="K174">
            <v>48131.355932203383</v>
          </cell>
          <cell r="L174">
            <v>48131.355932203383</v>
          </cell>
          <cell r="M174">
            <v>48131.355932203383</v>
          </cell>
          <cell r="N174">
            <v>48131.355932203383</v>
          </cell>
          <cell r="O174">
            <v>48131.355932203383</v>
          </cell>
          <cell r="P174">
            <v>48131.355932203383</v>
          </cell>
          <cell r="Q174">
            <v>48131.355932203383</v>
          </cell>
          <cell r="R174">
            <v>48131.355932203383</v>
          </cell>
          <cell r="S174">
            <v>48131.355932203383</v>
          </cell>
          <cell r="T174">
            <v>48131.355932203383</v>
          </cell>
          <cell r="U174">
            <v>48131.355932203383</v>
          </cell>
          <cell r="V174">
            <v>48131.355932203383</v>
          </cell>
          <cell r="W174">
            <v>48131.355932203383</v>
          </cell>
          <cell r="X174">
            <v>48131.355932203383</v>
          </cell>
          <cell r="Y174">
            <v>48131.355932203383</v>
          </cell>
          <cell r="Z174">
            <v>48131.355932203383</v>
          </cell>
          <cell r="AA174">
            <v>48131.355932203383</v>
          </cell>
          <cell r="AB174">
            <v>48131.355932203383</v>
          </cell>
          <cell r="AC174">
            <v>48131.355932203383</v>
          </cell>
          <cell r="AD174">
            <v>48131.355932203383</v>
          </cell>
          <cell r="AE174">
            <v>48131.355932203383</v>
          </cell>
          <cell r="AF174">
            <v>48131.355932203383</v>
          </cell>
          <cell r="AG174">
            <v>48131.355932203383</v>
          </cell>
          <cell r="AH174">
            <v>48131.355932203383</v>
          </cell>
          <cell r="AI174">
            <v>48131.355932203383</v>
          </cell>
          <cell r="AJ174">
            <v>48131.355932203383</v>
          </cell>
          <cell r="AK174">
            <v>48131.355932203383</v>
          </cell>
          <cell r="AL174">
            <v>48131.355932203383</v>
          </cell>
          <cell r="AM174">
            <v>48131.355932203383</v>
          </cell>
          <cell r="AN174">
            <v>48131.355932203383</v>
          </cell>
        </row>
        <row r="175">
          <cell r="A175" t="str">
            <v>Кредиторская задолженность подрядчикам</v>
          </cell>
          <cell r="C175" t="str">
            <v>тыс. руб.</v>
          </cell>
          <cell r="D175" t="str">
            <v>int_end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</row>
        <row r="177">
          <cell r="A177" t="str">
            <v>Учет доли к передаче дольщикам / соинвесторам</v>
          </cell>
        </row>
        <row r="178">
          <cell r="A178" t="str">
            <v>Незавершенные инвестиции</v>
          </cell>
          <cell r="C178" t="str">
            <v>тыс. руб.</v>
          </cell>
          <cell r="D178" t="str">
            <v>int_end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</row>
        <row r="179">
          <cell r="A179" t="str">
            <v>Здания и сооружения на балансе</v>
          </cell>
          <cell r="C179" t="str">
            <v>тыс. руб.</v>
          </cell>
          <cell r="D179" t="str">
            <v>int_end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</row>
        <row r="180">
          <cell r="A180" t="str">
            <v>До учета переданных площадей:</v>
          </cell>
        </row>
        <row r="181">
          <cell r="A181" t="str">
            <v xml:space="preserve">    балансовая стоимость</v>
          </cell>
          <cell r="C181" t="str">
            <v>тыс. руб.</v>
          </cell>
          <cell r="D181" t="str">
            <v>int_end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</row>
        <row r="182">
          <cell r="A182" t="str">
            <v>Списание стоимости переданных площадей:</v>
          </cell>
        </row>
        <row r="183">
          <cell r="A183" t="str">
            <v xml:space="preserve">    доля объекта, переданная в текущем периоде</v>
          </cell>
          <cell r="C183" t="str">
            <v>тыс. руб.</v>
          </cell>
          <cell r="D183" t="str">
            <v>int_avg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</row>
        <row r="184">
          <cell r="A184" t="str">
            <v xml:space="preserve">    балансовая стоимость</v>
          </cell>
          <cell r="C184" t="str">
            <v>тыс. руб.</v>
          </cell>
          <cell r="D184" t="str">
            <v>int_end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</row>
        <row r="185">
          <cell r="A185" t="str">
            <v xml:space="preserve">    прибыль/убыток от реализации активов</v>
          </cell>
          <cell r="C185" t="str">
            <v>тыс. руб.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</row>
        <row r="186">
          <cell r="A186" t="str">
            <v>Стоимость оставшейся доли объекта на конец периода:</v>
          </cell>
        </row>
        <row r="187">
          <cell r="A187" t="str">
            <v xml:space="preserve">    непроданная доля объекта</v>
          </cell>
          <cell r="C187" t="str">
            <v>тыс. руб.</v>
          </cell>
          <cell r="D187" t="str">
            <v>int_avg</v>
          </cell>
          <cell r="F187">
            <v>1</v>
          </cell>
          <cell r="G187">
            <v>1</v>
          </cell>
          <cell r="H187">
            <v>1</v>
          </cell>
          <cell r="I187">
            <v>1</v>
          </cell>
          <cell r="J187">
            <v>1</v>
          </cell>
          <cell r="K187">
            <v>1</v>
          </cell>
          <cell r="L187">
            <v>1</v>
          </cell>
          <cell r="M187">
            <v>1</v>
          </cell>
          <cell r="N187">
            <v>1</v>
          </cell>
          <cell r="O187">
            <v>1</v>
          </cell>
          <cell r="P187">
            <v>1</v>
          </cell>
          <cell r="Q187">
            <v>1</v>
          </cell>
          <cell r="R187">
            <v>1</v>
          </cell>
          <cell r="S187">
            <v>1</v>
          </cell>
          <cell r="T187">
            <v>1</v>
          </cell>
          <cell r="U187">
            <v>1</v>
          </cell>
          <cell r="V187">
            <v>1</v>
          </cell>
          <cell r="W187">
            <v>1</v>
          </cell>
          <cell r="X187">
            <v>1</v>
          </cell>
          <cell r="Y187">
            <v>1</v>
          </cell>
          <cell r="Z187">
            <v>1</v>
          </cell>
          <cell r="AA187">
            <v>1</v>
          </cell>
          <cell r="AB187">
            <v>1</v>
          </cell>
          <cell r="AC187">
            <v>1</v>
          </cell>
          <cell r="AD187">
            <v>1</v>
          </cell>
          <cell r="AE187">
            <v>1</v>
          </cell>
          <cell r="AF187">
            <v>1</v>
          </cell>
          <cell r="AG187">
            <v>1</v>
          </cell>
          <cell r="AH187">
            <v>1</v>
          </cell>
          <cell r="AI187">
            <v>1</v>
          </cell>
          <cell r="AJ187">
            <v>1</v>
          </cell>
          <cell r="AK187">
            <v>1</v>
          </cell>
          <cell r="AL187">
            <v>1</v>
          </cell>
          <cell r="AM187">
            <v>1</v>
          </cell>
          <cell r="AN187">
            <v>1</v>
          </cell>
        </row>
        <row r="188">
          <cell r="A188" t="str">
            <v xml:space="preserve">    балансовая стоимость</v>
          </cell>
          <cell r="C188" t="str">
            <v>тыс. руб.</v>
          </cell>
          <cell r="D188" t="str">
            <v>int_end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</row>
        <row r="189">
          <cell r="A189" t="str">
            <v>Авансы подрядчикам</v>
          </cell>
          <cell r="C189" t="str">
            <v>тыс. руб.</v>
          </cell>
          <cell r="D189" t="str">
            <v>int_end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</row>
        <row r="190">
          <cell r="A190" t="str">
            <v>Кредиторская задолженность подрядчикам</v>
          </cell>
          <cell r="C190" t="str">
            <v>тыс. руб.</v>
          </cell>
          <cell r="D190" t="str">
            <v>int_end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</row>
        <row r="192">
          <cell r="A192" t="str">
            <v>Доходы от продажи площадей</v>
          </cell>
        </row>
        <row r="193">
          <cell r="A193" t="str">
            <v>Поступления от продажи площадей</v>
          </cell>
          <cell r="C193" t="str">
            <v>тыс. руб.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P193">
            <v>0</v>
          </cell>
        </row>
        <row r="194">
          <cell r="A194" t="str">
            <v xml:space="preserve">    доходы без НДС</v>
          </cell>
          <cell r="C194" t="str">
            <v>тыс. руб.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P194">
            <v>0</v>
          </cell>
        </row>
        <row r="195">
          <cell r="A195" t="str">
            <v xml:space="preserve">    НДС</v>
          </cell>
          <cell r="C195" t="str">
            <v>тыс. руб.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P195">
            <v>0</v>
          </cell>
        </row>
        <row r="196">
          <cell r="A196" t="str">
            <v>Передача проданных площадей</v>
          </cell>
          <cell r="C196" t="str">
            <v>тыс. руб.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P196">
            <v>0</v>
          </cell>
        </row>
        <row r="197">
          <cell r="A197" t="str">
            <v xml:space="preserve">    передача без НДС</v>
          </cell>
          <cell r="C197" t="str">
            <v>тыс. руб.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P197">
            <v>0</v>
          </cell>
        </row>
        <row r="198">
          <cell r="A198" t="str">
            <v xml:space="preserve">    НДС</v>
          </cell>
          <cell r="C198" t="str">
            <v>тыс. руб.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P198">
            <v>0</v>
          </cell>
        </row>
        <row r="199">
          <cell r="A199" t="str">
            <v>Себестоимость проданных площадей</v>
          </cell>
          <cell r="C199" t="str">
            <v>тыс. руб.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P199">
            <v>0</v>
          </cell>
        </row>
        <row r="200">
          <cell r="A200" t="str">
            <v>Полученные авансы</v>
          </cell>
          <cell r="C200" t="str">
            <v>тыс. руб.</v>
          </cell>
          <cell r="D200" t="str">
            <v>int_end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</row>
        <row r="201">
          <cell r="A201" t="str">
            <v xml:space="preserve">   НДС с авансов</v>
          </cell>
          <cell r="C201" t="str">
            <v>тыс. руб.</v>
          </cell>
          <cell r="D201" t="str">
            <v>int_end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</row>
        <row r="202">
          <cell r="A202" t="str">
            <v>Дебиторская задолженность</v>
          </cell>
          <cell r="C202" t="str">
            <v>тыс. руб.</v>
          </cell>
          <cell r="D202" t="str">
            <v>int_end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</row>
        <row r="204">
          <cell r="A204" t="str">
            <v>Доходы от аренды</v>
          </cell>
          <cell r="C204" t="str">
            <v>тыс. руб.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P204">
            <v>0</v>
          </cell>
        </row>
        <row r="205">
          <cell r="A205" t="str">
            <v xml:space="preserve">    доходы без НДС</v>
          </cell>
          <cell r="B205" t="str">
            <v>Ставка НДС</v>
          </cell>
          <cell r="C205" t="str">
            <v>тыс. руб.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P205">
            <v>0</v>
          </cell>
        </row>
        <row r="206">
          <cell r="A206" t="str">
            <v xml:space="preserve">    НДС</v>
          </cell>
          <cell r="B206">
            <v>0.18</v>
          </cell>
          <cell r="C206" t="str">
            <v>тыс. руб.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P206">
            <v>0</v>
          </cell>
        </row>
        <row r="208">
          <cell r="A208" t="str">
            <v>Учет объекта в текущих активах</v>
          </cell>
        </row>
        <row r="209">
          <cell r="A209" t="str">
            <v>Незавершенное производство</v>
          </cell>
          <cell r="C209" t="str">
            <v>тыс. руб.</v>
          </cell>
          <cell r="D209" t="str">
            <v>int_end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</row>
        <row r="210">
          <cell r="A210" t="str">
            <v>Запасы готовой продукции</v>
          </cell>
          <cell r="C210" t="str">
            <v>тыс. руб.</v>
          </cell>
          <cell r="D210" t="str">
            <v>int_end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</row>
        <row r="211">
          <cell r="A211" t="str">
            <v>Авансы подрядчикам</v>
          </cell>
          <cell r="C211" t="str">
            <v>тыс. руб.</v>
          </cell>
          <cell r="D211" t="str">
            <v>int_end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</row>
        <row r="212">
          <cell r="A212" t="str">
            <v>Кредиторская задолженность подрядчикам</v>
          </cell>
          <cell r="C212" t="str">
            <v>тыс. руб.</v>
          </cell>
          <cell r="D212" t="str">
            <v>int_end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</row>
        <row r="215">
          <cell r="F215" t="str">
            <v>"0"</v>
          </cell>
          <cell r="G215" t="str">
            <v xml:space="preserve"> 2011</v>
          </cell>
          <cell r="H215" t="str">
            <v xml:space="preserve"> 2012</v>
          </cell>
          <cell r="I215" t="str">
            <v xml:space="preserve"> 2013</v>
          </cell>
          <cell r="J215" t="str">
            <v xml:space="preserve"> 2014</v>
          </cell>
          <cell r="K215" t="str">
            <v xml:space="preserve"> 2015</v>
          </cell>
          <cell r="L215" t="str">
            <v xml:space="preserve"> 2016</v>
          </cell>
          <cell r="M215" t="str">
            <v xml:space="preserve"> 2017</v>
          </cell>
          <cell r="N215" t="str">
            <v xml:space="preserve"> 2018</v>
          </cell>
          <cell r="O215" t="str">
            <v xml:space="preserve"> 2019</v>
          </cell>
          <cell r="P215" t="str">
            <v xml:space="preserve"> 2020</v>
          </cell>
          <cell r="Q215" t="str">
            <v xml:space="preserve"> 2021</v>
          </cell>
          <cell r="R215" t="str">
            <v xml:space="preserve"> 2022</v>
          </cell>
          <cell r="S215" t="str">
            <v xml:space="preserve"> 2023</v>
          </cell>
          <cell r="T215" t="str">
            <v xml:space="preserve"> 2024</v>
          </cell>
          <cell r="U215" t="str">
            <v xml:space="preserve"> 2025</v>
          </cell>
          <cell r="V215" t="str">
            <v xml:space="preserve"> 2026</v>
          </cell>
          <cell r="W215" t="str">
            <v xml:space="preserve"> 2027</v>
          </cell>
          <cell r="X215" t="str">
            <v xml:space="preserve"> 2028</v>
          </cell>
          <cell r="Y215" t="str">
            <v xml:space="preserve"> 2029</v>
          </cell>
          <cell r="Z215" t="str">
            <v xml:space="preserve"> 2030</v>
          </cell>
          <cell r="AA215" t="str">
            <v xml:space="preserve"> 2031</v>
          </cell>
          <cell r="AB215" t="str">
            <v xml:space="preserve"> 2032</v>
          </cell>
          <cell r="AC215" t="str">
            <v xml:space="preserve"> 2033</v>
          </cell>
          <cell r="AD215" t="str">
            <v xml:space="preserve"> 2034</v>
          </cell>
          <cell r="AE215" t="str">
            <v xml:space="preserve"> 2035</v>
          </cell>
          <cell r="AF215" t="str">
            <v xml:space="preserve"> 2036</v>
          </cell>
          <cell r="AG215" t="str">
            <v xml:space="preserve"> 2037</v>
          </cell>
          <cell r="AH215" t="str">
            <v xml:space="preserve"> 2038</v>
          </cell>
          <cell r="AI215" t="str">
            <v xml:space="preserve"> 2039</v>
          </cell>
          <cell r="AJ215" t="str">
            <v xml:space="preserve"> 2040</v>
          </cell>
          <cell r="AK215" t="str">
            <v xml:space="preserve"> 2041</v>
          </cell>
          <cell r="AL215" t="str">
            <v xml:space="preserve"> 2042</v>
          </cell>
          <cell r="AM215" t="str">
            <v xml:space="preserve"> 2043</v>
          </cell>
          <cell r="AN215" t="str">
            <v xml:space="preserve"> 2044</v>
          </cell>
        </row>
        <row r="217">
          <cell r="F217">
            <v>2</v>
          </cell>
        </row>
        <row r="220">
          <cell r="AN220">
            <v>5.3999999999999999E-2</v>
          </cell>
        </row>
        <row r="221">
          <cell r="AN221">
            <v>5.4000000000000048E-2</v>
          </cell>
        </row>
        <row r="222">
          <cell r="AN222">
            <v>1.054</v>
          </cell>
        </row>
        <row r="225">
          <cell r="AN225">
            <v>0</v>
          </cell>
        </row>
        <row r="226">
          <cell r="F226">
            <v>2.8000000000000001E-2</v>
          </cell>
          <cell r="G226">
            <v>2.8000000000000001E-2</v>
          </cell>
          <cell r="H226">
            <v>2.8000000000000001E-2</v>
          </cell>
          <cell r="I226">
            <v>2.8000000000000001E-2</v>
          </cell>
          <cell r="J226">
            <v>2.8000000000000001E-2</v>
          </cell>
          <cell r="K226">
            <v>2.8000000000000001E-2</v>
          </cell>
          <cell r="L226">
            <v>2.8000000000000001E-2</v>
          </cell>
          <cell r="M226">
            <v>2.8000000000000001E-2</v>
          </cell>
          <cell r="N226">
            <v>2.8000000000000001E-2</v>
          </cell>
          <cell r="O226">
            <v>2.8000000000000001E-2</v>
          </cell>
          <cell r="P226">
            <v>2.8000000000000001E-2</v>
          </cell>
          <cell r="Q226">
            <v>2.8000000000000001E-2</v>
          </cell>
          <cell r="R226">
            <v>2.8000000000000001E-2</v>
          </cell>
          <cell r="S226">
            <v>2.8000000000000001E-2</v>
          </cell>
          <cell r="T226">
            <v>2.8000000000000001E-2</v>
          </cell>
          <cell r="U226">
            <v>2.8000000000000001E-2</v>
          </cell>
          <cell r="V226">
            <v>2.8000000000000001E-2</v>
          </cell>
          <cell r="W226">
            <v>2.8000000000000001E-2</v>
          </cell>
          <cell r="X226">
            <v>2.8000000000000001E-2</v>
          </cell>
          <cell r="Y226">
            <v>2.8000000000000001E-2</v>
          </cell>
          <cell r="Z226">
            <v>2.8000000000000001E-2</v>
          </cell>
          <cell r="AA226">
            <v>2.8000000000000001E-2</v>
          </cell>
          <cell r="AB226">
            <v>2.8000000000000001E-2</v>
          </cell>
          <cell r="AC226">
            <v>2.8000000000000001E-2</v>
          </cell>
          <cell r="AD226">
            <v>2.8000000000000001E-2</v>
          </cell>
          <cell r="AE226">
            <v>2.8000000000000001E-2</v>
          </cell>
          <cell r="AF226">
            <v>2.8000000000000001E-2</v>
          </cell>
          <cell r="AG226">
            <v>2.8000000000000001E-2</v>
          </cell>
          <cell r="AH226">
            <v>2.8000000000000001E-2</v>
          </cell>
          <cell r="AI226">
            <v>2.8000000000000001E-2</v>
          </cell>
          <cell r="AJ226">
            <v>2.8000000000000001E-2</v>
          </cell>
          <cell r="AK226">
            <v>2.8000000000000001E-2</v>
          </cell>
          <cell r="AL226">
            <v>2.8000000000000001E-2</v>
          </cell>
          <cell r="AM226">
            <v>2.8000000000000001E-2</v>
          </cell>
          <cell r="AN226">
            <v>2.8000000000000001E-2</v>
          </cell>
        </row>
        <row r="229">
          <cell r="AN229">
            <v>0.08</v>
          </cell>
        </row>
        <row r="230">
          <cell r="AN230">
            <v>8.0000000000000071E-2</v>
          </cell>
        </row>
        <row r="231">
          <cell r="AN231">
            <v>1.08</v>
          </cell>
        </row>
        <row r="233">
          <cell r="AN233">
            <v>8.2500000000000004E-2</v>
          </cell>
        </row>
        <row r="236">
          <cell r="AN236">
            <v>9.0750000000000011E-2</v>
          </cell>
        </row>
        <row r="237">
          <cell r="AN237">
            <v>0.15</v>
          </cell>
        </row>
        <row r="240">
          <cell r="D240">
            <v>3</v>
          </cell>
          <cell r="AN240" t="str">
            <v xml:space="preserve"> 2044</v>
          </cell>
        </row>
        <row r="243">
          <cell r="A243" t="str">
            <v>выручка от продажи электроэнергии</v>
          </cell>
          <cell r="AN243">
            <v>1</v>
          </cell>
        </row>
        <row r="244">
          <cell r="AN244">
            <v>1</v>
          </cell>
        </row>
        <row r="245">
          <cell r="AN245">
            <v>1</v>
          </cell>
        </row>
        <row r="247">
          <cell r="AN247">
            <v>1</v>
          </cell>
        </row>
        <row r="250">
          <cell r="AN250" t="str">
            <v xml:space="preserve"> 2044</v>
          </cell>
        </row>
        <row r="252">
          <cell r="A252" t="str">
            <v>выручка от продажи электроэнергии</v>
          </cell>
          <cell r="AN252">
            <v>188050</v>
          </cell>
        </row>
        <row r="253">
          <cell r="AN253">
            <v>0</v>
          </cell>
        </row>
        <row r="254">
          <cell r="AN254">
            <v>0</v>
          </cell>
        </row>
        <row r="258">
          <cell r="AN258" t="str">
            <v xml:space="preserve"> 2044</v>
          </cell>
        </row>
        <row r="260">
          <cell r="A260" t="str">
            <v>выручка от продажи электроэнергии</v>
          </cell>
          <cell r="AN260">
            <v>10.030619603536735</v>
          </cell>
        </row>
        <row r="261">
          <cell r="AN261">
            <v>5.3999999999999999E-2</v>
          </cell>
        </row>
        <row r="262">
          <cell r="AN262">
            <v>5.4000000000000048E-2</v>
          </cell>
        </row>
        <row r="263">
          <cell r="AN263">
            <v>8.5005250877429965</v>
          </cell>
        </row>
        <row r="264">
          <cell r="AN264">
            <v>0</v>
          </cell>
        </row>
        <row r="265">
          <cell r="AN265">
            <v>0</v>
          </cell>
        </row>
        <row r="266">
          <cell r="AN266">
            <v>1.5300945157937393</v>
          </cell>
        </row>
        <row r="267">
          <cell r="AN267">
            <v>0</v>
          </cell>
        </row>
        <row r="268">
          <cell r="AN268">
            <v>5.3999999999999999E-2</v>
          </cell>
        </row>
        <row r="269">
          <cell r="AN269">
            <v>5.4000000000000048E-2</v>
          </cell>
        </row>
        <row r="270">
          <cell r="AN270">
            <v>0</v>
          </cell>
        </row>
        <row r="271">
          <cell r="AN271">
            <v>0</v>
          </cell>
        </row>
        <row r="272">
          <cell r="AN272">
            <v>0</v>
          </cell>
        </row>
        <row r="273">
          <cell r="AN273">
            <v>0</v>
          </cell>
        </row>
        <row r="274">
          <cell r="AN274">
            <v>0</v>
          </cell>
        </row>
        <row r="275">
          <cell r="AN275">
            <v>5.3999999999999999E-2</v>
          </cell>
        </row>
        <row r="276">
          <cell r="AN276">
            <v>5.4000000000000048E-2</v>
          </cell>
        </row>
        <row r="277">
          <cell r="AN277">
            <v>0</v>
          </cell>
        </row>
        <row r="278">
          <cell r="AN278">
            <v>0</v>
          </cell>
        </row>
        <row r="279">
          <cell r="AN279">
            <v>0</v>
          </cell>
        </row>
        <row r="280">
          <cell r="AN280">
            <v>0</v>
          </cell>
        </row>
        <row r="284">
          <cell r="AN284" t="str">
            <v xml:space="preserve"> 2044</v>
          </cell>
        </row>
        <row r="286">
          <cell r="A286" t="str">
            <v>выручка от продажи электроэнергии</v>
          </cell>
          <cell r="AN286">
            <v>1886258.0164450831</v>
          </cell>
        </row>
        <row r="287">
          <cell r="AN287">
            <v>1598523.7427500705</v>
          </cell>
        </row>
        <row r="288">
          <cell r="AN288">
            <v>0</v>
          </cell>
        </row>
        <row r="289">
          <cell r="AN289">
            <v>287734.27369501267</v>
          </cell>
        </row>
        <row r="290">
          <cell r="AN290">
            <v>1598523.7427500705</v>
          </cell>
        </row>
        <row r="291">
          <cell r="AN291">
            <v>287734.27369501267</v>
          </cell>
        </row>
        <row r="292">
          <cell r="AN292">
            <v>0</v>
          </cell>
        </row>
        <row r="293">
          <cell r="AN293">
            <v>0</v>
          </cell>
        </row>
        <row r="294">
          <cell r="AN294">
            <v>0</v>
          </cell>
        </row>
        <row r="295">
          <cell r="AN295">
            <v>0</v>
          </cell>
        </row>
        <row r="296">
          <cell r="AN296">
            <v>0</v>
          </cell>
        </row>
        <row r="297">
          <cell r="AN297">
            <v>0</v>
          </cell>
        </row>
        <row r="298">
          <cell r="AN298">
            <v>0</v>
          </cell>
        </row>
        <row r="299">
          <cell r="AN299">
            <v>0</v>
          </cell>
        </row>
        <row r="300">
          <cell r="AN300">
            <v>0</v>
          </cell>
        </row>
        <row r="301">
          <cell r="AN301">
            <v>0</v>
          </cell>
        </row>
        <row r="302">
          <cell r="AN302">
            <v>0</v>
          </cell>
        </row>
        <row r="303">
          <cell r="AN303">
            <v>0</v>
          </cell>
        </row>
        <row r="304">
          <cell r="AN304">
            <v>0</v>
          </cell>
        </row>
        <row r="305">
          <cell r="AN305">
            <v>0</v>
          </cell>
        </row>
        <row r="306">
          <cell r="AN306">
            <v>0</v>
          </cell>
        </row>
        <row r="307">
          <cell r="AN307">
            <v>0</v>
          </cell>
        </row>
        <row r="308">
          <cell r="AN308">
            <v>0</v>
          </cell>
        </row>
        <row r="309">
          <cell r="AN309">
            <v>0</v>
          </cell>
        </row>
        <row r="311">
          <cell r="AN311">
            <v>1886258.0164450831</v>
          </cell>
        </row>
        <row r="312">
          <cell r="AN312">
            <v>1598523.7427500705</v>
          </cell>
        </row>
        <row r="313">
          <cell r="AN313">
            <v>0</v>
          </cell>
        </row>
        <row r="314">
          <cell r="AN314">
            <v>287734.27369501267</v>
          </cell>
        </row>
        <row r="315">
          <cell r="AN315">
            <v>1598523.7427500705</v>
          </cell>
        </row>
        <row r="316">
          <cell r="AN316">
            <v>287734.27369501267</v>
          </cell>
        </row>
        <row r="317">
          <cell r="AN317">
            <v>0</v>
          </cell>
        </row>
        <row r="318">
          <cell r="AN318">
            <v>0</v>
          </cell>
        </row>
        <row r="321">
          <cell r="AN321" t="str">
            <v xml:space="preserve"> 2044</v>
          </cell>
        </row>
        <row r="324">
          <cell r="AN324">
            <v>205</v>
          </cell>
        </row>
        <row r="328">
          <cell r="AN328" t="str">
            <v xml:space="preserve"> 2044</v>
          </cell>
        </row>
        <row r="330">
          <cell r="AN330">
            <v>11.312511061894858</v>
          </cell>
        </row>
        <row r="331">
          <cell r="AN331">
            <v>5.3999999999999999E-2</v>
          </cell>
        </row>
        <row r="332">
          <cell r="AN332">
            <v>5.4000000000000048E-2</v>
          </cell>
        </row>
        <row r="333">
          <cell r="AN333">
            <v>9.5868737812668297</v>
          </cell>
        </row>
        <row r="334">
          <cell r="AN334">
            <v>0</v>
          </cell>
        </row>
        <row r="335">
          <cell r="AN335">
            <v>1.7256372806280282</v>
          </cell>
        </row>
        <row r="339">
          <cell r="AN339" t="str">
            <v xml:space="preserve"> 2044</v>
          </cell>
        </row>
        <row r="341">
          <cell r="AN341">
            <v>2319.064767688446</v>
          </cell>
        </row>
        <row r="342">
          <cell r="AN342">
            <v>1965.3091251597</v>
          </cell>
        </row>
        <row r="343">
          <cell r="AN343">
            <v>0</v>
          </cell>
        </row>
        <row r="344">
          <cell r="AN344">
            <v>1965.3091251597</v>
          </cell>
        </row>
        <row r="345">
          <cell r="AN345">
            <v>353.75564252874597</v>
          </cell>
        </row>
        <row r="346">
          <cell r="AN346">
            <v>0</v>
          </cell>
        </row>
        <row r="347">
          <cell r="AN347">
            <v>1965.3091251597</v>
          </cell>
        </row>
        <row r="348">
          <cell r="AN348">
            <v>353.75564252874597</v>
          </cell>
        </row>
        <row r="349">
          <cell r="AN349">
            <v>3.637978807091713E-12</v>
          </cell>
        </row>
        <row r="350">
          <cell r="AN350">
            <v>3.637978807091713E-12</v>
          </cell>
        </row>
        <row r="352">
          <cell r="AN352">
            <v>2319.064767688446</v>
          </cell>
        </row>
        <row r="353">
          <cell r="AN353">
            <v>1965.3091251597</v>
          </cell>
        </row>
        <row r="354">
          <cell r="AN354">
            <v>0</v>
          </cell>
        </row>
        <row r="355">
          <cell r="AN355">
            <v>1965.3091251597</v>
          </cell>
        </row>
        <row r="356">
          <cell r="AN356">
            <v>353.75564252874597</v>
          </cell>
        </row>
        <row r="357">
          <cell r="AN357">
            <v>0</v>
          </cell>
        </row>
        <row r="358">
          <cell r="AN358">
            <v>1965.3091251597</v>
          </cell>
        </row>
        <row r="359">
          <cell r="AN359">
            <v>353.75564252874597</v>
          </cell>
        </row>
        <row r="360">
          <cell r="AN360">
            <v>3.637978807091713E-12</v>
          </cell>
        </row>
        <row r="361">
          <cell r="AN361">
            <v>3.637978807091713E-12</v>
          </cell>
        </row>
        <row r="364">
          <cell r="AN364" t="str">
            <v xml:space="preserve"> 2044</v>
          </cell>
        </row>
        <row r="367">
          <cell r="E367">
            <v>1</v>
          </cell>
        </row>
        <row r="368">
          <cell r="AN368">
            <v>0</v>
          </cell>
        </row>
        <row r="369">
          <cell r="AN369">
            <v>0</v>
          </cell>
        </row>
        <row r="370">
          <cell r="AN370">
            <v>0</v>
          </cell>
        </row>
        <row r="373">
          <cell r="E373">
            <v>1</v>
          </cell>
        </row>
        <row r="374">
          <cell r="AN374">
            <v>0</v>
          </cell>
        </row>
        <row r="375">
          <cell r="AN375">
            <v>0</v>
          </cell>
        </row>
        <row r="376">
          <cell r="AN376">
            <v>0</v>
          </cell>
        </row>
        <row r="379">
          <cell r="E379">
            <v>1</v>
          </cell>
        </row>
        <row r="380">
          <cell r="AN380">
            <v>0</v>
          </cell>
        </row>
        <row r="381">
          <cell r="AN381">
            <v>0</v>
          </cell>
        </row>
        <row r="382">
          <cell r="AN382">
            <v>0</v>
          </cell>
        </row>
        <row r="385">
          <cell r="E385">
            <v>1</v>
          </cell>
        </row>
        <row r="386">
          <cell r="AN386">
            <v>0</v>
          </cell>
        </row>
        <row r="387">
          <cell r="AN387">
            <v>0</v>
          </cell>
        </row>
        <row r="388">
          <cell r="AN388">
            <v>0</v>
          </cell>
        </row>
        <row r="390">
          <cell r="AN390">
            <v>0</v>
          </cell>
        </row>
        <row r="391">
          <cell r="AN391">
            <v>0</v>
          </cell>
        </row>
        <row r="392">
          <cell r="AN392">
            <v>0</v>
          </cell>
        </row>
        <row r="393">
          <cell r="AN393">
            <v>0</v>
          </cell>
        </row>
        <row r="394">
          <cell r="AN394">
            <v>0</v>
          </cell>
        </row>
        <row r="396">
          <cell r="AN396">
            <v>0</v>
          </cell>
        </row>
        <row r="397">
          <cell r="AN397">
            <v>0</v>
          </cell>
        </row>
        <row r="398">
          <cell r="AN398">
            <v>0</v>
          </cell>
        </row>
        <row r="399">
          <cell r="AN399">
            <v>0</v>
          </cell>
        </row>
        <row r="400">
          <cell r="AN400">
            <v>0</v>
          </cell>
        </row>
        <row r="401">
          <cell r="AN401">
            <v>0</v>
          </cell>
        </row>
        <row r="403">
          <cell r="AN403">
            <v>0</v>
          </cell>
        </row>
        <row r="406">
          <cell r="AN406" t="str">
            <v xml:space="preserve"> 2044</v>
          </cell>
        </row>
        <row r="410">
          <cell r="AN410">
            <v>2319.064767688446</v>
          </cell>
        </row>
        <row r="411">
          <cell r="AN411">
            <v>0</v>
          </cell>
        </row>
        <row r="412">
          <cell r="AN412">
            <v>0</v>
          </cell>
        </row>
        <row r="413">
          <cell r="E413">
            <v>1</v>
          </cell>
        </row>
        <row r="414">
          <cell r="AN414">
            <v>-4895.6231450405339</v>
          </cell>
        </row>
        <row r="415">
          <cell r="AN415">
            <v>5.3999999999999999E-2</v>
          </cell>
        </row>
        <row r="416">
          <cell r="AN416">
            <v>5.4000000000000048E-2</v>
          </cell>
        </row>
        <row r="417">
          <cell r="AN417">
            <v>-746.78997127736955</v>
          </cell>
        </row>
        <row r="421">
          <cell r="AN421">
            <v>0</v>
          </cell>
        </row>
        <row r="422">
          <cell r="AN422">
            <v>0</v>
          </cell>
        </row>
        <row r="423">
          <cell r="AN423">
            <v>5347.8813559322034</v>
          </cell>
        </row>
        <row r="424">
          <cell r="AN424">
            <v>0</v>
          </cell>
        </row>
        <row r="425">
          <cell r="E425">
            <v>1</v>
          </cell>
        </row>
        <row r="426">
          <cell r="AN426">
            <v>0</v>
          </cell>
        </row>
        <row r="427">
          <cell r="AN427">
            <v>5.3999999999999999E-2</v>
          </cell>
        </row>
        <row r="428">
          <cell r="AN428">
            <v>5.4000000000000048E-2</v>
          </cell>
        </row>
        <row r="429">
          <cell r="AN429">
            <v>0</v>
          </cell>
        </row>
        <row r="433">
          <cell r="AN433">
            <v>0</v>
          </cell>
        </row>
        <row r="434">
          <cell r="AN434">
            <v>0</v>
          </cell>
        </row>
        <row r="435">
          <cell r="E435">
            <v>1</v>
          </cell>
        </row>
        <row r="436">
          <cell r="AN436">
            <v>0</v>
          </cell>
        </row>
        <row r="437">
          <cell r="AN437">
            <v>5.3999999999999999E-2</v>
          </cell>
        </row>
        <row r="438">
          <cell r="AN438">
            <v>5.4000000000000048E-2</v>
          </cell>
        </row>
        <row r="439">
          <cell r="AN439">
            <v>0</v>
          </cell>
        </row>
        <row r="443">
          <cell r="AN443">
            <v>0</v>
          </cell>
        </row>
        <row r="444">
          <cell r="AN444">
            <v>0</v>
          </cell>
        </row>
        <row r="445">
          <cell r="E445">
            <v>1</v>
          </cell>
        </row>
        <row r="446">
          <cell r="AN446">
            <v>0</v>
          </cell>
        </row>
        <row r="447">
          <cell r="AN447">
            <v>5.3999999999999999E-2</v>
          </cell>
        </row>
        <row r="448">
          <cell r="AN448">
            <v>5.4000000000000048E-2</v>
          </cell>
        </row>
        <row r="449">
          <cell r="AN449">
            <v>0</v>
          </cell>
        </row>
        <row r="451">
          <cell r="AN451">
            <v>0</v>
          </cell>
        </row>
        <row r="452">
          <cell r="AN452">
            <v>0</v>
          </cell>
        </row>
        <row r="454">
          <cell r="AN454">
            <v>3164.3573073287389</v>
          </cell>
        </row>
        <row r="455">
          <cell r="AN455">
            <v>1965.3091251597</v>
          </cell>
        </row>
        <row r="456">
          <cell r="AN456">
            <v>0</v>
          </cell>
        </row>
        <row r="457">
          <cell r="AN457">
            <v>0</v>
          </cell>
        </row>
        <row r="458">
          <cell r="AN458">
            <v>-4148.8331737631643</v>
          </cell>
        </row>
        <row r="459">
          <cell r="AN459">
            <v>0</v>
          </cell>
        </row>
        <row r="460">
          <cell r="AN460">
            <v>5347.8813559322034</v>
          </cell>
        </row>
        <row r="461">
          <cell r="AN461">
            <v>0</v>
          </cell>
        </row>
        <row r="462">
          <cell r="AN462">
            <v>0</v>
          </cell>
        </row>
        <row r="463">
          <cell r="AN463">
            <v>-2576.558377352088</v>
          </cell>
        </row>
        <row r="464">
          <cell r="AN464">
            <v>2319.064767688446</v>
          </cell>
        </row>
        <row r="465">
          <cell r="AN465">
            <v>0</v>
          </cell>
        </row>
        <row r="466">
          <cell r="AN466">
            <v>0</v>
          </cell>
        </row>
        <row r="467">
          <cell r="AN467">
            <v>-4895.6231450405339</v>
          </cell>
        </row>
        <row r="468">
          <cell r="AN468">
            <v>-4148.8331737631643</v>
          </cell>
        </row>
        <row r="469">
          <cell r="AN469">
            <v>-746.78997127736955</v>
          </cell>
        </row>
        <row r="470">
          <cell r="AN470">
            <v>0</v>
          </cell>
        </row>
        <row r="471">
          <cell r="AN471">
            <v>0</v>
          </cell>
        </row>
        <row r="472">
          <cell r="AN472">
            <v>0</v>
          </cell>
        </row>
        <row r="473">
          <cell r="AN473">
            <v>0</v>
          </cell>
        </row>
        <row r="474">
          <cell r="AN474">
            <v>0</v>
          </cell>
        </row>
        <row r="475">
          <cell r="AN475">
            <v>0</v>
          </cell>
        </row>
        <row r="478">
          <cell r="AN478" t="str">
            <v xml:space="preserve"> 2044</v>
          </cell>
        </row>
        <row r="480">
          <cell r="E480">
            <v>1</v>
          </cell>
        </row>
        <row r="481">
          <cell r="AN481">
            <v>0</v>
          </cell>
        </row>
        <row r="482">
          <cell r="AN482">
            <v>0</v>
          </cell>
        </row>
        <row r="486">
          <cell r="AN486">
            <v>0</v>
          </cell>
        </row>
        <row r="487">
          <cell r="AN487">
            <v>0</v>
          </cell>
        </row>
        <row r="488">
          <cell r="AN488">
            <v>0</v>
          </cell>
        </row>
        <row r="489">
          <cell r="AN489">
            <v>0</v>
          </cell>
        </row>
        <row r="490">
          <cell r="AN490">
            <v>0</v>
          </cell>
        </row>
        <row r="491">
          <cell r="AN491">
            <v>0</v>
          </cell>
        </row>
        <row r="492">
          <cell r="AN492">
            <v>0</v>
          </cell>
        </row>
        <row r="493">
          <cell r="AN493">
            <v>0</v>
          </cell>
        </row>
        <row r="494">
          <cell r="AN494">
            <v>0</v>
          </cell>
        </row>
        <row r="496">
          <cell r="AN496">
            <v>0</v>
          </cell>
        </row>
        <row r="497">
          <cell r="AN497">
            <v>0</v>
          </cell>
        </row>
        <row r="498">
          <cell r="AN498">
            <v>0</v>
          </cell>
        </row>
        <row r="499">
          <cell r="AN499">
            <v>0</v>
          </cell>
        </row>
        <row r="501">
          <cell r="E501">
            <v>1</v>
          </cell>
        </row>
        <row r="502">
          <cell r="AN502">
            <v>0</v>
          </cell>
        </row>
        <row r="503">
          <cell r="AN503">
            <v>0</v>
          </cell>
        </row>
        <row r="509">
          <cell r="AN509">
            <v>0</v>
          </cell>
        </row>
        <row r="510">
          <cell r="AN510">
            <v>0</v>
          </cell>
        </row>
        <row r="511">
          <cell r="AN511">
            <v>0</v>
          </cell>
        </row>
        <row r="512">
          <cell r="AN512">
            <v>0</v>
          </cell>
        </row>
        <row r="513">
          <cell r="AN513">
            <v>0</v>
          </cell>
        </row>
        <row r="514">
          <cell r="AN514">
            <v>0</v>
          </cell>
        </row>
        <row r="515">
          <cell r="AN515">
            <v>0</v>
          </cell>
        </row>
        <row r="516">
          <cell r="AN516">
            <v>0</v>
          </cell>
        </row>
        <row r="517">
          <cell r="AN517">
            <v>0</v>
          </cell>
        </row>
        <row r="518">
          <cell r="AN518">
            <v>0</v>
          </cell>
        </row>
        <row r="520">
          <cell r="AN520">
            <v>0</v>
          </cell>
        </row>
        <row r="521">
          <cell r="AN521">
            <v>0</v>
          </cell>
        </row>
        <row r="522">
          <cell r="AN522">
            <v>0</v>
          </cell>
        </row>
        <row r="523">
          <cell r="AN523">
            <v>0</v>
          </cell>
        </row>
        <row r="525">
          <cell r="E525">
            <v>1</v>
          </cell>
        </row>
        <row r="526">
          <cell r="AN526">
            <v>0</v>
          </cell>
        </row>
        <row r="527">
          <cell r="AN527">
            <v>0</v>
          </cell>
        </row>
        <row r="531">
          <cell r="AN531">
            <v>0</v>
          </cell>
        </row>
        <row r="532">
          <cell r="AN532">
            <v>0</v>
          </cell>
        </row>
        <row r="533">
          <cell r="AN533">
            <v>0</v>
          </cell>
        </row>
        <row r="534">
          <cell r="AN534">
            <v>0</v>
          </cell>
        </row>
        <row r="535">
          <cell r="AN535">
            <v>0</v>
          </cell>
        </row>
        <row r="536">
          <cell r="AN536">
            <v>0</v>
          </cell>
        </row>
        <row r="537">
          <cell r="AN537">
            <v>0</v>
          </cell>
        </row>
        <row r="538">
          <cell r="AN538">
            <v>0</v>
          </cell>
        </row>
        <row r="539">
          <cell r="AN539">
            <v>0</v>
          </cell>
        </row>
        <row r="541">
          <cell r="AN541">
            <v>0</v>
          </cell>
        </row>
        <row r="543">
          <cell r="AN543">
            <v>0</v>
          </cell>
        </row>
        <row r="545">
          <cell r="AN545">
            <v>0</v>
          </cell>
        </row>
        <row r="546">
          <cell r="AN546">
            <v>0</v>
          </cell>
        </row>
        <row r="547">
          <cell r="AN547">
            <v>0</v>
          </cell>
        </row>
        <row r="548">
          <cell r="AN548">
            <v>0</v>
          </cell>
        </row>
        <row r="554">
          <cell r="AN554">
            <v>0</v>
          </cell>
        </row>
        <row r="555">
          <cell r="AN555">
            <v>0</v>
          </cell>
        </row>
        <row r="556">
          <cell r="AN556">
            <v>267394.06779661018</v>
          </cell>
        </row>
        <row r="557">
          <cell r="AN557">
            <v>0</v>
          </cell>
        </row>
        <row r="558">
          <cell r="AN558">
            <v>48131.355932203383</v>
          </cell>
        </row>
        <row r="559">
          <cell r="AN559">
            <v>0</v>
          </cell>
        </row>
        <row r="560">
          <cell r="AN560">
            <v>5347.8813559322034</v>
          </cell>
        </row>
        <row r="561">
          <cell r="AN561">
            <v>99491.508474576258</v>
          </cell>
        </row>
        <row r="562">
          <cell r="AN562">
            <v>0</v>
          </cell>
        </row>
        <row r="563">
          <cell r="AN563">
            <v>0</v>
          </cell>
        </row>
        <row r="564">
          <cell r="AN564">
            <v>0</v>
          </cell>
        </row>
        <row r="565">
          <cell r="AN565">
            <v>0</v>
          </cell>
        </row>
        <row r="566">
          <cell r="AN566">
            <v>0</v>
          </cell>
        </row>
        <row r="567">
          <cell r="AN567">
            <v>0</v>
          </cell>
        </row>
        <row r="568">
          <cell r="AN568">
            <v>0</v>
          </cell>
        </row>
        <row r="569">
          <cell r="AN569">
            <v>0</v>
          </cell>
        </row>
        <row r="570">
          <cell r="AN570">
            <v>0</v>
          </cell>
        </row>
        <row r="571">
          <cell r="AN571">
            <v>0</v>
          </cell>
        </row>
        <row r="572">
          <cell r="AN572">
            <v>0</v>
          </cell>
        </row>
        <row r="573">
          <cell r="AN573">
            <v>0</v>
          </cell>
        </row>
        <row r="574">
          <cell r="AN574">
            <v>0</v>
          </cell>
        </row>
        <row r="575">
          <cell r="AN575">
            <v>0</v>
          </cell>
        </row>
        <row r="576">
          <cell r="AN576">
            <v>0</v>
          </cell>
        </row>
        <row r="577">
          <cell r="AN577">
            <v>0</v>
          </cell>
        </row>
        <row r="578">
          <cell r="AN578">
            <v>0</v>
          </cell>
        </row>
        <row r="579">
          <cell r="AN579">
            <v>0</v>
          </cell>
        </row>
        <row r="580">
          <cell r="AN580">
            <v>0</v>
          </cell>
        </row>
        <row r="581">
          <cell r="AN581">
            <v>0</v>
          </cell>
        </row>
        <row r="582">
          <cell r="AN582">
            <v>0</v>
          </cell>
        </row>
        <row r="583">
          <cell r="AN583">
            <v>0</v>
          </cell>
        </row>
        <row r="584">
          <cell r="AN584">
            <v>0</v>
          </cell>
        </row>
        <row r="585">
          <cell r="AN585">
            <v>0</v>
          </cell>
        </row>
        <row r="586">
          <cell r="AN586">
            <v>0</v>
          </cell>
        </row>
        <row r="587">
          <cell r="AN587">
            <v>0</v>
          </cell>
        </row>
        <row r="588">
          <cell r="AN588">
            <v>0</v>
          </cell>
        </row>
        <row r="589">
          <cell r="AN589">
            <v>0</v>
          </cell>
        </row>
        <row r="592">
          <cell r="AN592" t="str">
            <v xml:space="preserve"> 2044</v>
          </cell>
        </row>
        <row r="593">
          <cell r="E593">
            <v>1</v>
          </cell>
        </row>
        <row r="598">
          <cell r="AN598">
            <v>0</v>
          </cell>
        </row>
        <row r="599">
          <cell r="AN599">
            <v>0</v>
          </cell>
        </row>
        <row r="600">
          <cell r="AN600">
            <v>0</v>
          </cell>
        </row>
        <row r="601">
          <cell r="AN601">
            <v>0</v>
          </cell>
        </row>
        <row r="602">
          <cell r="AN602">
            <v>0</v>
          </cell>
        </row>
        <row r="603">
          <cell r="AN603">
            <v>0</v>
          </cell>
        </row>
        <row r="604">
          <cell r="AN604">
            <v>0</v>
          </cell>
        </row>
        <row r="605">
          <cell r="AN605">
            <v>0</v>
          </cell>
        </row>
        <row r="606">
          <cell r="AN606">
            <v>0</v>
          </cell>
        </row>
        <row r="607">
          <cell r="AN607">
            <v>0</v>
          </cell>
        </row>
        <row r="608">
          <cell r="AN608">
            <v>0</v>
          </cell>
        </row>
        <row r="609">
          <cell r="AN609">
            <v>0</v>
          </cell>
        </row>
        <row r="610">
          <cell r="AN610">
            <v>0</v>
          </cell>
        </row>
        <row r="611">
          <cell r="AN611">
            <v>0</v>
          </cell>
        </row>
        <row r="612">
          <cell r="AN612">
            <v>0</v>
          </cell>
        </row>
        <row r="614">
          <cell r="AN614">
            <v>0</v>
          </cell>
        </row>
        <row r="615">
          <cell r="AN615">
            <v>0</v>
          </cell>
        </row>
        <row r="616">
          <cell r="AN616">
            <v>0</v>
          </cell>
        </row>
        <row r="617">
          <cell r="AN617">
            <v>0</v>
          </cell>
        </row>
        <row r="618">
          <cell r="AN618">
            <v>0</v>
          </cell>
        </row>
        <row r="619">
          <cell r="AN619">
            <v>0</v>
          </cell>
        </row>
        <row r="620">
          <cell r="AN620">
            <v>0</v>
          </cell>
        </row>
        <row r="621">
          <cell r="AN621">
            <v>0</v>
          </cell>
        </row>
        <row r="622">
          <cell r="AN622">
            <v>0</v>
          </cell>
        </row>
        <row r="623">
          <cell r="AN623">
            <v>0</v>
          </cell>
        </row>
        <row r="626">
          <cell r="AN626" t="str">
            <v xml:space="preserve"> 2044</v>
          </cell>
        </row>
        <row r="629">
          <cell r="AN629">
            <v>0</v>
          </cell>
        </row>
        <row r="632">
          <cell r="B632">
            <v>0</v>
          </cell>
        </row>
        <row r="633">
          <cell r="AN633">
            <v>0</v>
          </cell>
        </row>
        <row r="634">
          <cell r="B634">
            <v>0</v>
          </cell>
        </row>
        <row r="635">
          <cell r="AN635">
            <v>-25.413450084371085</v>
          </cell>
        </row>
        <row r="638">
          <cell r="B638">
            <v>5</v>
          </cell>
        </row>
        <row r="643">
          <cell r="B643">
            <v>0</v>
          </cell>
          <cell r="C643">
            <v>30</v>
          </cell>
        </row>
        <row r="644">
          <cell r="B644">
            <v>0</v>
          </cell>
          <cell r="C644">
            <v>30</v>
          </cell>
        </row>
        <row r="645">
          <cell r="AN645">
            <v>0</v>
          </cell>
        </row>
        <row r="646">
          <cell r="AN646">
            <v>0</v>
          </cell>
        </row>
        <row r="647">
          <cell r="AN647">
            <v>0</v>
          </cell>
        </row>
        <row r="648">
          <cell r="AN648">
            <v>0</v>
          </cell>
        </row>
        <row r="649">
          <cell r="AN649">
            <v>0</v>
          </cell>
        </row>
        <row r="650">
          <cell r="AN650">
            <v>0</v>
          </cell>
        </row>
        <row r="655">
          <cell r="B655">
            <v>0</v>
          </cell>
          <cell r="C655">
            <v>0</v>
          </cell>
        </row>
        <row r="656">
          <cell r="B656">
            <v>0</v>
          </cell>
          <cell r="C656">
            <v>0</v>
          </cell>
        </row>
        <row r="657">
          <cell r="AN657">
            <v>3.637978807091713E-12</v>
          </cell>
        </row>
        <row r="658">
          <cell r="AN658">
            <v>0</v>
          </cell>
        </row>
        <row r="659">
          <cell r="AN659">
            <v>3.637978807091713E-12</v>
          </cell>
        </row>
        <row r="660">
          <cell r="AN660">
            <v>3.637978807091713E-12</v>
          </cell>
        </row>
        <row r="661">
          <cell r="AN661">
            <v>0</v>
          </cell>
        </row>
        <row r="662">
          <cell r="AN662">
            <v>3.637978807091713E-12</v>
          </cell>
        </row>
        <row r="665">
          <cell r="AN665">
            <v>24010.609001980105</v>
          </cell>
        </row>
        <row r="666">
          <cell r="AN666">
            <v>0</v>
          </cell>
        </row>
        <row r="667">
          <cell r="AN667">
            <v>0</v>
          </cell>
        </row>
        <row r="668">
          <cell r="AN668">
            <v>79767.969272137096</v>
          </cell>
        </row>
        <row r="669">
          <cell r="AN669">
            <v>0</v>
          </cell>
        </row>
        <row r="672">
          <cell r="AN672">
            <v>0</v>
          </cell>
        </row>
        <row r="676">
          <cell r="AN676">
            <v>0</v>
          </cell>
        </row>
        <row r="680">
          <cell r="AN680">
            <v>-25.413450084367447</v>
          </cell>
        </row>
        <row r="681">
          <cell r="AN681">
            <v>103778.5782741172</v>
          </cell>
        </row>
        <row r="682">
          <cell r="AN682">
            <v>-103803.99172420157</v>
          </cell>
        </row>
        <row r="683">
          <cell r="AN683">
            <v>-5331.9305813737446</v>
          </cell>
        </row>
        <row r="684">
          <cell r="AN684">
            <v>0</v>
          </cell>
        </row>
        <row r="685">
          <cell r="AN685">
            <v>-5331.9305813737446</v>
          </cell>
        </row>
        <row r="688">
          <cell r="AN688" t="str">
            <v xml:space="preserve"> 2044</v>
          </cell>
        </row>
        <row r="690">
          <cell r="AN690">
            <v>0</v>
          </cell>
        </row>
        <row r="692">
          <cell r="AN692">
            <v>0</v>
          </cell>
        </row>
        <row r="693">
          <cell r="AN693">
            <v>0</v>
          </cell>
        </row>
        <row r="694">
          <cell r="AN694">
            <v>0</v>
          </cell>
        </row>
        <row r="695">
          <cell r="AN695">
            <v>0</v>
          </cell>
        </row>
        <row r="697">
          <cell r="AN697">
            <v>0</v>
          </cell>
        </row>
        <row r="699">
          <cell r="AN699">
            <v>0</v>
          </cell>
        </row>
        <row r="700">
          <cell r="AN700">
            <v>0</v>
          </cell>
        </row>
        <row r="701">
          <cell r="AN701">
            <v>0</v>
          </cell>
        </row>
        <row r="702">
          <cell r="AN702">
            <v>0</v>
          </cell>
        </row>
        <row r="703">
          <cell r="AN703">
            <v>0</v>
          </cell>
        </row>
        <row r="705">
          <cell r="AN705">
            <v>19246999.475713968</v>
          </cell>
        </row>
        <row r="706">
          <cell r="AN706">
            <v>19246999.475713968</v>
          </cell>
        </row>
        <row r="709">
          <cell r="AN709" t="str">
            <v xml:space="preserve"> 2044</v>
          </cell>
        </row>
        <row r="710">
          <cell r="E710">
            <v>1</v>
          </cell>
        </row>
        <row r="714">
          <cell r="AN714">
            <v>0.15</v>
          </cell>
        </row>
        <row r="717">
          <cell r="AN717">
            <v>0</v>
          </cell>
        </row>
        <row r="718">
          <cell r="AN718">
            <v>0</v>
          </cell>
        </row>
        <row r="719">
          <cell r="AN719">
            <v>0</v>
          </cell>
        </row>
        <row r="720">
          <cell r="AN720">
            <v>0</v>
          </cell>
        </row>
        <row r="721">
          <cell r="AN721">
            <v>0</v>
          </cell>
        </row>
        <row r="722">
          <cell r="AN722">
            <v>0</v>
          </cell>
        </row>
        <row r="723">
          <cell r="AN723">
            <v>0</v>
          </cell>
        </row>
        <row r="725">
          <cell r="AN725">
            <v>0</v>
          </cell>
        </row>
        <row r="726">
          <cell r="AN726">
            <v>0</v>
          </cell>
        </row>
        <row r="727">
          <cell r="AN727">
            <v>0</v>
          </cell>
        </row>
        <row r="728">
          <cell r="AN728">
            <v>0</v>
          </cell>
        </row>
        <row r="729">
          <cell r="AN729">
            <v>0</v>
          </cell>
        </row>
        <row r="730">
          <cell r="AN730">
            <v>0</v>
          </cell>
        </row>
        <row r="731">
          <cell r="AN731">
            <v>0</v>
          </cell>
        </row>
        <row r="732">
          <cell r="AN732">
            <v>0</v>
          </cell>
        </row>
        <row r="733">
          <cell r="AN733">
            <v>0</v>
          </cell>
        </row>
        <row r="735">
          <cell r="AN735" t="str">
            <v>-</v>
          </cell>
        </row>
        <row r="736">
          <cell r="AN736">
            <v>19246999.475713968</v>
          </cell>
        </row>
        <row r="737">
          <cell r="AN737">
            <v>19246999.475713968</v>
          </cell>
        </row>
        <row r="740">
          <cell r="AN740" t="str">
            <v xml:space="preserve"> 2044</v>
          </cell>
        </row>
        <row r="742">
          <cell r="AN742">
            <v>-5331.9305813737446</v>
          </cell>
        </row>
        <row r="744">
          <cell r="AN744">
            <v>0</v>
          </cell>
        </row>
        <row r="745">
          <cell r="AN745">
            <v>0</v>
          </cell>
        </row>
        <row r="746">
          <cell r="AN746">
            <v>0</v>
          </cell>
        </row>
        <row r="747">
          <cell r="AN747">
            <v>-5331.9305813737446</v>
          </cell>
        </row>
        <row r="749">
          <cell r="AN749">
            <v>0</v>
          </cell>
        </row>
        <row r="751">
          <cell r="AN751">
            <v>0</v>
          </cell>
        </row>
        <row r="752">
          <cell r="AN752">
            <v>0</v>
          </cell>
        </row>
        <row r="753">
          <cell r="AN753">
            <v>0</v>
          </cell>
        </row>
        <row r="755">
          <cell r="AN755">
            <v>0</v>
          </cell>
        </row>
        <row r="757">
          <cell r="AN757">
            <v>0</v>
          </cell>
        </row>
        <row r="758">
          <cell r="AN758">
            <v>0</v>
          </cell>
        </row>
        <row r="759">
          <cell r="AN759">
            <v>0</v>
          </cell>
        </row>
        <row r="760">
          <cell r="AN760">
            <v>0</v>
          </cell>
        </row>
        <row r="762">
          <cell r="AN762">
            <v>19246999.475713968</v>
          </cell>
        </row>
        <row r="763">
          <cell r="AN763">
            <v>19246999.475713968</v>
          </cell>
        </row>
        <row r="767">
          <cell r="AN767" t="str">
            <v xml:space="preserve"> 2044</v>
          </cell>
        </row>
        <row r="770">
          <cell r="AN770">
            <v>0</v>
          </cell>
        </row>
        <row r="771">
          <cell r="AN771">
            <v>0</v>
          </cell>
        </row>
        <row r="775">
          <cell r="B775">
            <v>0.18</v>
          </cell>
        </row>
        <row r="776">
          <cell r="B776">
            <v>30</v>
          </cell>
        </row>
        <row r="777">
          <cell r="B777">
            <v>2</v>
          </cell>
        </row>
        <row r="778">
          <cell r="AN778">
            <v>287734.27369501267</v>
          </cell>
        </row>
        <row r="779">
          <cell r="AN779">
            <v>287734.27369501267</v>
          </cell>
        </row>
        <row r="780">
          <cell r="AN780">
            <v>0</v>
          </cell>
        </row>
        <row r="781">
          <cell r="AN781">
            <v>0</v>
          </cell>
        </row>
        <row r="782">
          <cell r="AN782">
            <v>-393.03432874862358</v>
          </cell>
        </row>
        <row r="783">
          <cell r="AN783">
            <v>353.75564252874597</v>
          </cell>
        </row>
        <row r="784">
          <cell r="AN784">
            <v>-746.78997127736955</v>
          </cell>
        </row>
        <row r="785">
          <cell r="AN785">
            <v>0</v>
          </cell>
        </row>
        <row r="786">
          <cell r="AN786">
            <v>0</v>
          </cell>
        </row>
        <row r="787">
          <cell r="AN787">
            <v>288127.30802376126</v>
          </cell>
        </row>
        <row r="788">
          <cell r="AN788">
            <v>0</v>
          </cell>
        </row>
        <row r="789">
          <cell r="AN789">
            <v>8663.6440677966166</v>
          </cell>
        </row>
        <row r="790">
          <cell r="AN790">
            <v>288127.30802376126</v>
          </cell>
        </row>
        <row r="791">
          <cell r="AN791">
            <v>0</v>
          </cell>
        </row>
        <row r="795">
          <cell r="AN795">
            <v>0</v>
          </cell>
        </row>
        <row r="797">
          <cell r="AN797">
            <v>0.26</v>
          </cell>
        </row>
        <row r="798">
          <cell r="AN798">
            <v>30</v>
          </cell>
        </row>
        <row r="800">
          <cell r="AN800">
            <v>0</v>
          </cell>
        </row>
        <row r="801">
          <cell r="AN801">
            <v>30</v>
          </cell>
        </row>
        <row r="802">
          <cell r="AN802">
            <v>0</v>
          </cell>
        </row>
        <row r="803">
          <cell r="AN803">
            <v>0</v>
          </cell>
        </row>
        <row r="804">
          <cell r="AN804">
            <v>1000</v>
          </cell>
        </row>
        <row r="805">
          <cell r="AN805">
            <v>90</v>
          </cell>
        </row>
        <row r="806">
          <cell r="AN806">
            <v>0</v>
          </cell>
        </row>
        <row r="807">
          <cell r="AN807">
            <v>0</v>
          </cell>
        </row>
        <row r="808">
          <cell r="AN808">
            <v>0</v>
          </cell>
        </row>
        <row r="809">
          <cell r="AN809">
            <v>90</v>
          </cell>
        </row>
        <row r="810">
          <cell r="AN810">
            <v>0</v>
          </cell>
        </row>
        <row r="811">
          <cell r="AN811">
            <v>0</v>
          </cell>
        </row>
        <row r="812">
          <cell r="AN812">
            <v>0</v>
          </cell>
        </row>
        <row r="813">
          <cell r="AN813">
            <v>90</v>
          </cell>
        </row>
        <row r="817">
          <cell r="AN817">
            <v>0</v>
          </cell>
        </row>
        <row r="818">
          <cell r="AN818">
            <v>102165.44915254237</v>
          </cell>
        </row>
        <row r="819">
          <cell r="AN819">
            <v>0</v>
          </cell>
        </row>
        <row r="820">
          <cell r="AN820">
            <v>0</v>
          </cell>
        </row>
        <row r="821">
          <cell r="AN821">
            <v>90</v>
          </cell>
        </row>
        <row r="822">
          <cell r="AN822">
            <v>0</v>
          </cell>
        </row>
        <row r="823">
          <cell r="AN823">
            <v>0</v>
          </cell>
        </row>
        <row r="824">
          <cell r="AN824">
            <v>0</v>
          </cell>
        </row>
        <row r="825">
          <cell r="AN825">
            <v>0</v>
          </cell>
        </row>
        <row r="826">
          <cell r="AN826">
            <v>90</v>
          </cell>
        </row>
        <row r="830">
          <cell r="B830">
            <v>0.2</v>
          </cell>
          <cell r="AN830">
            <v>0.2</v>
          </cell>
        </row>
        <row r="831">
          <cell r="B831">
            <v>90</v>
          </cell>
        </row>
        <row r="832">
          <cell r="AN832">
            <v>319071.87708854838</v>
          </cell>
        </row>
        <row r="833">
          <cell r="AN833">
            <v>1595359.3854427417</v>
          </cell>
        </row>
        <row r="834">
          <cell r="AN834">
            <v>0</v>
          </cell>
        </row>
        <row r="835">
          <cell r="AN835">
            <v>0</v>
          </cell>
        </row>
        <row r="836">
          <cell r="AN836">
            <v>1595359.3854427417</v>
          </cell>
        </row>
        <row r="837">
          <cell r="AN837">
            <v>0</v>
          </cell>
        </row>
        <row r="838">
          <cell r="AN838">
            <v>0</v>
          </cell>
        </row>
        <row r="839">
          <cell r="AN839">
            <v>1595359.3854427417</v>
          </cell>
        </row>
        <row r="841">
          <cell r="AN841">
            <v>607199.18511230964</v>
          </cell>
        </row>
        <row r="844">
          <cell r="AN844" t="str">
            <v xml:space="preserve"> 2044</v>
          </cell>
        </row>
        <row r="846">
          <cell r="AN846">
            <v>1598523.7427500705</v>
          </cell>
        </row>
        <row r="847">
          <cell r="AN847">
            <v>3164.3573073287389</v>
          </cell>
        </row>
        <row r="848">
          <cell r="AN848">
            <v>1965.3091251597</v>
          </cell>
        </row>
        <row r="849">
          <cell r="AN849">
            <v>0</v>
          </cell>
        </row>
        <row r="850">
          <cell r="AN850">
            <v>0</v>
          </cell>
        </row>
        <row r="851">
          <cell r="AN851">
            <v>-4148.8331737631643</v>
          </cell>
        </row>
        <row r="852">
          <cell r="AN852">
            <v>0</v>
          </cell>
        </row>
        <row r="853">
          <cell r="AN853">
            <v>5347.8813559322034</v>
          </cell>
        </row>
        <row r="854">
          <cell r="AN854">
            <v>1595359.3854427417</v>
          </cell>
        </row>
        <row r="855">
          <cell r="AN855">
            <v>0</v>
          </cell>
        </row>
        <row r="856">
          <cell r="AN856">
            <v>0</v>
          </cell>
        </row>
        <row r="857">
          <cell r="AN857">
            <v>1595359.3854427417</v>
          </cell>
        </row>
        <row r="858">
          <cell r="AN858">
            <v>0</v>
          </cell>
        </row>
        <row r="859">
          <cell r="AN859">
            <v>0</v>
          </cell>
        </row>
        <row r="860">
          <cell r="AN860">
            <v>0</v>
          </cell>
        </row>
        <row r="861">
          <cell r="AN861">
            <v>0</v>
          </cell>
        </row>
        <row r="862">
          <cell r="AN862">
            <v>0</v>
          </cell>
        </row>
        <row r="863">
          <cell r="AN863">
            <v>1595359.3854427417</v>
          </cell>
        </row>
        <row r="864">
          <cell r="AN864">
            <v>319071.87708854838</v>
          </cell>
        </row>
        <row r="865">
          <cell r="AN865">
            <v>1276287.5083541933</v>
          </cell>
        </row>
        <row r="866">
          <cell r="AN866">
            <v>0</v>
          </cell>
        </row>
        <row r="867">
          <cell r="AN867">
            <v>1276287.5083541933</v>
          </cell>
        </row>
        <row r="868">
          <cell r="AN868">
            <v>18927161.992464341</v>
          </cell>
        </row>
        <row r="921">
          <cell r="AN921" t="str">
            <v xml:space="preserve"> 2044</v>
          </cell>
        </row>
        <row r="925">
          <cell r="AN925">
            <v>0</v>
          </cell>
        </row>
        <row r="926">
          <cell r="AN926">
            <v>0</v>
          </cell>
        </row>
        <row r="927">
          <cell r="AN927">
            <v>0</v>
          </cell>
        </row>
        <row r="928">
          <cell r="AN928">
            <v>0</v>
          </cell>
        </row>
        <row r="932">
          <cell r="AN932">
            <v>0</v>
          </cell>
        </row>
        <row r="933">
          <cell r="AN933">
            <v>0</v>
          </cell>
        </row>
        <row r="934">
          <cell r="AN934">
            <v>0</v>
          </cell>
        </row>
        <row r="935">
          <cell r="AN935">
            <v>0</v>
          </cell>
        </row>
        <row r="936">
          <cell r="AN936">
            <v>0</v>
          </cell>
        </row>
        <row r="938">
          <cell r="AN938">
            <v>0</v>
          </cell>
        </row>
        <row r="942">
          <cell r="AN942">
            <v>0</v>
          </cell>
        </row>
        <row r="946">
          <cell r="AN946">
            <v>0</v>
          </cell>
        </row>
        <row r="947">
          <cell r="AN947">
            <v>0</v>
          </cell>
        </row>
        <row r="948">
          <cell r="AN948">
            <v>0</v>
          </cell>
        </row>
        <row r="953">
          <cell r="AN953" t="str">
            <v xml:space="preserve"> 2044</v>
          </cell>
        </row>
        <row r="955">
          <cell r="AN955">
            <v>1886258.0164450831</v>
          </cell>
        </row>
        <row r="956">
          <cell r="AN956">
            <v>-2319.064767688446</v>
          </cell>
        </row>
        <row r="957">
          <cell r="AN957">
            <v>0</v>
          </cell>
        </row>
        <row r="958">
          <cell r="AN958">
            <v>4895.6231450405339</v>
          </cell>
        </row>
        <row r="959">
          <cell r="AN959">
            <v>-607199.18511230964</v>
          </cell>
        </row>
        <row r="960">
          <cell r="AN960">
            <v>0</v>
          </cell>
        </row>
        <row r="961">
          <cell r="AN961">
            <v>0</v>
          </cell>
        </row>
        <row r="962">
          <cell r="AN962">
            <v>0</v>
          </cell>
        </row>
        <row r="964">
          <cell r="AN964">
            <v>1281635.3897101255</v>
          </cell>
        </row>
        <row r="966">
          <cell r="AN966">
            <v>0</v>
          </cell>
        </row>
        <row r="967">
          <cell r="AN967">
            <v>0</v>
          </cell>
        </row>
        <row r="968">
          <cell r="AN968">
            <v>0</v>
          </cell>
        </row>
        <row r="969">
          <cell r="AN969">
            <v>5331.9305813737446</v>
          </cell>
        </row>
        <row r="970">
          <cell r="AN970">
            <v>0</v>
          </cell>
        </row>
        <row r="972">
          <cell r="AN972">
            <v>5331.9305813737446</v>
          </cell>
        </row>
        <row r="974">
          <cell r="AN974">
            <v>0</v>
          </cell>
        </row>
        <row r="975">
          <cell r="AN975">
            <v>0</v>
          </cell>
        </row>
        <row r="976">
          <cell r="AN976">
            <v>0</v>
          </cell>
        </row>
        <row r="977">
          <cell r="AN977">
            <v>0</v>
          </cell>
        </row>
        <row r="978">
          <cell r="AN978">
            <v>0</v>
          </cell>
        </row>
        <row r="979">
          <cell r="AN979">
            <v>0</v>
          </cell>
        </row>
        <row r="981">
          <cell r="AN981">
            <v>0</v>
          </cell>
        </row>
        <row r="983">
          <cell r="AN983">
            <v>1286967.3202914991</v>
          </cell>
        </row>
        <row r="984">
          <cell r="A984" t="str">
            <v>Денежные средства на конец периода</v>
          </cell>
          <cell r="C984" t="str">
            <v>тыс. руб.</v>
          </cell>
          <cell r="D984" t="str">
            <v>int_end</v>
          </cell>
          <cell r="F984">
            <v>0</v>
          </cell>
          <cell r="G984">
            <v>751.25722437999866</v>
          </cell>
          <cell r="H984">
            <v>1508.867313249666</v>
          </cell>
          <cell r="I984">
            <v>16968.558155402763</v>
          </cell>
          <cell r="J984">
            <v>67076.029772293885</v>
          </cell>
          <cell r="K984">
            <v>152524.03823371761</v>
          </cell>
          <cell r="L984">
            <v>280589.40747165674</v>
          </cell>
          <cell r="M984">
            <v>426127.10680016142</v>
          </cell>
          <cell r="N984">
            <v>645452.69912570808</v>
          </cell>
          <cell r="O984">
            <v>908361.04742602911</v>
          </cell>
          <cell r="P984">
            <v>1221708.4429703488</v>
          </cell>
          <cell r="Q984">
            <v>1610776.8614888485</v>
          </cell>
          <cell r="R984">
            <v>2016155.0525181009</v>
          </cell>
          <cell r="S984">
            <v>2443365.9087442891</v>
          </cell>
          <cell r="T984">
            <v>2893588.3940880476</v>
          </cell>
          <cell r="U984">
            <v>3368065.136521725</v>
          </cell>
          <cell r="V984">
            <v>3868105.8659281768</v>
          </cell>
          <cell r="W984">
            <v>4395091.0376039334</v>
          </cell>
          <cell r="X984">
            <v>4950475.6514315363</v>
          </cell>
          <cell r="Y984">
            <v>5535793.2772871861</v>
          </cell>
          <cell r="Z984">
            <v>6152660.2978203967</v>
          </cell>
          <cell r="AA984">
            <v>6802780.3803437566</v>
          </cell>
          <cell r="AB984">
            <v>7487949.190204734</v>
          </cell>
          <cell r="AC984">
            <v>8210059.35867956</v>
          </cell>
          <cell r="AD984">
            <v>8971105.7191333827</v>
          </cell>
          <cell r="AE984">
            <v>9773190.8259330671</v>
          </cell>
          <cell r="AF984">
            <v>10618530.771381291</v>
          </cell>
          <cell r="AG984">
            <v>11509461.316765074</v>
          </cell>
          <cell r="AH984">
            <v>12448444.354480937</v>
          </cell>
          <cell r="AI984">
            <v>13438074.719114814</v>
          </cell>
          <cell r="AJ984">
            <v>14481087.366320277</v>
          </cell>
          <cell r="AK984">
            <v>15580364.939356189</v>
          </cell>
          <cell r="AL984">
            <v>16738945.744217398</v>
          </cell>
          <cell r="AM984">
            <v>17960032.155422468</v>
          </cell>
          <cell r="AN984">
            <v>19246999.475713968</v>
          </cell>
        </row>
        <row r="1037">
          <cell r="AN1037" t="str">
            <v xml:space="preserve"> 2044</v>
          </cell>
        </row>
        <row r="1039">
          <cell r="AN1039">
            <v>19246999.475713968</v>
          </cell>
        </row>
        <row r="1040">
          <cell r="AN1040">
            <v>0</v>
          </cell>
        </row>
        <row r="1041">
          <cell r="AN1041">
            <v>48131.355932203383</v>
          </cell>
        </row>
        <row r="1042">
          <cell r="AN1042">
            <v>-25.413450084371085</v>
          </cell>
        </row>
        <row r="1043">
          <cell r="AN1043">
            <v>0</v>
          </cell>
        </row>
        <row r="1044">
          <cell r="AN1044">
            <v>0</v>
          </cell>
        </row>
        <row r="1045">
          <cell r="AN1045">
            <v>8663.6440677966166</v>
          </cell>
        </row>
        <row r="1046">
          <cell r="AN1046">
            <v>0</v>
          </cell>
        </row>
        <row r="1048">
          <cell r="AN1048">
            <v>19303769.062263884</v>
          </cell>
        </row>
        <row r="1050">
          <cell r="AN1050">
            <v>99491.508474576258</v>
          </cell>
        </row>
        <row r="1051">
          <cell r="AN1051">
            <v>99491.508474576258</v>
          </cell>
        </row>
        <row r="1052">
          <cell r="AN1052">
            <v>0</v>
          </cell>
        </row>
        <row r="1053">
          <cell r="AN1053">
            <v>0</v>
          </cell>
        </row>
        <row r="1054">
          <cell r="AN1054">
            <v>99491.508474576258</v>
          </cell>
        </row>
        <row r="1056">
          <cell r="AN1056">
            <v>19403260.570738461</v>
          </cell>
        </row>
        <row r="1058">
          <cell r="AN1058">
            <v>3.637978807091713E-12</v>
          </cell>
        </row>
        <row r="1059">
          <cell r="AN1059">
            <v>3.637978807091713E-12</v>
          </cell>
        </row>
        <row r="1060">
          <cell r="AN1060">
            <v>0</v>
          </cell>
        </row>
        <row r="1061">
          <cell r="AN1061">
            <v>103778.5782741172</v>
          </cell>
        </row>
        <row r="1062">
          <cell r="AN1062">
            <v>0</v>
          </cell>
        </row>
        <row r="1063">
          <cell r="AN1063">
            <v>0</v>
          </cell>
        </row>
        <row r="1064">
          <cell r="AN1064">
            <v>0</v>
          </cell>
        </row>
        <row r="1065">
          <cell r="AN1065">
            <v>0</v>
          </cell>
        </row>
        <row r="1066">
          <cell r="AN1066">
            <v>103778.5782741172</v>
          </cell>
        </row>
        <row r="1068">
          <cell r="AN1068">
            <v>0</v>
          </cell>
        </row>
        <row r="1070">
          <cell r="AN1070">
            <v>0</v>
          </cell>
        </row>
        <row r="1071">
          <cell r="AN1071">
            <v>18927161.992464341</v>
          </cell>
        </row>
        <row r="1072">
          <cell r="AN1072">
            <v>372320</v>
          </cell>
        </row>
        <row r="1073">
          <cell r="AN1073">
            <v>19299481.992464341</v>
          </cell>
        </row>
        <row r="1075">
          <cell r="AN1075">
            <v>19403260.570738457</v>
          </cell>
        </row>
        <row r="1076">
          <cell r="AN1076">
            <v>0</v>
          </cell>
        </row>
        <row r="1104">
          <cell r="AN1104" t="str">
            <v xml:space="preserve"> 2044</v>
          </cell>
        </row>
        <row r="1106">
          <cell r="AN1106">
            <v>6.8023494062017603E-2</v>
          </cell>
        </row>
        <row r="1107">
          <cell r="AN1107">
            <v>6.8392067710109319E-2</v>
          </cell>
        </row>
        <row r="1108">
          <cell r="AN1108">
            <v>12.492359392935072</v>
          </cell>
        </row>
        <row r="1109">
          <cell r="AN1109">
            <v>1.9795497700177025E-3</v>
          </cell>
        </row>
        <row r="1110">
          <cell r="AN1110">
            <v>0.79841636018398576</v>
          </cell>
        </row>
        <row r="1112">
          <cell r="AN1112">
            <v>0.37892313216083734</v>
          </cell>
        </row>
        <row r="1113">
          <cell r="AN1113">
            <v>1200.5241696958926</v>
          </cell>
        </row>
        <row r="1114">
          <cell r="AN1114">
            <v>0.99924897945673896</v>
          </cell>
        </row>
        <row r="1116">
          <cell r="AN1116">
            <v>504.16537403909643</v>
          </cell>
        </row>
        <row r="1117">
          <cell r="AN1117">
            <v>403.33229923127715</v>
          </cell>
        </row>
        <row r="1119">
          <cell r="AN1119">
            <v>8.5198021300994353E-2</v>
          </cell>
        </row>
        <row r="1120">
          <cell r="AN1120">
            <v>8.5659652182414142E-2</v>
          </cell>
        </row>
        <row r="1121">
          <cell r="AN1121">
            <v>15.646422112463171</v>
          </cell>
        </row>
        <row r="1123">
          <cell r="AN1123" t="str">
            <v>-</v>
          </cell>
        </row>
        <row r="1124">
          <cell r="AN1124">
            <v>3.1041193598454715E-13</v>
          </cell>
        </row>
        <row r="1126">
          <cell r="AN1126">
            <v>186.00918786221533</v>
          </cell>
        </row>
        <row r="1127">
          <cell r="AN1127">
            <v>185.46191692302415</v>
          </cell>
        </row>
        <row r="1128">
          <cell r="AN1128">
            <v>185.46216180448724</v>
          </cell>
        </row>
        <row r="1129">
          <cell r="AN1129">
            <v>19199990.483989768</v>
          </cell>
        </row>
        <row r="1131">
          <cell r="AN1131">
            <v>0.99465148767673506</v>
          </cell>
        </row>
        <row r="1132">
          <cell r="AN1132">
            <v>185.96787808643271</v>
          </cell>
        </row>
        <row r="1133">
          <cell r="AN1133">
            <v>0</v>
          </cell>
        </row>
        <row r="1134">
          <cell r="AN1134" t="str">
            <v>-</v>
          </cell>
        </row>
        <row r="1135">
          <cell r="AN1135" t="str">
            <v>-</v>
          </cell>
        </row>
        <row r="1213">
          <cell r="AN1213" t="str">
            <v xml:space="preserve"> 2044</v>
          </cell>
        </row>
        <row r="1218">
          <cell r="AN1218">
            <v>0.1125</v>
          </cell>
        </row>
        <row r="1219">
          <cell r="AN1219">
            <v>0.11250000000000004</v>
          </cell>
        </row>
        <row r="1220">
          <cell r="AN1220">
            <v>37.514630065774526</v>
          </cell>
        </row>
        <row r="1223">
          <cell r="AN1223">
            <v>1281635.3897101255</v>
          </cell>
        </row>
        <row r="1224">
          <cell r="AN1224">
            <v>0</v>
          </cell>
        </row>
        <row r="1225">
          <cell r="AN1225">
            <v>5331.9305813737446</v>
          </cell>
        </row>
        <row r="1226">
          <cell r="AN1226" t="str">
            <v/>
          </cell>
        </row>
        <row r="1228">
          <cell r="AN1228" t="str">
            <v/>
          </cell>
        </row>
        <row r="1229">
          <cell r="AN1229" t="str">
            <v/>
          </cell>
        </row>
        <row r="1230">
          <cell r="AN1230">
            <v>0</v>
          </cell>
        </row>
        <row r="1231">
          <cell r="AN1231" t="str">
            <v/>
          </cell>
        </row>
        <row r="1233">
          <cell r="AN1233" t="str">
            <v/>
          </cell>
        </row>
        <row r="1235">
          <cell r="AN1235">
            <v>1286967.3202914991</v>
          </cell>
        </row>
        <row r="1236">
          <cell r="AN1236">
            <v>34305.744666415609</v>
          </cell>
        </row>
        <row r="1237">
          <cell r="AN1237">
            <v>1895332.4049357388</v>
          </cell>
        </row>
        <row r="1240">
          <cell r="AN1240">
            <v>18874679.475713968</v>
          </cell>
        </row>
        <row r="1241">
          <cell r="AN1241">
            <v>1</v>
          </cell>
        </row>
        <row r="1242">
          <cell r="AN1242">
            <v>0</v>
          </cell>
        </row>
        <row r="1246">
          <cell r="AN1246">
            <v>1</v>
          </cell>
        </row>
        <row r="1247">
          <cell r="AN1247">
            <v>0</v>
          </cell>
        </row>
        <row r="1251">
          <cell r="AN1251">
            <v>-5331.9305813737446</v>
          </cell>
        </row>
        <row r="1252">
          <cell r="AN1252">
            <v>-142.12936585074286</v>
          </cell>
        </row>
        <row r="1284">
          <cell r="AN1284" t="str">
            <v xml:space="preserve"> 2044</v>
          </cell>
        </row>
        <row r="1289">
          <cell r="AN1289">
            <v>0.1125</v>
          </cell>
        </row>
        <row r="1290">
          <cell r="AN1290">
            <v>0.11250000000000004</v>
          </cell>
        </row>
        <row r="1291">
          <cell r="AN1291">
            <v>37.514630065774526</v>
          </cell>
        </row>
        <row r="1294">
          <cell r="AN1294">
            <v>1281635.3897101255</v>
          </cell>
        </row>
        <row r="1295">
          <cell r="AN1295" t="str">
            <v/>
          </cell>
        </row>
        <row r="1296">
          <cell r="AN1296">
            <v>5331.9305813737446</v>
          </cell>
        </row>
        <row r="1297">
          <cell r="AN1297" t="str">
            <v/>
          </cell>
        </row>
        <row r="1298">
          <cell r="AN1298">
            <v>0</v>
          </cell>
        </row>
        <row r="1299">
          <cell r="AN1299">
            <v>0</v>
          </cell>
        </row>
        <row r="1300">
          <cell r="AN1300">
            <v>0</v>
          </cell>
        </row>
        <row r="1301">
          <cell r="AN1301">
            <v>0</v>
          </cell>
        </row>
        <row r="1302">
          <cell r="AN1302" t="str">
            <v/>
          </cell>
        </row>
        <row r="1304">
          <cell r="AN1304" t="str">
            <v/>
          </cell>
        </row>
        <row r="1306">
          <cell r="AN1306">
            <v>1286967.3202914991</v>
          </cell>
        </row>
        <row r="1307">
          <cell r="AN1307">
            <v>34305.744666415609</v>
          </cell>
        </row>
        <row r="1308">
          <cell r="AN1308">
            <v>2178784.2102354574</v>
          </cell>
        </row>
        <row r="1311">
          <cell r="AN1311">
            <v>19246999.475713968</v>
          </cell>
        </row>
        <row r="1312">
          <cell r="AN1312">
            <v>1</v>
          </cell>
        </row>
        <row r="1313">
          <cell r="AN1313">
            <v>0</v>
          </cell>
        </row>
        <row r="1317">
          <cell r="AN1317">
            <v>1</v>
          </cell>
        </row>
        <row r="1318">
          <cell r="AN1318">
            <v>0</v>
          </cell>
        </row>
        <row r="1322">
          <cell r="AN1322">
            <v>-5331.9305813737446</v>
          </cell>
        </row>
        <row r="1323">
          <cell r="AN1323">
            <v>-142.12936585074286</v>
          </cell>
        </row>
        <row r="1355">
          <cell r="AN1355" t="str">
            <v xml:space="preserve"> 2044</v>
          </cell>
        </row>
        <row r="1358">
          <cell r="AN1358">
            <v>8.2500000000000004E-2</v>
          </cell>
        </row>
        <row r="1359">
          <cell r="AN1359">
            <v>8.2500000000000018E-2</v>
          </cell>
        </row>
        <row r="1360">
          <cell r="AN1360">
            <v>14.809785584350175</v>
          </cell>
        </row>
        <row r="1363">
          <cell r="AN1363">
            <v>1281635.3897101255</v>
          </cell>
        </row>
        <row r="1364">
          <cell r="AN1364">
            <v>0</v>
          </cell>
        </row>
        <row r="1365">
          <cell r="AN1365">
            <v>5331.9305813737446</v>
          </cell>
        </row>
        <row r="1366">
          <cell r="AN1366">
            <v>0</v>
          </cell>
        </row>
        <row r="1367">
          <cell r="AN1367">
            <v>0</v>
          </cell>
        </row>
        <row r="1368">
          <cell r="AN1368" t="str">
            <v/>
          </cell>
        </row>
        <row r="1369">
          <cell r="AN1369" t="str">
            <v/>
          </cell>
        </row>
        <row r="1370">
          <cell r="AN1370">
            <v>0</v>
          </cell>
        </row>
        <row r="1371">
          <cell r="AN1371">
            <v>0</v>
          </cell>
        </row>
        <row r="1373">
          <cell r="AN1373" t="str">
            <v/>
          </cell>
        </row>
        <row r="1375">
          <cell r="AN1375">
            <v>1286967.3202914991</v>
          </cell>
        </row>
        <row r="1376">
          <cell r="AN1376">
            <v>86899.79425843044</v>
          </cell>
        </row>
        <row r="1377">
          <cell r="AN1377">
            <v>3545187.2757239244</v>
          </cell>
        </row>
        <row r="1380">
          <cell r="AN1380">
            <v>19246999.475713968</v>
          </cell>
        </row>
        <row r="1381">
          <cell r="AN1381">
            <v>1</v>
          </cell>
        </row>
        <row r="1382">
          <cell r="AN1382">
            <v>0</v>
          </cell>
        </row>
        <row r="1386">
          <cell r="AN1386">
            <v>1</v>
          </cell>
        </row>
        <row r="1387">
          <cell r="AN1387">
            <v>0</v>
          </cell>
        </row>
        <row r="1391">
          <cell r="AN1391">
            <v>-5331.9305813737446</v>
          </cell>
        </row>
        <row r="1392">
          <cell r="AN1392">
            <v>-360.02753389003232</v>
          </cell>
        </row>
        <row r="1424">
          <cell r="AN1424" t="str">
            <v xml:space="preserve"> 2044</v>
          </cell>
        </row>
        <row r="1427">
          <cell r="AN1427">
            <v>0.1125</v>
          </cell>
        </row>
        <row r="1428">
          <cell r="AN1428">
            <v>0.11250000000000004</v>
          </cell>
        </row>
        <row r="1429">
          <cell r="AN1429">
            <v>37.514630065774526</v>
          </cell>
        </row>
        <row r="1435">
          <cell r="AN1435">
            <v>34305.744666415609</v>
          </cell>
        </row>
        <row r="1436">
          <cell r="AN1436">
            <v>0</v>
          </cell>
        </row>
        <row r="1437">
          <cell r="AN1437">
            <v>1398.9879857099797</v>
          </cell>
        </row>
        <row r="1438">
          <cell r="AN1438">
            <v>34021.060746606709</v>
          </cell>
        </row>
        <row r="1451">
          <cell r="AN1451" t="str">
            <v xml:space="preserve"> 2044</v>
          </cell>
        </row>
        <row r="1466">
          <cell r="AN1466">
            <v>0</v>
          </cell>
        </row>
        <row r="1468">
          <cell r="AN1468">
            <v>354600.6157505422</v>
          </cell>
        </row>
        <row r="1469">
          <cell r="AN1469">
            <v>252598.56936176747</v>
          </cell>
        </row>
        <row r="1475">
          <cell r="AN1475">
            <v>0</v>
          </cell>
        </row>
        <row r="1476">
          <cell r="AN1476">
            <v>0</v>
          </cell>
        </row>
        <row r="1477">
          <cell r="AN1477">
            <v>0</v>
          </cell>
        </row>
        <row r="1480">
          <cell r="AN1480">
            <v>0</v>
          </cell>
        </row>
        <row r="1481">
          <cell r="AN1481">
            <v>0</v>
          </cell>
        </row>
        <row r="1482">
          <cell r="AN1482">
            <v>0</v>
          </cell>
        </row>
        <row r="1486">
          <cell r="AN1486">
            <v>354600.6157505422</v>
          </cell>
        </row>
        <row r="1487">
          <cell r="AN1487">
            <v>252598.56936176747</v>
          </cell>
        </row>
        <row r="1490">
          <cell r="AN1490">
            <v>37.514630065774526</v>
          </cell>
        </row>
        <row r="1491">
          <cell r="AN1491">
            <v>9452.3287349180773</v>
          </cell>
        </row>
        <row r="1492">
          <cell r="AN1492">
            <v>6733.3349394325778</v>
          </cell>
        </row>
        <row r="1498">
          <cell r="AN1498" t="str">
            <v xml:space="preserve"> 2044</v>
          </cell>
        </row>
        <row r="1500">
          <cell r="AN1500">
            <v>1598523.7427500705</v>
          </cell>
        </row>
        <row r="1501">
          <cell r="AN1501">
            <v>1600707.2667986739</v>
          </cell>
        </row>
        <row r="1502">
          <cell r="AN1502">
            <v>1595359.3854427417</v>
          </cell>
        </row>
        <row r="1503">
          <cell r="AN1503">
            <v>1276287.5083541933</v>
          </cell>
        </row>
        <row r="1504">
          <cell r="AN1504">
            <v>0</v>
          </cell>
        </row>
        <row r="1507">
          <cell r="AN1507">
            <v>0</v>
          </cell>
        </row>
        <row r="1508">
          <cell r="AN1508">
            <v>5331.9305813737446</v>
          </cell>
        </row>
        <row r="1530">
          <cell r="AN1530">
            <v>0</v>
          </cell>
        </row>
        <row r="1532">
          <cell r="AN1532">
            <v>0</v>
          </cell>
        </row>
        <row r="1533">
          <cell r="AN1533">
            <v>0</v>
          </cell>
        </row>
        <row r="1534">
          <cell r="AN1534">
            <v>0</v>
          </cell>
        </row>
        <row r="1536">
          <cell r="AN1536" t="str">
            <v>-</v>
          </cell>
        </row>
      </sheetData>
      <sheetData sheetId="2">
        <row r="6">
          <cell r="A6" t="str">
            <v>Включение проектов в суммарные результаты:</v>
          </cell>
        </row>
        <row r="11">
          <cell r="AN11" t="str">
            <v xml:space="preserve"> 2044</v>
          </cell>
        </row>
        <row r="16">
          <cell r="AN16">
            <v>287734.27369501267</v>
          </cell>
        </row>
        <row r="17">
          <cell r="AN17">
            <v>287734.27369501267</v>
          </cell>
        </row>
        <row r="18">
          <cell r="AN18">
            <v>-393.03432874862358</v>
          </cell>
        </row>
        <row r="19">
          <cell r="AN19">
            <v>-393.03432874862358</v>
          </cell>
        </row>
        <row r="20">
          <cell r="AN20">
            <v>0</v>
          </cell>
        </row>
        <row r="21">
          <cell r="AN21">
            <v>0</v>
          </cell>
        </row>
        <row r="22">
          <cell r="AN22">
            <v>0</v>
          </cell>
        </row>
        <row r="23">
          <cell r="AN23">
            <v>0</v>
          </cell>
        </row>
        <row r="24">
          <cell r="AN24">
            <v>8663.6440677966166</v>
          </cell>
        </row>
        <row r="25">
          <cell r="AN25">
            <v>8663.6440677966166</v>
          </cell>
        </row>
        <row r="26">
          <cell r="AN26">
            <v>288127.30802376126</v>
          </cell>
        </row>
        <row r="27">
          <cell r="AN27">
            <v>288127.30802376126</v>
          </cell>
        </row>
        <row r="28">
          <cell r="AN28">
            <v>0</v>
          </cell>
        </row>
        <row r="29">
          <cell r="AN29">
            <v>0</v>
          </cell>
        </row>
        <row r="30">
          <cell r="AN30">
            <v>288127.30802376126</v>
          </cell>
        </row>
        <row r="31">
          <cell r="AN31">
            <v>288127.30802376126</v>
          </cell>
        </row>
        <row r="33">
          <cell r="AN33">
            <v>319071.87708854838</v>
          </cell>
        </row>
        <row r="34">
          <cell r="AN34">
            <v>319071.87708854838</v>
          </cell>
        </row>
        <row r="35">
          <cell r="AN35">
            <v>0</v>
          </cell>
        </row>
        <row r="36">
          <cell r="AN36">
            <v>0</v>
          </cell>
        </row>
        <row r="37">
          <cell r="AN37">
            <v>0</v>
          </cell>
        </row>
        <row r="38">
          <cell r="AN38">
            <v>0</v>
          </cell>
        </row>
        <row r="39">
          <cell r="AN39">
            <v>1595359.3854427417</v>
          </cell>
        </row>
        <row r="40">
          <cell r="AN40">
            <v>1595359.3854427417</v>
          </cell>
        </row>
        <row r="41">
          <cell r="AN41">
            <v>0</v>
          </cell>
        </row>
        <row r="42">
          <cell r="AN42">
            <v>0</v>
          </cell>
        </row>
        <row r="43">
          <cell r="AN43">
            <v>0</v>
          </cell>
        </row>
        <row r="44">
          <cell r="AN44">
            <v>0</v>
          </cell>
        </row>
        <row r="47">
          <cell r="AN47" t="str">
            <v xml:space="preserve"> 2044</v>
          </cell>
        </row>
        <row r="49">
          <cell r="AN49">
            <v>1598523.7427500705</v>
          </cell>
        </row>
        <row r="50">
          <cell r="AN50">
            <v>1598523.7427500705</v>
          </cell>
        </row>
        <row r="51">
          <cell r="AN51">
            <v>3164.3573073287389</v>
          </cell>
        </row>
        <row r="52">
          <cell r="AN52">
            <v>3164.3573073287389</v>
          </cell>
        </row>
        <row r="53">
          <cell r="AN53">
            <v>1965.3091251597</v>
          </cell>
        </row>
        <row r="54">
          <cell r="AN54">
            <v>1965.3091251597</v>
          </cell>
        </row>
        <row r="55">
          <cell r="AN55">
            <v>0</v>
          </cell>
        </row>
        <row r="56">
          <cell r="AN56">
            <v>0</v>
          </cell>
        </row>
        <row r="57">
          <cell r="AN57">
            <v>0</v>
          </cell>
        </row>
        <row r="58">
          <cell r="AN58">
            <v>0</v>
          </cell>
        </row>
        <row r="59">
          <cell r="AN59">
            <v>-4148.8331737631643</v>
          </cell>
        </row>
        <row r="60">
          <cell r="AN60">
            <v>-4148.8331737631643</v>
          </cell>
        </row>
        <row r="61">
          <cell r="AN61">
            <v>0</v>
          </cell>
        </row>
        <row r="62">
          <cell r="AN62">
            <v>0</v>
          </cell>
        </row>
        <row r="63">
          <cell r="AN63">
            <v>5347.8813559322034</v>
          </cell>
        </row>
        <row r="64">
          <cell r="AN64">
            <v>5347.8813559322034</v>
          </cell>
        </row>
        <row r="65">
          <cell r="AN65">
            <v>1595359.3854427417</v>
          </cell>
        </row>
        <row r="66">
          <cell r="AN66">
            <v>1595359.3854427417</v>
          </cell>
        </row>
        <row r="67">
          <cell r="AN67">
            <v>0</v>
          </cell>
        </row>
        <row r="68">
          <cell r="AN68">
            <v>0</v>
          </cell>
        </row>
        <row r="69">
          <cell r="AN69">
            <v>0</v>
          </cell>
        </row>
        <row r="70">
          <cell r="AN70">
            <v>0</v>
          </cell>
        </row>
        <row r="71">
          <cell r="AN71">
            <v>1595359.3854427417</v>
          </cell>
        </row>
        <row r="72">
          <cell r="AN72">
            <v>1595359.3854427417</v>
          </cell>
        </row>
        <row r="73">
          <cell r="AN73">
            <v>0</v>
          </cell>
        </row>
        <row r="74">
          <cell r="AN74">
            <v>0</v>
          </cell>
        </row>
        <row r="75">
          <cell r="AN75">
            <v>0</v>
          </cell>
        </row>
        <row r="76">
          <cell r="AN76">
            <v>0</v>
          </cell>
        </row>
        <row r="77">
          <cell r="AN77">
            <v>0</v>
          </cell>
        </row>
        <row r="78">
          <cell r="AN78">
            <v>0</v>
          </cell>
        </row>
        <row r="79">
          <cell r="AN79">
            <v>0</v>
          </cell>
        </row>
        <row r="80">
          <cell r="AN80">
            <v>0</v>
          </cell>
        </row>
        <row r="81">
          <cell r="AN81">
            <v>0</v>
          </cell>
        </row>
        <row r="82">
          <cell r="AN82">
            <v>0</v>
          </cell>
        </row>
        <row r="83">
          <cell r="AN83">
            <v>1595359.3854427417</v>
          </cell>
        </row>
        <row r="84">
          <cell r="AN84">
            <v>1595359.3854427417</v>
          </cell>
        </row>
        <row r="85">
          <cell r="AN85">
            <v>319071.87708854838</v>
          </cell>
        </row>
        <row r="86">
          <cell r="AN86">
            <v>319071.87708854838</v>
          </cell>
        </row>
        <row r="87">
          <cell r="AN87">
            <v>1276287.5083541933</v>
          </cell>
        </row>
        <row r="88">
          <cell r="AN88">
            <v>1276287.5083541933</v>
          </cell>
        </row>
        <row r="89">
          <cell r="AN89">
            <v>0</v>
          </cell>
        </row>
        <row r="90">
          <cell r="AN90">
            <v>0</v>
          </cell>
        </row>
        <row r="91">
          <cell r="AN91">
            <v>1276287.5083541933</v>
          </cell>
        </row>
        <row r="92">
          <cell r="AN92">
            <v>1276287.5083541933</v>
          </cell>
        </row>
        <row r="93">
          <cell r="AN93">
            <v>18927161.992464341</v>
          </cell>
        </row>
        <row r="94">
          <cell r="AN94">
            <v>18927161.992464341</v>
          </cell>
        </row>
        <row r="147">
          <cell r="AN147" t="str">
            <v xml:space="preserve"> 2044</v>
          </cell>
        </row>
        <row r="149">
          <cell r="AN149">
            <v>1886258.0164450831</v>
          </cell>
        </row>
        <row r="150">
          <cell r="AN150">
            <v>1886258.0164450831</v>
          </cell>
        </row>
        <row r="151">
          <cell r="AN151">
            <v>-2319.064767688446</v>
          </cell>
        </row>
        <row r="152">
          <cell r="AN152">
            <v>-2319.064767688446</v>
          </cell>
        </row>
        <row r="153">
          <cell r="AN153">
            <v>0</v>
          </cell>
        </row>
        <row r="154">
          <cell r="AN154">
            <v>0</v>
          </cell>
        </row>
        <row r="155">
          <cell r="AN155">
            <v>4895.6231450405339</v>
          </cell>
        </row>
        <row r="156">
          <cell r="AN156">
            <v>4895.6231450405339</v>
          </cell>
        </row>
        <row r="157">
          <cell r="AN157">
            <v>-607199.18511230964</v>
          </cell>
        </row>
        <row r="158">
          <cell r="AN158">
            <v>-607199.18511230964</v>
          </cell>
        </row>
        <row r="159">
          <cell r="AN159">
            <v>0</v>
          </cell>
        </row>
        <row r="160">
          <cell r="AN160">
            <v>0</v>
          </cell>
        </row>
        <row r="161">
          <cell r="AN161">
            <v>0</v>
          </cell>
        </row>
        <row r="162">
          <cell r="AN162">
            <v>0</v>
          </cell>
        </row>
        <row r="163">
          <cell r="AN163">
            <v>0</v>
          </cell>
        </row>
        <row r="164">
          <cell r="AN164">
            <v>0</v>
          </cell>
        </row>
        <row r="166">
          <cell r="AN166">
            <v>1281635.3897101255</v>
          </cell>
        </row>
        <row r="168">
          <cell r="AN168">
            <v>0</v>
          </cell>
        </row>
        <row r="169">
          <cell r="AN169">
            <v>0</v>
          </cell>
        </row>
        <row r="170">
          <cell r="AN170">
            <v>0</v>
          </cell>
        </row>
        <row r="171">
          <cell r="AN171">
            <v>0</v>
          </cell>
        </row>
        <row r="172">
          <cell r="AN172">
            <v>0</v>
          </cell>
        </row>
        <row r="173">
          <cell r="AN173">
            <v>0</v>
          </cell>
        </row>
        <row r="174">
          <cell r="AN174">
            <v>5331.9305813737446</v>
          </cell>
        </row>
        <row r="175">
          <cell r="AN175">
            <v>5331.9305813737446</v>
          </cell>
        </row>
        <row r="176">
          <cell r="AN176">
            <v>0</v>
          </cell>
        </row>
        <row r="177">
          <cell r="AN177">
            <v>0</v>
          </cell>
        </row>
        <row r="179">
          <cell r="AN179">
            <v>5331.9305813737446</v>
          </cell>
        </row>
        <row r="181">
          <cell r="AN181">
            <v>0</v>
          </cell>
        </row>
        <row r="182">
          <cell r="AN182">
            <v>0</v>
          </cell>
        </row>
        <row r="183">
          <cell r="AN183">
            <v>0</v>
          </cell>
        </row>
        <row r="184">
          <cell r="AN184">
            <v>0</v>
          </cell>
        </row>
        <row r="185">
          <cell r="AN185">
            <v>0</v>
          </cell>
        </row>
        <row r="186">
          <cell r="AN186">
            <v>0</v>
          </cell>
        </row>
        <row r="187">
          <cell r="AN187">
            <v>0</v>
          </cell>
        </row>
        <row r="188">
          <cell r="AN188">
            <v>0</v>
          </cell>
        </row>
        <row r="189">
          <cell r="AN189">
            <v>0</v>
          </cell>
        </row>
        <row r="190">
          <cell r="AN190">
            <v>0</v>
          </cell>
        </row>
        <row r="191">
          <cell r="AN191">
            <v>0</v>
          </cell>
        </row>
        <row r="192">
          <cell r="AN192">
            <v>0</v>
          </cell>
        </row>
        <row r="193">
          <cell r="AN193">
            <v>0</v>
          </cell>
        </row>
        <row r="194">
          <cell r="AN194">
            <v>0</v>
          </cell>
        </row>
        <row r="196">
          <cell r="AN196">
            <v>0</v>
          </cell>
        </row>
        <row r="198">
          <cell r="AN198">
            <v>1286967.3202914991</v>
          </cell>
        </row>
        <row r="199">
          <cell r="AN199">
            <v>19246999.475713968</v>
          </cell>
        </row>
        <row r="252">
          <cell r="AN252" t="str">
            <v xml:space="preserve"> 2044</v>
          </cell>
        </row>
        <row r="254">
          <cell r="AN254">
            <v>19246999.475713968</v>
          </cell>
        </row>
        <row r="255">
          <cell r="AN255">
            <v>19246999.475713968</v>
          </cell>
        </row>
        <row r="256">
          <cell r="AN256">
            <v>0</v>
          </cell>
        </row>
        <row r="257">
          <cell r="AN257">
            <v>0</v>
          </cell>
        </row>
        <row r="258">
          <cell r="AN258">
            <v>48131.355932203383</v>
          </cell>
        </row>
        <row r="259">
          <cell r="AN259">
            <v>48131.355932203383</v>
          </cell>
        </row>
        <row r="260">
          <cell r="AN260">
            <v>-25.413450084371085</v>
          </cell>
        </row>
        <row r="261">
          <cell r="AN261">
            <v>-25.413450084371085</v>
          </cell>
        </row>
        <row r="262">
          <cell r="AN262">
            <v>0</v>
          </cell>
        </row>
        <row r="263">
          <cell r="AN263">
            <v>0</v>
          </cell>
        </row>
        <row r="264">
          <cell r="AN264">
            <v>0</v>
          </cell>
        </row>
        <row r="265">
          <cell r="AN265">
            <v>0</v>
          </cell>
        </row>
        <row r="266">
          <cell r="AN266">
            <v>8663.6440677966166</v>
          </cell>
        </row>
        <row r="267">
          <cell r="AN267">
            <v>8663.6440677966166</v>
          </cell>
        </row>
        <row r="268">
          <cell r="AN268">
            <v>0</v>
          </cell>
        </row>
        <row r="269">
          <cell r="AN269">
            <v>0</v>
          </cell>
        </row>
        <row r="270">
          <cell r="AN270">
            <v>0</v>
          </cell>
        </row>
        <row r="271">
          <cell r="AN271">
            <v>0</v>
          </cell>
        </row>
        <row r="273">
          <cell r="AN273">
            <v>19303769.062263884</v>
          </cell>
        </row>
        <row r="275">
          <cell r="AN275">
            <v>99491.508474576258</v>
          </cell>
        </row>
        <row r="276">
          <cell r="AN276">
            <v>99491.508474576258</v>
          </cell>
        </row>
        <row r="277">
          <cell r="AN277">
            <v>99491.508474576258</v>
          </cell>
        </row>
        <row r="278">
          <cell r="AN278">
            <v>99491.508474576258</v>
          </cell>
        </row>
        <row r="279">
          <cell r="AN279">
            <v>0</v>
          </cell>
        </row>
        <row r="280">
          <cell r="AN280">
            <v>0</v>
          </cell>
        </row>
        <row r="281">
          <cell r="AN281">
            <v>0</v>
          </cell>
        </row>
        <row r="282">
          <cell r="AN282">
            <v>0</v>
          </cell>
        </row>
        <row r="284">
          <cell r="AN284">
            <v>99491.508474576258</v>
          </cell>
        </row>
        <row r="286">
          <cell r="AN286">
            <v>19403260.570738461</v>
          </cell>
        </row>
        <row r="288">
          <cell r="AN288">
            <v>3.637978807091713E-12</v>
          </cell>
        </row>
        <row r="289">
          <cell r="AN289">
            <v>3.637978807091713E-12</v>
          </cell>
        </row>
        <row r="290">
          <cell r="AN290">
            <v>3.637978807091713E-12</v>
          </cell>
        </row>
        <row r="291">
          <cell r="AN291">
            <v>3.637978807091713E-12</v>
          </cell>
        </row>
        <row r="292">
          <cell r="AN292">
            <v>0</v>
          </cell>
        </row>
        <row r="293">
          <cell r="AN293">
            <v>0</v>
          </cell>
        </row>
        <row r="294">
          <cell r="AN294">
            <v>103778.5782741172</v>
          </cell>
        </row>
        <row r="295">
          <cell r="AN295">
            <v>103778.5782741172</v>
          </cell>
        </row>
        <row r="296">
          <cell r="AN296">
            <v>0</v>
          </cell>
        </row>
        <row r="297">
          <cell r="AN297">
            <v>0</v>
          </cell>
        </row>
        <row r="298">
          <cell r="AN298">
            <v>0</v>
          </cell>
        </row>
        <row r="299">
          <cell r="AN299">
            <v>0</v>
          </cell>
        </row>
        <row r="300">
          <cell r="AN300">
            <v>0</v>
          </cell>
        </row>
        <row r="301">
          <cell r="AN301">
            <v>0</v>
          </cell>
        </row>
        <row r="302">
          <cell r="AN302">
            <v>0</v>
          </cell>
        </row>
        <row r="303">
          <cell r="AN303">
            <v>0</v>
          </cell>
        </row>
        <row r="305">
          <cell r="AN305">
            <v>103778.5782741172</v>
          </cell>
        </row>
        <row r="307">
          <cell r="AN307">
            <v>0</v>
          </cell>
        </row>
        <row r="308">
          <cell r="AN308">
            <v>0</v>
          </cell>
        </row>
        <row r="310">
          <cell r="AN310">
            <v>0</v>
          </cell>
        </row>
        <row r="311">
          <cell r="AN311">
            <v>0</v>
          </cell>
        </row>
        <row r="312">
          <cell r="AN312">
            <v>18927161.992464341</v>
          </cell>
        </row>
        <row r="313">
          <cell r="AN313">
            <v>18927161.992464341</v>
          </cell>
        </row>
        <row r="314">
          <cell r="AN314">
            <v>372320</v>
          </cell>
        </row>
        <row r="315">
          <cell r="AN315">
            <v>372320</v>
          </cell>
        </row>
        <row r="317">
          <cell r="AN317">
            <v>19299481.992464341</v>
          </cell>
        </row>
        <row r="319">
          <cell r="AN319">
            <v>19403260.570738457</v>
          </cell>
        </row>
        <row r="320">
          <cell r="AN320">
            <v>0</v>
          </cell>
        </row>
        <row r="348">
          <cell r="AN348" t="str">
            <v xml:space="preserve"> 2044</v>
          </cell>
        </row>
        <row r="350">
          <cell r="AN350">
            <v>6.8023494062017603E-2</v>
          </cell>
        </row>
        <row r="351">
          <cell r="AN351">
            <v>6.8392067710109319E-2</v>
          </cell>
        </row>
        <row r="352">
          <cell r="AN352">
            <v>12.492359392935072</v>
          </cell>
        </row>
        <row r="353">
          <cell r="AN353">
            <v>1.9795497700177025E-3</v>
          </cell>
        </row>
        <row r="354">
          <cell r="AN354">
            <v>0.79841636018398576</v>
          </cell>
        </row>
        <row r="356">
          <cell r="AN356">
            <v>504.16537403909643</v>
          </cell>
        </row>
        <row r="357">
          <cell r="AN357">
            <v>403.33229923127715</v>
          </cell>
        </row>
        <row r="359">
          <cell r="AN359">
            <v>8.5198021300994353E-2</v>
          </cell>
        </row>
        <row r="360">
          <cell r="AN360">
            <v>8.5659652182414142E-2</v>
          </cell>
        </row>
        <row r="361">
          <cell r="AN361">
            <v>15.646422112463171</v>
          </cell>
        </row>
        <row r="363">
          <cell r="AN363" t="str">
            <v>-</v>
          </cell>
        </row>
        <row r="364">
          <cell r="AN364">
            <v>3.1041193598454715E-13</v>
          </cell>
        </row>
        <row r="366">
          <cell r="AN366">
            <v>186.00918786221533</v>
          </cell>
        </row>
        <row r="367">
          <cell r="AN367">
            <v>185.46191692302415</v>
          </cell>
        </row>
        <row r="368">
          <cell r="AN368">
            <v>185.46216180448724</v>
          </cell>
        </row>
        <row r="369">
          <cell r="AN369">
            <v>19199990.483989768</v>
          </cell>
        </row>
        <row r="371">
          <cell r="AN371">
            <v>0.99465148767673506</v>
          </cell>
        </row>
        <row r="372">
          <cell r="AN372">
            <v>185.96787808643271</v>
          </cell>
        </row>
        <row r="373">
          <cell r="AN373">
            <v>0</v>
          </cell>
        </row>
        <row r="374">
          <cell r="AN374" t="str">
            <v>-</v>
          </cell>
        </row>
        <row r="375">
          <cell r="AN375" t="str">
            <v>-</v>
          </cell>
        </row>
        <row r="453">
          <cell r="AN453" t="str">
            <v xml:space="preserve"> 2044</v>
          </cell>
        </row>
        <row r="457">
          <cell r="AN457">
            <v>0.16</v>
          </cell>
        </row>
        <row r="458">
          <cell r="AN458">
            <v>0.15999999999999992</v>
          </cell>
        </row>
        <row r="459">
          <cell r="AN459">
            <v>155.44316618216098</v>
          </cell>
        </row>
        <row r="462">
          <cell r="AN462">
            <v>1281635.3897101255</v>
          </cell>
        </row>
        <row r="463">
          <cell r="AN463">
            <v>0</v>
          </cell>
        </row>
        <row r="464">
          <cell r="AN464">
            <v>5331.9305813737446</v>
          </cell>
        </row>
        <row r="465">
          <cell r="AN465" t="str">
            <v/>
          </cell>
        </row>
        <row r="467">
          <cell r="AN467" t="str">
            <v/>
          </cell>
        </row>
        <row r="468">
          <cell r="AN468" t="str">
            <v/>
          </cell>
        </row>
        <row r="469">
          <cell r="AN469">
            <v>0</v>
          </cell>
        </row>
        <row r="470">
          <cell r="AN470" t="str">
            <v/>
          </cell>
        </row>
        <row r="471">
          <cell r="AN471" t="str">
            <v/>
          </cell>
        </row>
        <row r="473">
          <cell r="AN473">
            <v>1286967.3202914991</v>
          </cell>
        </row>
        <row r="474">
          <cell r="AN474">
            <v>8279.343195977659</v>
          </cell>
        </row>
        <row r="475">
          <cell r="AN475">
            <v>875878.96295036958</v>
          </cell>
        </row>
        <row r="478">
          <cell r="AN478">
            <v>18874679.475713968</v>
          </cell>
        </row>
        <row r="479">
          <cell r="AN479">
            <v>1</v>
          </cell>
        </row>
        <row r="480">
          <cell r="AN480">
            <v>0</v>
          </cell>
        </row>
        <row r="484">
          <cell r="AN484">
            <v>1</v>
          </cell>
        </row>
        <row r="485">
          <cell r="AN485">
            <v>0</v>
          </cell>
        </row>
        <row r="489">
          <cell r="AN489">
            <v>-5331.9305813737446</v>
          </cell>
        </row>
        <row r="490">
          <cell r="AN490">
            <v>-34.301479520337054</v>
          </cell>
        </row>
        <row r="522">
          <cell r="AN522" t="str">
            <v xml:space="preserve"> 2044</v>
          </cell>
        </row>
        <row r="526">
          <cell r="AN526">
            <v>0.2</v>
          </cell>
        </row>
        <row r="527">
          <cell r="AN527">
            <v>0.19999999999999996</v>
          </cell>
        </row>
        <row r="528">
          <cell r="AN528">
            <v>492.2235242952022</v>
          </cell>
        </row>
        <row r="531">
          <cell r="AN531">
            <v>1281635.3897101255</v>
          </cell>
        </row>
        <row r="532">
          <cell r="AN532" t="str">
            <v/>
          </cell>
        </row>
        <row r="533">
          <cell r="AN533">
            <v>5331.9305813737446</v>
          </cell>
        </row>
        <row r="534">
          <cell r="AN534" t="str">
            <v/>
          </cell>
        </row>
        <row r="535">
          <cell r="AN535">
            <v>0</v>
          </cell>
        </row>
        <row r="536">
          <cell r="AN536">
            <v>0</v>
          </cell>
        </row>
        <row r="537">
          <cell r="AN537">
            <v>0</v>
          </cell>
        </row>
        <row r="538">
          <cell r="AN538">
            <v>0</v>
          </cell>
        </row>
        <row r="539">
          <cell r="AN539" t="str">
            <v/>
          </cell>
        </row>
        <row r="540">
          <cell r="AN540" t="str">
            <v/>
          </cell>
        </row>
        <row r="542">
          <cell r="AN542">
            <v>1286967.3202914991</v>
          </cell>
        </row>
        <row r="543">
          <cell r="AN543">
            <v>2614.5993776592923</v>
          </cell>
        </row>
        <row r="544">
          <cell r="AN544">
            <v>711596.77768437343</v>
          </cell>
        </row>
        <row r="547">
          <cell r="AN547">
            <v>19246999.475713968</v>
          </cell>
        </row>
        <row r="548">
          <cell r="AN548">
            <v>1</v>
          </cell>
        </row>
        <row r="549">
          <cell r="AN549">
            <v>0</v>
          </cell>
        </row>
        <row r="553">
          <cell r="AN553">
            <v>1</v>
          </cell>
        </row>
        <row r="554">
          <cell r="AN554">
            <v>0</v>
          </cell>
        </row>
        <row r="558">
          <cell r="AN558">
            <v>-5331.9305813737446</v>
          </cell>
        </row>
        <row r="559">
          <cell r="AN559">
            <v>-10.832335957547643</v>
          </cell>
        </row>
        <row r="591">
          <cell r="AN591" t="str">
            <v xml:space="preserve"> 2044</v>
          </cell>
        </row>
        <row r="594">
          <cell r="AN594">
            <v>0.2</v>
          </cell>
        </row>
        <row r="595">
          <cell r="AN595">
            <v>0.19999999999999996</v>
          </cell>
        </row>
        <row r="596">
          <cell r="AN596">
            <v>492.2235242952022</v>
          </cell>
        </row>
        <row r="599">
          <cell r="AN599">
            <v>1281635.3897101255</v>
          </cell>
        </row>
        <row r="600">
          <cell r="AN600">
            <v>0</v>
          </cell>
        </row>
        <row r="601">
          <cell r="AN601">
            <v>5331.9305813737446</v>
          </cell>
        </row>
        <row r="602">
          <cell r="AN602">
            <v>0</v>
          </cell>
        </row>
        <row r="603">
          <cell r="AN603">
            <v>0</v>
          </cell>
        </row>
        <row r="604">
          <cell r="AN604" t="str">
            <v/>
          </cell>
        </row>
        <row r="605">
          <cell r="AN605" t="str">
            <v/>
          </cell>
        </row>
        <row r="606">
          <cell r="AN606">
            <v>0</v>
          </cell>
        </row>
        <row r="607">
          <cell r="AN607" t="str">
            <v/>
          </cell>
        </row>
        <row r="609">
          <cell r="AN609">
            <v>1286967.3202914991</v>
          </cell>
        </row>
        <row r="610">
          <cell r="AN610">
            <v>2614.5993776592923</v>
          </cell>
        </row>
        <row r="611">
          <cell r="AN611">
            <v>711596.77768437343</v>
          </cell>
        </row>
        <row r="614">
          <cell r="AN614">
            <v>19246999.475713968</v>
          </cell>
        </row>
        <row r="615">
          <cell r="AN615">
            <v>1</v>
          </cell>
        </row>
        <row r="616">
          <cell r="AN616">
            <v>0</v>
          </cell>
        </row>
        <row r="620">
          <cell r="AN620">
            <v>1</v>
          </cell>
        </row>
        <row r="621">
          <cell r="AN621">
            <v>0</v>
          </cell>
        </row>
        <row r="625">
          <cell r="AN625">
            <v>-5331.9305813737446</v>
          </cell>
        </row>
        <row r="626">
          <cell r="AN626">
            <v>-10.832335957547643</v>
          </cell>
        </row>
        <row r="658">
          <cell r="AN658" t="str">
            <v xml:space="preserve"> 2044</v>
          </cell>
        </row>
        <row r="661">
          <cell r="AN661">
            <v>0.16</v>
          </cell>
        </row>
        <row r="662">
          <cell r="AN662">
            <v>0.15999999999999992</v>
          </cell>
        </row>
        <row r="663">
          <cell r="AN663">
            <v>155.44316618216098</v>
          </cell>
        </row>
        <row r="669">
          <cell r="AN669">
            <v>8279.343195977659</v>
          </cell>
        </row>
        <row r="670">
          <cell r="AN670">
            <v>0</v>
          </cell>
        </row>
        <row r="671">
          <cell r="AN671">
            <v>337.63154752567027</v>
          </cell>
        </row>
        <row r="672">
          <cell r="AN672">
            <v>8210.6376221038608</v>
          </cell>
        </row>
        <row r="685">
          <cell r="A685" t="str">
            <v>ОСНОВНЫЕ ПОКАЗАТЕЛИ КОМПАНИИ</v>
          </cell>
          <cell r="F685" t="str">
            <v>"0"</v>
          </cell>
          <cell r="G685" t="str">
            <v xml:space="preserve"> 2011</v>
          </cell>
          <cell r="H685" t="str">
            <v xml:space="preserve"> 2012</v>
          </cell>
          <cell r="I685" t="str">
            <v xml:space="preserve"> 2013</v>
          </cell>
          <cell r="J685" t="str">
            <v xml:space="preserve"> 2014</v>
          </cell>
          <cell r="K685" t="str">
            <v xml:space="preserve"> 2015</v>
          </cell>
          <cell r="L685" t="str">
            <v xml:space="preserve"> 2016</v>
          </cell>
          <cell r="M685" t="str">
            <v xml:space="preserve"> 2017</v>
          </cell>
          <cell r="N685" t="str">
            <v xml:space="preserve"> 2018</v>
          </cell>
          <cell r="O685" t="str">
            <v xml:space="preserve"> 2019</v>
          </cell>
          <cell r="P685" t="str">
            <v xml:space="preserve"> 2020</v>
          </cell>
          <cell r="Q685" t="str">
            <v xml:space="preserve"> 2021</v>
          </cell>
          <cell r="R685" t="str">
            <v xml:space="preserve"> 2022</v>
          </cell>
          <cell r="S685" t="str">
            <v xml:space="preserve"> 2023</v>
          </cell>
          <cell r="T685" t="str">
            <v xml:space="preserve"> 2024</v>
          </cell>
          <cell r="U685" t="str">
            <v xml:space="preserve"> 2025</v>
          </cell>
          <cell r="V685" t="str">
            <v xml:space="preserve"> 2026</v>
          </cell>
          <cell r="W685" t="str">
            <v xml:space="preserve"> 2027</v>
          </cell>
          <cell r="X685" t="str">
            <v xml:space="preserve"> 2028</v>
          </cell>
          <cell r="Y685" t="str">
            <v xml:space="preserve"> 2029</v>
          </cell>
          <cell r="Z685" t="str">
            <v xml:space="preserve"> 2030</v>
          </cell>
          <cell r="AA685" t="str">
            <v xml:space="preserve"> 2031</v>
          </cell>
          <cell r="AB685" t="str">
            <v xml:space="preserve"> 2032</v>
          </cell>
          <cell r="AC685" t="str">
            <v xml:space="preserve"> 2033</v>
          </cell>
          <cell r="AD685" t="str">
            <v xml:space="preserve"> 2034</v>
          </cell>
          <cell r="AE685" t="str">
            <v xml:space="preserve"> 2035</v>
          </cell>
          <cell r="AF685" t="str">
            <v xml:space="preserve"> 2036</v>
          </cell>
          <cell r="AG685" t="str">
            <v xml:space="preserve"> 2037</v>
          </cell>
          <cell r="AH685" t="str">
            <v xml:space="preserve"> 2038</v>
          </cell>
          <cell r="AI685" t="str">
            <v xml:space="preserve"> 2039</v>
          </cell>
          <cell r="AJ685" t="str">
            <v xml:space="preserve"> 2040</v>
          </cell>
          <cell r="AK685" t="str">
            <v xml:space="preserve"> 2041</v>
          </cell>
          <cell r="AL685" t="str">
            <v xml:space="preserve"> 2042</v>
          </cell>
          <cell r="AM685" t="str">
            <v xml:space="preserve"> 2043</v>
          </cell>
          <cell r="AN685" t="str">
            <v xml:space="preserve"> 2044</v>
          </cell>
          <cell r="AP685" t="str">
            <v>ИТОГО</v>
          </cell>
        </row>
        <row r="687">
          <cell r="A687" t="str">
            <v>Выручка от реализации (без НДС)</v>
          </cell>
          <cell r="C687" t="str">
            <v>тыс. руб.</v>
          </cell>
          <cell r="D687" t="str">
            <v>int_sum</v>
          </cell>
          <cell r="G687">
            <v>0</v>
          </cell>
          <cell r="H687">
            <v>0</v>
          </cell>
          <cell r="I687">
            <v>13932.214910074892</v>
          </cell>
          <cell r="J687">
            <v>47683.553425823287</v>
          </cell>
          <cell r="K687">
            <v>83474.267644264779</v>
          </cell>
          <cell r="L687">
            <v>128306.90555820533</v>
          </cell>
          <cell r="M687">
            <v>173874.18658930511</v>
          </cell>
          <cell r="N687">
            <v>264713.78940518433</v>
          </cell>
          <cell r="O687">
            <v>321932.69311507419</v>
          </cell>
          <cell r="P687">
            <v>384559.33301572665</v>
          </cell>
          <cell r="Q687">
            <v>476853.57293950103</v>
          </cell>
          <cell r="R687">
            <v>502603.66587823408</v>
          </cell>
          <cell r="S687">
            <v>529744.26383565878</v>
          </cell>
          <cell r="T687">
            <v>558350.45408278436</v>
          </cell>
          <cell r="U687">
            <v>588501.37860325479</v>
          </cell>
          <cell r="V687">
            <v>620280.45304783061</v>
          </cell>
          <cell r="W687">
            <v>653775.59751241351</v>
          </cell>
          <cell r="X687">
            <v>689079.47977808386</v>
          </cell>
          <cell r="Y687">
            <v>726289.7716861004</v>
          </cell>
          <cell r="Z687">
            <v>765509.41935714986</v>
          </cell>
          <cell r="AA687">
            <v>806846.92800243595</v>
          </cell>
          <cell r="AB687">
            <v>850416.66211456759</v>
          </cell>
          <cell r="AC687">
            <v>896339.16186875431</v>
          </cell>
          <cell r="AD687">
            <v>944741.47660966706</v>
          </cell>
          <cell r="AE687">
            <v>995757.51634658908</v>
          </cell>
          <cell r="AF687">
            <v>1049528.4222293049</v>
          </cell>
          <cell r="AG687">
            <v>1106202.9570296872</v>
          </cell>
          <cell r="AH687">
            <v>1165937.9167092906</v>
          </cell>
          <cell r="AI687">
            <v>1228898.5642115923</v>
          </cell>
          <cell r="AJ687">
            <v>1295259.0866790183</v>
          </cell>
          <cell r="AK687">
            <v>1365203.0773596854</v>
          </cell>
          <cell r="AL687">
            <v>1438924.0435371085</v>
          </cell>
          <cell r="AM687">
            <v>1516625.9418881121</v>
          </cell>
          <cell r="AN687">
            <v>1598523.7427500705</v>
          </cell>
          <cell r="AP687">
            <v>23788670.497720554</v>
          </cell>
        </row>
        <row r="688">
          <cell r="A688" t="str">
            <v>Прибыль до налога, процентов и амортизации (EBITDA)</v>
          </cell>
          <cell r="C688" t="str">
            <v>тыс. руб.</v>
          </cell>
          <cell r="D688" t="str">
            <v>int_sum</v>
          </cell>
          <cell r="G688">
            <v>729.37594599999989</v>
          </cell>
          <cell r="H688">
            <v>770.95037492199992</v>
          </cell>
          <cell r="I688">
            <v>14727.667607803236</v>
          </cell>
          <cell r="J688">
            <v>48481.38986518138</v>
          </cell>
          <cell r="K688">
            <v>84274.349997775033</v>
          </cell>
          <cell r="L688">
            <v>129100.61465012164</v>
          </cell>
          <cell r="M688">
            <v>174663.25151313728</v>
          </cell>
          <cell r="N688">
            <v>265445.32443523098</v>
          </cell>
          <cell r="O688">
            <v>322650.957573116</v>
          </cell>
          <cell r="P688">
            <v>385260.7605238395</v>
          </cell>
          <cell r="Q688">
            <v>477504.93720537337</v>
          </cell>
          <cell r="R688">
            <v>503290.20381446352</v>
          </cell>
          <cell r="S688">
            <v>530467.87482044462</v>
          </cell>
          <cell r="T688">
            <v>559113.14006074867</v>
          </cell>
          <cell r="U688">
            <v>589305.24962402915</v>
          </cell>
          <cell r="V688">
            <v>621127.73310372676</v>
          </cell>
          <cell r="W688">
            <v>654668.63069132809</v>
          </cell>
          <cell r="X688">
            <v>690020.73674865975</v>
          </cell>
          <cell r="Y688">
            <v>727281.85653308744</v>
          </cell>
          <cell r="Z688">
            <v>766555.0767858742</v>
          </cell>
          <cell r="AA688">
            <v>807949.05093231134</v>
          </cell>
          <cell r="AB688">
            <v>851578.2996826563</v>
          </cell>
          <cell r="AC688">
            <v>897563.52786551986</v>
          </cell>
          <cell r="AD688">
            <v>946031.95837025787</v>
          </cell>
          <cell r="AE688">
            <v>997117.68412225181</v>
          </cell>
          <cell r="AF688">
            <v>1050962.0390648535</v>
          </cell>
          <cell r="AG688">
            <v>1107713.9891743553</v>
          </cell>
          <cell r="AH688">
            <v>1167530.5445897707</v>
          </cell>
          <cell r="AI688">
            <v>1230577.1939976185</v>
          </cell>
          <cell r="AJ688">
            <v>1297028.3624734899</v>
          </cell>
          <cell r="AK688">
            <v>1367067.8940470584</v>
          </cell>
          <cell r="AL688">
            <v>1440889.5603255997</v>
          </cell>
          <cell r="AM688">
            <v>1518697.5965831818</v>
          </cell>
          <cell r="AN688">
            <v>1600707.2667986739</v>
          </cell>
          <cell r="AP688">
            <v>23826855.049902461</v>
          </cell>
        </row>
        <row r="689">
          <cell r="A689" t="str">
            <v>Прибыль до налога и процентов по кредитам (EBIT)</v>
          </cell>
          <cell r="C689" t="str">
            <v>тыс. руб.</v>
          </cell>
          <cell r="D689" t="str">
            <v>int_sum</v>
          </cell>
          <cell r="G689">
            <v>729.37594599999989</v>
          </cell>
          <cell r="H689">
            <v>770.95037492199992</v>
          </cell>
          <cell r="I689">
            <v>12609.430319667643</v>
          </cell>
          <cell r="J689">
            <v>43133.508509249179</v>
          </cell>
          <cell r="K689">
            <v>78926.468641842832</v>
          </cell>
          <cell r="L689">
            <v>123752.73329418944</v>
          </cell>
          <cell r="M689">
            <v>169315.37015720506</v>
          </cell>
          <cell r="N689">
            <v>260097.4430792988</v>
          </cell>
          <cell r="O689">
            <v>317303.07621718379</v>
          </cell>
          <cell r="P689">
            <v>379912.87916790729</v>
          </cell>
          <cell r="Q689">
            <v>472157.05584944115</v>
          </cell>
          <cell r="R689">
            <v>497942.3224585313</v>
          </cell>
          <cell r="S689">
            <v>525119.9934645124</v>
          </cell>
          <cell r="T689">
            <v>553765.25870481646</v>
          </cell>
          <cell r="U689">
            <v>583957.36826809694</v>
          </cell>
          <cell r="V689">
            <v>615779.85174779454</v>
          </cell>
          <cell r="W689">
            <v>649320.74933539587</v>
          </cell>
          <cell r="X689">
            <v>684672.85539272754</v>
          </cell>
          <cell r="Y689">
            <v>721933.97517715523</v>
          </cell>
          <cell r="Z689">
            <v>761207.19542994199</v>
          </cell>
          <cell r="AA689">
            <v>802601.16957637912</v>
          </cell>
          <cell r="AB689">
            <v>846230.41832672409</v>
          </cell>
          <cell r="AC689">
            <v>892215.64650958765</v>
          </cell>
          <cell r="AD689">
            <v>940684.07701432565</v>
          </cell>
          <cell r="AE689">
            <v>991769.8027663196</v>
          </cell>
          <cell r="AF689">
            <v>1045614.1577089212</v>
          </cell>
          <cell r="AG689">
            <v>1102366.1078184231</v>
          </cell>
          <cell r="AH689">
            <v>1162182.6632338385</v>
          </cell>
          <cell r="AI689">
            <v>1225229.3126416863</v>
          </cell>
          <cell r="AJ689">
            <v>1291680.4811175577</v>
          </cell>
          <cell r="AK689">
            <v>1361720.0126911262</v>
          </cell>
          <cell r="AL689">
            <v>1435541.6789696675</v>
          </cell>
          <cell r="AM689">
            <v>1513349.7152272495</v>
          </cell>
          <cell r="AN689">
            <v>1595359.3854427417</v>
          </cell>
          <cell r="AP689">
            <v>23658952.490580421</v>
          </cell>
        </row>
        <row r="690">
          <cell r="A690" t="str">
            <v>Чистая прибыль</v>
          </cell>
          <cell r="C690" t="str">
            <v>тыс. руб.</v>
          </cell>
          <cell r="D690" t="str">
            <v>int_sum</v>
          </cell>
          <cell r="G690">
            <v>583.50075679999986</v>
          </cell>
          <cell r="H690">
            <v>616.76029993759994</v>
          </cell>
          <cell r="I690">
            <v>10087.544255734114</v>
          </cell>
          <cell r="J690">
            <v>34506.806807399342</v>
          </cell>
          <cell r="K690">
            <v>63141.174913474264</v>
          </cell>
          <cell r="L690">
            <v>99002.186635351551</v>
          </cell>
          <cell r="M690">
            <v>135452.29612576406</v>
          </cell>
          <cell r="N690">
            <v>208077.95446343903</v>
          </cell>
          <cell r="O690">
            <v>253842.46097374702</v>
          </cell>
          <cell r="P690">
            <v>303930.30333432584</v>
          </cell>
          <cell r="Q690">
            <v>377725.64467955293</v>
          </cell>
          <cell r="R690">
            <v>398353.85796682502</v>
          </cell>
          <cell r="S690">
            <v>420095.9947716099</v>
          </cell>
          <cell r="T690">
            <v>443012.20696385315</v>
          </cell>
          <cell r="U690">
            <v>467165.89461447753</v>
          </cell>
          <cell r="V690">
            <v>492623.88139823562</v>
          </cell>
          <cell r="W690">
            <v>519456.59946831671</v>
          </cell>
          <cell r="X690">
            <v>547738.284314182</v>
          </cell>
          <cell r="Y690">
            <v>577547.18014172418</v>
          </cell>
          <cell r="Z690">
            <v>608965.75634395354</v>
          </cell>
          <cell r="AA690">
            <v>642080.93566110334</v>
          </cell>
          <cell r="AB690">
            <v>676984.33466137922</v>
          </cell>
          <cell r="AC690">
            <v>713772.51720767014</v>
          </cell>
          <cell r="AD690">
            <v>752547.26161146048</v>
          </cell>
          <cell r="AE690">
            <v>793415.8422130557</v>
          </cell>
          <cell r="AF690">
            <v>836491.32616713701</v>
          </cell>
          <cell r="AG690">
            <v>881892.88625473843</v>
          </cell>
          <cell r="AH690">
            <v>929746.13058707083</v>
          </cell>
          <cell r="AI690">
            <v>980183.45011334901</v>
          </cell>
          <cell r="AJ690">
            <v>1033344.3848940462</v>
          </cell>
          <cell r="AK690">
            <v>1089376.0101529011</v>
          </cell>
          <cell r="AL690">
            <v>1148433.3431757339</v>
          </cell>
          <cell r="AM690">
            <v>1210679.7721817996</v>
          </cell>
          <cell r="AN690">
            <v>1276287.5083541933</v>
          </cell>
          <cell r="AP690">
            <v>18927161.992464341</v>
          </cell>
        </row>
        <row r="691">
          <cell r="A691" t="str">
            <v>Дивиденды</v>
          </cell>
          <cell r="C691" t="str">
            <v>тыс. руб.</v>
          </cell>
          <cell r="D691" t="str">
            <v>int_sum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P691">
            <v>0</v>
          </cell>
        </row>
        <row r="694">
          <cell r="A694" t="str">
            <v>Инвестиции в постоянные активы</v>
          </cell>
          <cell r="C694" t="str">
            <v>тыс. руб.</v>
          </cell>
          <cell r="D694" t="str">
            <v>int_sum</v>
          </cell>
          <cell r="F694">
            <v>0</v>
          </cell>
          <cell r="G694">
            <v>-17700</v>
          </cell>
          <cell r="H694">
            <v>-154500</v>
          </cell>
          <cell r="I694">
            <v>-164272</v>
          </cell>
          <cell r="J694">
            <v>-35848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  <cell r="AG694">
            <v>0</v>
          </cell>
          <cell r="AH694">
            <v>0</v>
          </cell>
          <cell r="AI694">
            <v>0</v>
          </cell>
          <cell r="AJ694">
            <v>0</v>
          </cell>
          <cell r="AK694">
            <v>0</v>
          </cell>
          <cell r="AL694">
            <v>0</v>
          </cell>
          <cell r="AM694">
            <v>0</v>
          </cell>
          <cell r="AN694">
            <v>0</v>
          </cell>
          <cell r="AP694">
            <v>-372320</v>
          </cell>
        </row>
        <row r="695">
          <cell r="A695" t="str">
            <v>Инвестиции в чистый оборотный капитал</v>
          </cell>
          <cell r="C695" t="str">
            <v>тыс. руб.</v>
          </cell>
          <cell r="D695" t="str">
            <v>int_sum</v>
          </cell>
          <cell r="F695">
            <v>0</v>
          </cell>
          <cell r="G695">
            <v>36.468797299999999</v>
          </cell>
          <cell r="H695">
            <v>2.0787214460999976</v>
          </cell>
          <cell r="I695">
            <v>602.92912887879959</v>
          </cell>
          <cell r="J695">
            <v>1526.1332778269384</v>
          </cell>
          <cell r="K695">
            <v>1789.5691924177722</v>
          </cell>
          <cell r="L695">
            <v>2401.4411257682314</v>
          </cell>
          <cell r="M695">
            <v>4737.5218468084086</v>
          </cell>
          <cell r="N695">
            <v>5899.7565061754685</v>
          </cell>
          <cell r="O695">
            <v>3718.0059706417815</v>
          </cell>
          <cell r="P695">
            <v>4069.21085406165</v>
          </cell>
          <cell r="Q695">
            <v>5994.8924830144242</v>
          </cell>
          <cell r="R695">
            <v>1676.4517064953543</v>
          </cell>
          <cell r="S695">
            <v>1766.980098646105</v>
          </cell>
          <cell r="T695">
            <v>1862.3970239730043</v>
          </cell>
          <cell r="U695">
            <v>1962.966463267534</v>
          </cell>
          <cell r="V695">
            <v>2068.9666522839834</v>
          </cell>
          <cell r="W695">
            <v>2180.6908515073155</v>
          </cell>
          <cell r="X695">
            <v>2298.4481574887104</v>
          </cell>
          <cell r="Y695">
            <v>2422.5643579931129</v>
          </cell>
          <cell r="Z695">
            <v>2553.3828333247293</v>
          </cell>
          <cell r="AA695">
            <v>2691.265506324271</v>
          </cell>
          <cell r="AB695">
            <v>2836.5938436657816</v>
          </cell>
          <cell r="AC695">
            <v>2989.7699112237387</v>
          </cell>
          <cell r="AD695">
            <v>3151.2174864298067</v>
          </cell>
          <cell r="AE695">
            <v>3321.3832306970144</v>
          </cell>
          <cell r="AF695">
            <v>3500.7379251546736</v>
          </cell>
          <cell r="AG695">
            <v>3689.77777311299</v>
          </cell>
          <cell r="AH695">
            <v>3889.0257728611177</v>
          </cell>
          <cell r="AI695">
            <v>4099.0331645956176</v>
          </cell>
          <cell r="AJ695">
            <v>4320.380955483779</v>
          </cell>
          <cell r="AK695">
            <v>4553.6815270799125</v>
          </cell>
          <cell r="AL695">
            <v>4799.5803295422375</v>
          </cell>
          <cell r="AM695">
            <v>5058.757667337457</v>
          </cell>
          <cell r="AN695">
            <v>5331.9305813737446</v>
          </cell>
          <cell r="AP695">
            <v>103803.99172420157</v>
          </cell>
        </row>
        <row r="698">
          <cell r="A698" t="str">
            <v>ЭФФЕКТИВНОСТЬ ПОЛНЫХ ИНВЕСТИЦИОННЫХ ЗАТРАТ</v>
          </cell>
        </row>
        <row r="699">
          <cell r="A699" t="str">
            <v>Ставка сравнения (дисконтирования)</v>
          </cell>
          <cell r="B699">
            <v>0.16</v>
          </cell>
        </row>
        <row r="700">
          <cell r="A700" t="str">
            <v>NPV</v>
          </cell>
          <cell r="B700">
            <v>875878.96295036958</v>
          </cell>
          <cell r="C700" t="str">
            <v>тыс. руб.</v>
          </cell>
        </row>
        <row r="701">
          <cell r="A701" t="str">
            <v>IRR</v>
          </cell>
          <cell r="B701">
            <v>0.37479563004693173</v>
          </cell>
        </row>
        <row r="702">
          <cell r="A702" t="str">
            <v>Дисконтированный срок окупаемости</v>
          </cell>
          <cell r="B702">
            <v>8.0678005188566093</v>
          </cell>
          <cell r="C702" t="str">
            <v>лет</v>
          </cell>
        </row>
        <row r="704">
          <cell r="A704" t="str">
            <v>ЭФФЕКТИВНОСТЬ ДЛЯ СОБСТВЕННОГО КАПИТАЛА</v>
          </cell>
        </row>
        <row r="705">
          <cell r="A705" t="str">
            <v>Ставка сравнения (дисконтирования)</v>
          </cell>
          <cell r="B705">
            <v>0.2</v>
          </cell>
        </row>
        <row r="706">
          <cell r="A706" t="str">
            <v>NPV</v>
          </cell>
          <cell r="B706">
            <v>711596.77768437343</v>
          </cell>
          <cell r="C706" t="str">
            <v>тыс. руб.</v>
          </cell>
        </row>
        <row r="707">
          <cell r="A707" t="str">
            <v>IRR</v>
          </cell>
          <cell r="B707" t="str">
            <v>нет</v>
          </cell>
        </row>
        <row r="708">
          <cell r="A708" t="str">
            <v>Дисконтированный срок окупаемости</v>
          </cell>
          <cell r="B708" t="str">
            <v>нет</v>
          </cell>
          <cell r="C708" t="str">
            <v>лет</v>
          </cell>
        </row>
        <row r="710">
          <cell r="A710" t="str">
            <v>ЭФФЕКТИВНОСТЬ ДЛЯ БАНКА</v>
          </cell>
        </row>
        <row r="711">
          <cell r="A711" t="str">
            <v>Ставка сравнения (дисконтирования)</v>
          </cell>
          <cell r="B711">
            <v>0.2</v>
          </cell>
        </row>
        <row r="712">
          <cell r="A712" t="str">
            <v>NPV</v>
          </cell>
          <cell r="B712">
            <v>711596.77768437343</v>
          </cell>
          <cell r="C712" t="str">
            <v>тыс. руб.</v>
          </cell>
        </row>
        <row r="713">
          <cell r="A713" t="str">
            <v>Максимальная ставка кредитования</v>
          </cell>
          <cell r="B713" t="str">
            <v>нет</v>
          </cell>
        </row>
        <row r="714">
          <cell r="A714" t="str">
            <v>Дисконтированный срок окупаемости</v>
          </cell>
          <cell r="B714" t="str">
            <v>нет</v>
          </cell>
          <cell r="C714" t="str">
            <v>лет</v>
          </cell>
        </row>
        <row r="717">
          <cell r="A717" t="str">
            <v>Собственные средства и целевое финансирование</v>
          </cell>
          <cell r="C717" t="str">
            <v>тыс. руб.</v>
          </cell>
          <cell r="D717" t="str">
            <v>int_sum</v>
          </cell>
          <cell r="F717">
            <v>0</v>
          </cell>
          <cell r="G717">
            <v>17700</v>
          </cell>
          <cell r="H717">
            <v>154500</v>
          </cell>
          <cell r="I717">
            <v>164272</v>
          </cell>
          <cell r="J717">
            <v>35848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U717">
            <v>0</v>
          </cell>
          <cell r="V717">
            <v>0</v>
          </cell>
          <cell r="W717">
            <v>0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0</v>
          </cell>
          <cell r="AC717">
            <v>0</v>
          </cell>
          <cell r="AD717">
            <v>0</v>
          </cell>
          <cell r="AE717">
            <v>0</v>
          </cell>
          <cell r="AF717">
            <v>0</v>
          </cell>
          <cell r="AG717">
            <v>0</v>
          </cell>
          <cell r="AH717">
            <v>0</v>
          </cell>
          <cell r="AI717">
            <v>0</v>
          </cell>
          <cell r="AJ717">
            <v>0</v>
          </cell>
          <cell r="AK717">
            <v>0</v>
          </cell>
          <cell r="AL717">
            <v>0</v>
          </cell>
          <cell r="AM717">
            <v>0</v>
          </cell>
          <cell r="AN717">
            <v>0</v>
          </cell>
          <cell r="AP717">
            <v>372320</v>
          </cell>
        </row>
        <row r="719">
          <cell r="A719" t="str">
            <v>Привлечение кредитов</v>
          </cell>
          <cell r="C719" t="str">
            <v>тыс. руб.</v>
          </cell>
          <cell r="D719" t="str">
            <v>int_sum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0</v>
          </cell>
          <cell r="AE719">
            <v>0</v>
          </cell>
          <cell r="AF719">
            <v>0</v>
          </cell>
          <cell r="AG719">
            <v>0</v>
          </cell>
          <cell r="AH719">
            <v>0</v>
          </cell>
          <cell r="AI719">
            <v>0</v>
          </cell>
          <cell r="AJ719">
            <v>0</v>
          </cell>
          <cell r="AK719">
            <v>0</v>
          </cell>
          <cell r="AL719">
            <v>0</v>
          </cell>
          <cell r="AM719">
            <v>0</v>
          </cell>
          <cell r="AN719">
            <v>0</v>
          </cell>
          <cell r="AP719">
            <v>0</v>
          </cell>
        </row>
        <row r="720">
          <cell r="A720" t="str">
            <v>Погашение задолженности</v>
          </cell>
          <cell r="C720" t="str">
            <v>тыс. руб.</v>
          </cell>
          <cell r="D720" t="str">
            <v>int_sum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P720">
            <v>0</v>
          </cell>
        </row>
        <row r="721">
          <cell r="A721" t="str">
            <v>Выплаты процентов по кредитам</v>
          </cell>
          <cell r="C721" t="str">
            <v>тыс. руб.</v>
          </cell>
          <cell r="D721" t="str">
            <v>int_sum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  <cell r="V721">
            <v>0</v>
          </cell>
          <cell r="W721">
            <v>0</v>
          </cell>
          <cell r="X721">
            <v>0</v>
          </cell>
          <cell r="Y721">
            <v>0</v>
          </cell>
          <cell r="Z721">
            <v>0</v>
          </cell>
          <cell r="AA721">
            <v>0</v>
          </cell>
          <cell r="AB721">
            <v>0</v>
          </cell>
          <cell r="AC721">
            <v>0</v>
          </cell>
          <cell r="AD721">
            <v>0</v>
          </cell>
          <cell r="AE721">
            <v>0</v>
          </cell>
          <cell r="AF721">
            <v>0</v>
          </cell>
          <cell r="AG721">
            <v>0</v>
          </cell>
          <cell r="AH721">
            <v>0</v>
          </cell>
          <cell r="AI721">
            <v>0</v>
          </cell>
          <cell r="AJ721">
            <v>0</v>
          </cell>
          <cell r="AK721">
            <v>0</v>
          </cell>
          <cell r="AL721">
            <v>0</v>
          </cell>
          <cell r="AM721">
            <v>0</v>
          </cell>
          <cell r="AN721">
            <v>0</v>
          </cell>
          <cell r="AP721">
            <v>0</v>
          </cell>
        </row>
        <row r="723">
          <cell r="A723" t="str">
            <v>Общий коэффициент покрытия долга</v>
          </cell>
          <cell r="D723" t="str">
            <v>int_avg</v>
          </cell>
          <cell r="G723" t="str">
            <v>-</v>
          </cell>
          <cell r="H723" t="str">
            <v>-</v>
          </cell>
          <cell r="I723" t="str">
            <v>-</v>
          </cell>
          <cell r="J723" t="str">
            <v>-</v>
          </cell>
          <cell r="K723" t="str">
            <v>-</v>
          </cell>
          <cell r="L723" t="str">
            <v>-</v>
          </cell>
          <cell r="M723" t="str">
            <v>-</v>
          </cell>
          <cell r="N723" t="str">
            <v>-</v>
          </cell>
          <cell r="O723" t="str">
            <v>-</v>
          </cell>
          <cell r="P723" t="str">
            <v>-</v>
          </cell>
          <cell r="Q723" t="str">
            <v>-</v>
          </cell>
          <cell r="R723" t="str">
            <v>-</v>
          </cell>
          <cell r="S723" t="str">
            <v>-</v>
          </cell>
          <cell r="T723" t="str">
            <v>-</v>
          </cell>
          <cell r="U723" t="str">
            <v>-</v>
          </cell>
          <cell r="V723" t="str">
            <v>-</v>
          </cell>
          <cell r="W723" t="str">
            <v>-</v>
          </cell>
          <cell r="X723" t="str">
            <v>-</v>
          </cell>
          <cell r="Y723" t="str">
            <v>-</v>
          </cell>
          <cell r="Z723" t="str">
            <v>-</v>
          </cell>
          <cell r="AA723" t="str">
            <v>-</v>
          </cell>
          <cell r="AB723" t="str">
            <v>-</v>
          </cell>
          <cell r="AC723" t="str">
            <v>-</v>
          </cell>
          <cell r="AD723" t="str">
            <v>-</v>
          </cell>
          <cell r="AE723" t="str">
            <v>-</v>
          </cell>
          <cell r="AF723" t="str">
            <v>-</v>
          </cell>
          <cell r="AG723" t="str">
            <v>-</v>
          </cell>
          <cell r="AH723" t="str">
            <v>-</v>
          </cell>
          <cell r="AI723" t="str">
            <v>-</v>
          </cell>
          <cell r="AJ723" t="str">
            <v>-</v>
          </cell>
          <cell r="AK723" t="str">
            <v>-</v>
          </cell>
          <cell r="AL723" t="str">
            <v>-</v>
          </cell>
          <cell r="AM723" t="str">
            <v>-</v>
          </cell>
          <cell r="AN723" t="str">
            <v>-</v>
          </cell>
        </row>
      </sheetData>
      <sheetData sheetId="3">
        <row r="7">
          <cell r="E7" t="str">
            <v>Проект</v>
          </cell>
        </row>
        <row r="9">
          <cell r="E9">
            <v>1</v>
          </cell>
        </row>
        <row r="13">
          <cell r="A13" t="str">
            <v>Эффективность полных затрат - NPV</v>
          </cell>
          <cell r="E13" t="str">
            <v>NPV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A14" t="str">
            <v>Эффективность полных затрат - PBP</v>
          </cell>
          <cell r="E14" t="str">
            <v>PBP</v>
          </cell>
          <cell r="F14" t="str">
            <v>нет</v>
          </cell>
          <cell r="G14" t="str">
            <v>нет</v>
          </cell>
          <cell r="H14" t="str">
            <v>нет</v>
          </cell>
          <cell r="I14" t="str">
            <v>нет</v>
          </cell>
          <cell r="J14" t="str">
            <v>нет</v>
          </cell>
          <cell r="K14" t="str">
            <v>нет</v>
          </cell>
          <cell r="L14" t="str">
            <v>нет</v>
          </cell>
        </row>
        <row r="15">
          <cell r="A15" t="str">
            <v>Эффективность для собственного капитала - NPV</v>
          </cell>
          <cell r="E15" t="str">
            <v>NPV_OWN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A16" t="str">
            <v>Эффективность для собственного капитала - PBP</v>
          </cell>
          <cell r="E16" t="str">
            <v>PBP_OWN</v>
          </cell>
          <cell r="F16" t="str">
            <v>нет</v>
          </cell>
          <cell r="G16" t="str">
            <v>нет</v>
          </cell>
          <cell r="H16" t="str">
            <v>нет</v>
          </cell>
          <cell r="I16" t="str">
            <v>нет</v>
          </cell>
          <cell r="J16" t="str">
            <v>нет</v>
          </cell>
          <cell r="K16" t="str">
            <v>нет</v>
          </cell>
          <cell r="L16" t="str">
            <v>нет</v>
          </cell>
        </row>
        <row r="17">
          <cell r="A17" t="str">
            <v>Эффективность для банка - NPV</v>
          </cell>
          <cell r="E17" t="str">
            <v>NPV_BANK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A18" t="str">
            <v>Эффективность для банка - PBP</v>
          </cell>
          <cell r="E18" t="str">
            <v>PBP_BANK</v>
          </cell>
          <cell r="F18" t="str">
            <v>нет</v>
          </cell>
          <cell r="G18" t="str">
            <v>нет</v>
          </cell>
          <cell r="H18" t="str">
            <v>нет</v>
          </cell>
          <cell r="I18" t="str">
            <v>нет</v>
          </cell>
          <cell r="J18" t="str">
            <v>нет</v>
          </cell>
          <cell r="K18" t="str">
            <v>нет</v>
          </cell>
          <cell r="L18" t="str">
            <v>нет</v>
          </cell>
        </row>
        <row r="19">
          <cell r="A19" t="str">
            <v>Суммарная чистая прибыль</v>
          </cell>
          <cell r="E19" t="str">
            <v>TotalProfit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49">
          <cell r="A49" t="str">
            <v>Изменения суммарных результатов для компании:</v>
          </cell>
          <cell r="F49" t="str">
            <v>Отклонение изучаемого параметра от плановых значений (100% - плановое значение)</v>
          </cell>
        </row>
        <row r="50">
          <cell r="F50">
            <v>0.85</v>
          </cell>
          <cell r="G50">
            <v>0.9</v>
          </cell>
          <cell r="H50">
            <v>0.95000000000000007</v>
          </cell>
          <cell r="I50">
            <v>1</v>
          </cell>
          <cell r="J50">
            <v>1.05</v>
          </cell>
          <cell r="K50">
            <v>1.1000000000000001</v>
          </cell>
          <cell r="L50">
            <v>1.1500000000000001</v>
          </cell>
        </row>
        <row r="51">
          <cell r="A51" t="str">
            <v>Эффективность полных затрат - NPV</v>
          </cell>
          <cell r="E51" t="str">
            <v>NPV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A52" t="str">
            <v>Эффективность полных затрат - PBP</v>
          </cell>
          <cell r="E52" t="str">
            <v>PBP</v>
          </cell>
          <cell r="F52" t="str">
            <v>нет</v>
          </cell>
          <cell r="G52" t="str">
            <v>нет</v>
          </cell>
          <cell r="H52" t="str">
            <v>нет</v>
          </cell>
          <cell r="I52" t="str">
            <v>нет</v>
          </cell>
          <cell r="J52" t="str">
            <v>нет</v>
          </cell>
          <cell r="K52" t="str">
            <v>нет</v>
          </cell>
          <cell r="L52" t="str">
            <v>нет</v>
          </cell>
        </row>
        <row r="53">
          <cell r="A53" t="str">
            <v>Эффективность для собственного капитала - NPV</v>
          </cell>
          <cell r="E53" t="str">
            <v>NPV_OWN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A54" t="str">
            <v>Эффективность для собственного капитала - PBP</v>
          </cell>
          <cell r="E54" t="str">
            <v>PBP_OWN</v>
          </cell>
          <cell r="F54" t="str">
            <v>нет</v>
          </cell>
          <cell r="G54" t="str">
            <v>нет</v>
          </cell>
          <cell r="H54" t="str">
            <v>нет</v>
          </cell>
          <cell r="I54" t="str">
            <v>нет</v>
          </cell>
          <cell r="J54" t="str">
            <v>нет</v>
          </cell>
          <cell r="K54" t="str">
            <v>нет</v>
          </cell>
          <cell r="L54" t="str">
            <v>нет</v>
          </cell>
        </row>
        <row r="55">
          <cell r="A55" t="str">
            <v>Эффективность для банка - NPV</v>
          </cell>
          <cell r="E55" t="str">
            <v>NPV_BANK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A56" t="str">
            <v>Эффективность для банка - PBP</v>
          </cell>
          <cell r="E56" t="str">
            <v>PBP_BANK</v>
          </cell>
          <cell r="F56" t="str">
            <v>нет</v>
          </cell>
          <cell r="G56" t="str">
            <v>нет</v>
          </cell>
          <cell r="H56" t="str">
            <v>нет</v>
          </cell>
          <cell r="I56" t="str">
            <v>нет</v>
          </cell>
          <cell r="J56" t="str">
            <v>нет</v>
          </cell>
          <cell r="K56" t="str">
            <v>нет</v>
          </cell>
          <cell r="L56" t="str">
            <v>нет</v>
          </cell>
        </row>
        <row r="57">
          <cell r="A57" t="str">
            <v>Суммарная чистая прибыль</v>
          </cell>
          <cell r="E57" t="str">
            <v>TotalProfit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9">
          <cell r="A59" t="str">
            <v>График чувствительности компании в целом</v>
          </cell>
        </row>
        <row r="60">
          <cell r="A60" t="str">
            <v>Эффективность полных затрат - NPV</v>
          </cell>
          <cell r="E60">
            <v>1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91">
          <cell r="A91" t="str">
            <v>Наименование изменяемого параметра</v>
          </cell>
          <cell r="B91" t="str">
            <v>Область</v>
          </cell>
          <cell r="C91" t="str">
            <v>%?</v>
          </cell>
        </row>
        <row r="92">
          <cell r="A92" t="str">
            <v>Уровень цен на реализуемую продукцию</v>
          </cell>
          <cell r="B92" t="str">
            <v>SENS_Prices</v>
          </cell>
        </row>
        <row r="93">
          <cell r="A93" t="str">
            <v>Объем продаж</v>
          </cell>
          <cell r="B93" t="str">
            <v>SENS_Volume</v>
          </cell>
        </row>
        <row r="94">
          <cell r="A94" t="str">
            <v>Стоимость материалов и комплектующих</v>
          </cell>
          <cell r="B94" t="str">
            <v>SENS_Materials</v>
          </cell>
        </row>
        <row r="95">
          <cell r="A95" t="str">
            <v>Величина общих издержек</v>
          </cell>
          <cell r="B95" t="str">
            <v>SENS_GenExp</v>
          </cell>
        </row>
        <row r="96">
          <cell r="A96" t="str">
            <v>Размер инвестиций в постоянные активы</v>
          </cell>
          <cell r="B96" t="str">
            <v>SENS_Assets</v>
          </cell>
        </row>
        <row r="97">
          <cell r="A97" t="str">
            <v>Ставка дисконтирования</v>
          </cell>
          <cell r="B97" t="str">
            <v>SENS_Discount</v>
          </cell>
          <cell r="C97" t="str">
            <v>%</v>
          </cell>
        </row>
        <row r="98">
          <cell r="A98" t="str">
            <v>&lt; конец списка параметров &gt;</v>
          </cell>
        </row>
      </sheetData>
      <sheetData sheetId="4">
        <row r="5">
          <cell r="B5" t="str">
            <v>5.12</v>
          </cell>
        </row>
      </sheetData>
      <sheetData sheetId="5">
        <row r="5">
          <cell r="B5" t="str">
            <v>5.12</v>
          </cell>
        </row>
        <row r="6">
          <cell r="B6">
            <v>39605</v>
          </cell>
        </row>
        <row r="8">
          <cell r="B8" t="b">
            <v>0</v>
          </cell>
        </row>
        <row r="9">
          <cell r="B9" t="b">
            <v>1</v>
          </cell>
        </row>
        <row r="10">
          <cell r="B10" t="b">
            <v>1</v>
          </cell>
        </row>
        <row r="11">
          <cell r="B11" t="b">
            <v>0</v>
          </cell>
        </row>
        <row r="12">
          <cell r="B12" t="b">
            <v>0</v>
          </cell>
        </row>
        <row r="13">
          <cell r="B13" t="b">
            <v>1</v>
          </cell>
        </row>
        <row r="14">
          <cell r="B14">
            <v>0</v>
          </cell>
        </row>
        <row r="15">
          <cell r="B15" t="str">
            <v>Проект</v>
          </cell>
        </row>
        <row r="16">
          <cell r="B16" t="b">
            <v>0</v>
          </cell>
          <cell r="C16">
            <v>36526</v>
          </cell>
        </row>
        <row r="18">
          <cell r="B18" t="str">
            <v>-</v>
          </cell>
        </row>
        <row r="19">
          <cell r="B19" t="str">
            <v>Альт-Инвест</v>
          </cell>
        </row>
      </sheetData>
      <sheetData sheetId="6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"/>
      <sheetName val="Допущения"/>
      <sheetName val="Инвестиции"/>
      <sheetName val="Тарифы"/>
      <sheetName val="Приморский край"/>
      <sheetName val="Приложение"/>
      <sheetName val="Параметры"/>
      <sheetName val="Тариф"/>
      <sheetName val="Капитал"/>
      <sheetName val="сравнит анализ"/>
      <sheetName val="сравнит анализ 3 вариантов"/>
      <sheetName val="ФИН"/>
    </sheetNames>
    <sheetDataSet>
      <sheetData sheetId="0" refreshError="1">
        <row r="7">
          <cell r="I7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"/>
      <sheetName val="Допущения"/>
      <sheetName val="Инвестиции"/>
      <sheetName val="Тарифы"/>
      <sheetName val="Приморский край"/>
      <sheetName val="Приложение"/>
      <sheetName val="Параметры"/>
      <sheetName val="Тариф"/>
      <sheetName val="Капитал"/>
      <sheetName val="сравнит анализ"/>
      <sheetName val="сравнит анализ 3 вариантов"/>
      <sheetName val="ФИН"/>
    </sheetNames>
    <sheetDataSet>
      <sheetData sheetId="0" refreshError="1">
        <row r="7">
          <cell r="I7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ания"/>
      <sheetName val="Проект"/>
      <sheetName val="Сумм"/>
      <sheetName val="Анализ"/>
      <sheetName val="Отчет"/>
      <sheetName val="Опции"/>
      <sheetName val="Язык"/>
    </sheetNames>
    <sheetDataSet>
      <sheetData sheetId="0">
        <row r="8">
          <cell r="D8">
            <v>1</v>
          </cell>
        </row>
      </sheetData>
      <sheetData sheetId="1">
        <row r="7">
          <cell r="D7">
            <v>40544</v>
          </cell>
        </row>
        <row r="20">
          <cell r="D20" t="b">
            <v>1</v>
          </cell>
        </row>
      </sheetData>
      <sheetData sheetId="2">
        <row r="6">
          <cell r="A6" t="str">
            <v>Включение проектов в суммарные результаты:</v>
          </cell>
        </row>
      </sheetData>
      <sheetData sheetId="3">
        <row r="7">
          <cell r="E7" t="str">
            <v>Проект</v>
          </cell>
        </row>
      </sheetData>
      <sheetData sheetId="4"/>
      <sheetData sheetId="5">
        <row r="5">
          <cell r="B5" t="str">
            <v>5.12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B6" t="str">
            <v>26.03.2009 16:14</v>
          </cell>
          <cell r="E6" t="str">
            <v>4-й квартал</v>
          </cell>
          <cell r="G6" t="str">
            <v>2008</v>
          </cell>
          <cell r="J6" t="str">
            <v>2011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C6" t="str">
            <v>ТГК-2</v>
          </cell>
          <cell r="H6" t="str">
            <v>2009</v>
          </cell>
          <cell r="I6" t="str">
            <v>2010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C6" t="str">
            <v>ТГК-2</v>
          </cell>
          <cell r="H6" t="str">
            <v>2009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 ст"/>
      <sheetName val="ýë ñò"/>
      <sheetName val="Лист13"/>
      <sheetName val="даты"/>
      <sheetName val="СписочнаяЧисленность"/>
      <sheetName val="Справочники"/>
      <sheetName val="расшифровка"/>
      <sheetName val="1997"/>
      <sheetName val="1998"/>
      <sheetName val="Аморт_осн"/>
      <sheetName val="MAIN"/>
      <sheetName val="Прил_9"/>
      <sheetName val="SHPZ"/>
      <sheetName val="P-99b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1.411.1"/>
      <sheetName val="ИПР ф.24"/>
      <sheetName val="ИП09"/>
      <sheetName val="15.э"/>
      <sheetName val="Детализация"/>
      <sheetName val="Справочник затрат_СБ"/>
      <sheetName val="Заголовок"/>
      <sheetName val="перекрестка"/>
      <sheetName val="16"/>
      <sheetName val="18.2"/>
      <sheetName val="4"/>
      <sheetName val="6"/>
      <sheetName val="27"/>
      <sheetName val="29"/>
      <sheetName val="20"/>
      <sheetName val="21"/>
      <sheetName val="23"/>
      <sheetName val="25"/>
      <sheetName val="26"/>
      <sheetName val="28"/>
      <sheetName val="19"/>
      <sheetName val="22"/>
      <sheetName val="24"/>
      <sheetName val="t_Настройки"/>
      <sheetName val="Ввод параметров"/>
      <sheetName val="УФ-28"/>
      <sheetName val="УЗ-10"/>
    </sheetNames>
    <sheetDataSet>
      <sheetData sheetId="0" refreshError="1">
        <row r="360">
          <cell r="A360" t="str">
            <v>ИТОГО по электростанциям:</v>
          </cell>
          <cell r="B360" t="str">
            <v xml:space="preserve"> </v>
          </cell>
          <cell r="D360">
            <v>1677.5819999999999</v>
          </cell>
          <cell r="E360">
            <v>961.71199999999988</v>
          </cell>
          <cell r="F360">
            <v>609.19800000000009</v>
          </cell>
          <cell r="H360">
            <v>137.38199999999998</v>
          </cell>
          <cell r="J360">
            <v>91.50800000000001</v>
          </cell>
          <cell r="K360">
            <v>1632.64</v>
          </cell>
        </row>
        <row r="368">
          <cell r="A368" t="str">
            <v>Тепловые сети</v>
          </cell>
          <cell r="G368" t="str">
            <v>30,0 км</v>
          </cell>
          <cell r="H368">
            <v>56.85</v>
          </cell>
          <cell r="I368" t="str">
            <v xml:space="preserve"> 22,0км</v>
          </cell>
          <cell r="J368">
            <v>40</v>
          </cell>
          <cell r="K368">
            <v>700</v>
          </cell>
          <cell r="L368" t="str">
            <v>Мосинжстрой</v>
          </cell>
        </row>
        <row r="369">
          <cell r="H369">
            <v>51.3</v>
          </cell>
          <cell r="J369">
            <v>37</v>
          </cell>
          <cell r="L369" t="str">
            <v>Спецстрой РФ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B6" t="str">
            <v>26.03.2009 16:14</v>
          </cell>
          <cell r="E6" t="str">
            <v>4-й квартал</v>
          </cell>
          <cell r="J6" t="str">
            <v>2011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"/>
      <sheetName val="Допущения"/>
      <sheetName val="Инвестиции"/>
      <sheetName val="Тарифы"/>
      <sheetName val="Приморский край"/>
      <sheetName val="Приложение"/>
      <sheetName val="Параметры"/>
      <sheetName val="Тариф"/>
      <sheetName val="Капитал"/>
      <sheetName val="сравнит анализ"/>
      <sheetName val="сравнит анализ 3 вариантов"/>
      <sheetName val="ФИН"/>
    </sheetNames>
    <sheetDataSet>
      <sheetData sheetId="0">
        <row r="8">
          <cell r="I8">
            <v>32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ания"/>
      <sheetName val="Проект"/>
      <sheetName val="Сумм"/>
      <sheetName val="Анализ"/>
      <sheetName val="Отчет"/>
      <sheetName val="Опции"/>
      <sheetName val="Язык"/>
    </sheetNames>
    <sheetDataSet>
      <sheetData sheetId="0">
        <row r="8">
          <cell r="D8">
            <v>1</v>
          </cell>
        </row>
      </sheetData>
      <sheetData sheetId="1">
        <row r="7">
          <cell r="D7">
            <v>40544</v>
          </cell>
        </row>
        <row r="12">
          <cell r="B12" t="str">
            <v>$</v>
          </cell>
        </row>
        <row r="445">
          <cell r="E445">
            <v>1</v>
          </cell>
        </row>
      </sheetData>
      <sheetData sheetId="2">
        <row r="6">
          <cell r="A6" t="str">
            <v>Включение проектов в суммарные результаты:</v>
          </cell>
        </row>
      </sheetData>
      <sheetData sheetId="3">
        <row r="7">
          <cell r="E7" t="str">
            <v>Проект</v>
          </cell>
        </row>
      </sheetData>
      <sheetData sheetId="4"/>
      <sheetData sheetId="5">
        <row r="5">
          <cell r="B5" t="str">
            <v>5.12</v>
          </cell>
        </row>
        <row r="8">
          <cell r="B8" t="b">
            <v>0</v>
          </cell>
        </row>
      </sheetData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B6" t="str">
            <v>26.03.2009 16:14</v>
          </cell>
          <cell r="G6" t="str">
            <v>2008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CCFF"/>
    <outlinePr summaryBelow="0"/>
  </sheetPr>
  <dimension ref="A1:EC130"/>
  <sheetViews>
    <sheetView showZeros="0" tabSelected="1" zoomScale="90" zoomScaleNormal="90" workbookViewId="0">
      <pane xSplit="3" ySplit="17" topLeftCell="D48" activePane="bottomRight" state="frozen"/>
      <selection pane="topRight" activeCell="D1" sqref="D1"/>
      <selection pane="bottomLeft" activeCell="A18" sqref="A18"/>
      <selection pane="bottomRight" activeCell="P16" sqref="P16"/>
    </sheetView>
  </sheetViews>
  <sheetFormatPr defaultRowHeight="15.75" outlineLevelRow="1" outlineLevelCol="1" x14ac:dyDescent="0.25"/>
  <cols>
    <col min="1" max="1" width="11" style="152" customWidth="1"/>
    <col min="2" max="2" width="69.28515625" style="152" customWidth="1"/>
    <col min="3" max="3" width="8.5703125" style="152" hidden="1" customWidth="1"/>
    <col min="4" max="4" width="17.42578125" style="152" customWidth="1"/>
    <col min="5" max="6" width="10" style="152" customWidth="1"/>
    <col min="7" max="9" width="15" style="159" customWidth="1"/>
    <col min="10" max="11" width="12.5703125" style="152" customWidth="1"/>
    <col min="12" max="14" width="12.5703125" style="152" hidden="1" customWidth="1"/>
    <col min="15" max="15" width="12.5703125" style="152" customWidth="1"/>
    <col min="16" max="16" width="13.7109375" style="159" customWidth="1"/>
    <col min="17" max="19" width="12.7109375" style="159" hidden="1" customWidth="1" outlineLevel="1"/>
    <col min="20" max="20" width="2.7109375" style="159" hidden="1" customWidth="1" outlineLevel="1"/>
    <col min="21" max="21" width="12.7109375" style="159" hidden="1" customWidth="1" outlineLevel="1"/>
    <col min="22" max="24" width="2.7109375" style="159" hidden="1" customWidth="1" outlineLevel="1"/>
    <col min="25" max="26" width="12.7109375" style="159" hidden="1" customWidth="1" outlineLevel="1"/>
    <col min="27" max="28" width="2.7109375" style="159" hidden="1" customWidth="1" outlineLevel="1"/>
    <col min="29" max="29" width="12.7109375" style="159" hidden="1" customWidth="1" outlineLevel="1"/>
    <col min="30" max="34" width="2.7109375" style="159" hidden="1" customWidth="1" outlineLevel="1"/>
    <col min="35" max="36" width="12.7109375" style="159" hidden="1" customWidth="1" outlineLevel="1"/>
    <col min="37" max="40" width="2.7109375" style="159" hidden="1" customWidth="1" outlineLevel="1"/>
    <col min="41" max="41" width="13.7109375" style="159" customWidth="1" collapsed="1"/>
    <col min="42" max="44" width="12.7109375" style="159" hidden="1" customWidth="1" outlineLevel="1"/>
    <col min="45" max="45" width="2.7109375" style="159" hidden="1" customWidth="1" outlineLevel="1"/>
    <col min="46" max="46" width="12.7109375" style="159" hidden="1" customWidth="1" outlineLevel="1"/>
    <col min="47" max="49" width="2.7109375" style="159" hidden="1" customWidth="1" outlineLevel="1"/>
    <col min="50" max="51" width="12.7109375" style="159" hidden="1" customWidth="1" outlineLevel="1"/>
    <col min="52" max="53" width="2.7109375" style="159" hidden="1" customWidth="1" outlineLevel="1"/>
    <col min="54" max="54" width="12.7109375" style="159" hidden="1" customWidth="1" outlineLevel="1"/>
    <col min="55" max="59" width="2.7109375" style="159" hidden="1" customWidth="1" outlineLevel="1"/>
    <col min="60" max="61" width="12.7109375" style="159" hidden="1" customWidth="1" outlineLevel="1"/>
    <col min="62" max="65" width="2.7109375" style="159" hidden="1" customWidth="1" outlineLevel="1"/>
    <col min="66" max="66" width="14.7109375" style="159" customWidth="1" collapsed="1"/>
    <col min="67" max="69" width="13.28515625" style="159" hidden="1" customWidth="1" outlineLevel="1"/>
    <col min="70" max="70" width="2.7109375" style="159" hidden="1" customWidth="1" outlineLevel="1"/>
    <col min="71" max="71" width="13.28515625" style="159" hidden="1" customWidth="1" outlineLevel="1"/>
    <col min="72" max="74" width="2.7109375" style="159" hidden="1" customWidth="1" outlineLevel="1"/>
    <col min="75" max="76" width="13.28515625" style="159" hidden="1" customWidth="1" outlineLevel="1"/>
    <col min="77" max="78" width="2.7109375" style="159" hidden="1" customWidth="1" outlineLevel="1"/>
    <col min="79" max="79" width="13.28515625" style="159" hidden="1" customWidth="1" outlineLevel="1"/>
    <col min="80" max="84" width="2.7109375" style="159" hidden="1" customWidth="1" outlineLevel="1"/>
    <col min="85" max="86" width="13.28515625" style="159" hidden="1" customWidth="1" outlineLevel="1"/>
    <col min="87" max="90" width="2.7109375" style="159" hidden="1" customWidth="1" outlineLevel="1"/>
    <col min="91" max="91" width="13.7109375" style="159" customWidth="1" collapsed="1"/>
    <col min="92" max="92" width="13.7109375" style="159" customWidth="1"/>
    <col min="93" max="95" width="13.28515625" style="159" hidden="1" customWidth="1"/>
    <col min="96" max="96" width="14.7109375" style="159" customWidth="1"/>
    <col min="97" max="133" width="9.140625" style="151"/>
    <col min="134" max="16384" width="9.140625" style="152"/>
  </cols>
  <sheetData>
    <row r="1" spans="1:133" s="186" customFormat="1" x14ac:dyDescent="0.25">
      <c r="A1" s="182"/>
      <c r="B1" s="182"/>
      <c r="C1" s="183"/>
      <c r="D1" s="183"/>
      <c r="E1" s="183"/>
      <c r="F1" s="183"/>
      <c r="G1" s="144"/>
      <c r="H1" s="144"/>
      <c r="I1" s="144"/>
      <c r="J1" s="181"/>
      <c r="K1" s="181"/>
      <c r="L1" s="181"/>
      <c r="M1" s="181"/>
      <c r="N1" s="181"/>
      <c r="O1" s="181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144"/>
      <c r="AN1" s="144"/>
      <c r="AO1" s="144"/>
      <c r="AP1" s="144"/>
      <c r="AQ1" s="144"/>
      <c r="AR1" s="144"/>
      <c r="AS1" s="144"/>
      <c r="AT1" s="144"/>
      <c r="AU1" s="144"/>
      <c r="AV1" s="144"/>
      <c r="AW1" s="144"/>
      <c r="AX1" s="144"/>
      <c r="AY1" s="144"/>
      <c r="AZ1" s="144"/>
      <c r="BA1" s="144"/>
      <c r="BB1" s="144"/>
      <c r="BC1" s="144"/>
      <c r="BD1" s="144"/>
      <c r="BE1" s="144"/>
      <c r="BF1" s="144"/>
      <c r="BG1" s="144"/>
      <c r="BH1" s="144"/>
      <c r="BI1" s="144"/>
      <c r="BJ1" s="144"/>
      <c r="BK1" s="144"/>
      <c r="BL1" s="144"/>
      <c r="BM1" s="144"/>
      <c r="BN1" s="184"/>
      <c r="BO1" s="144"/>
      <c r="BP1" s="144"/>
      <c r="BQ1" s="144"/>
      <c r="BR1" s="144"/>
      <c r="BS1" s="144"/>
      <c r="BT1" s="144"/>
      <c r="BU1" s="144"/>
      <c r="BV1" s="144"/>
      <c r="BW1" s="144"/>
      <c r="BX1" s="144"/>
      <c r="BY1" s="144"/>
      <c r="BZ1" s="144"/>
      <c r="CA1" s="144"/>
      <c r="CB1" s="144"/>
      <c r="CC1" s="144"/>
      <c r="CD1" s="144"/>
      <c r="CE1" s="144"/>
      <c r="CF1" s="144"/>
      <c r="CG1" s="144"/>
      <c r="CH1" s="144"/>
      <c r="CI1" s="144"/>
      <c r="CJ1" s="144"/>
      <c r="CK1" s="144"/>
      <c r="CL1" s="144"/>
      <c r="CM1" s="144"/>
      <c r="CN1" s="144"/>
      <c r="CO1" s="144"/>
      <c r="CP1" s="144"/>
      <c r="CQ1" s="144"/>
      <c r="CR1" s="185" t="s">
        <v>135</v>
      </c>
    </row>
    <row r="2" spans="1:133" s="186" customFormat="1" x14ac:dyDescent="0.25">
      <c r="A2" s="182"/>
      <c r="B2" s="187"/>
      <c r="C2" s="183"/>
      <c r="D2" s="183"/>
      <c r="E2" s="183"/>
      <c r="F2" s="183"/>
      <c r="G2" s="144"/>
      <c r="H2" s="144"/>
      <c r="I2" s="144"/>
      <c r="J2" s="181"/>
      <c r="K2" s="181"/>
      <c r="L2" s="181"/>
      <c r="M2" s="181"/>
      <c r="N2" s="181"/>
      <c r="O2" s="181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144"/>
      <c r="AL2" s="144"/>
      <c r="AM2" s="144"/>
      <c r="AN2" s="144"/>
      <c r="AO2" s="144"/>
      <c r="AP2" s="144"/>
      <c r="AQ2" s="144"/>
      <c r="AR2" s="144"/>
      <c r="AS2" s="144"/>
      <c r="AT2" s="144"/>
      <c r="AU2" s="144"/>
      <c r="AV2" s="144"/>
      <c r="AW2" s="144"/>
      <c r="AX2" s="144"/>
      <c r="AY2" s="144"/>
      <c r="AZ2" s="144"/>
      <c r="BA2" s="144"/>
      <c r="BB2" s="144"/>
      <c r="BC2" s="144"/>
      <c r="BD2" s="144"/>
      <c r="BE2" s="144"/>
      <c r="BF2" s="144"/>
      <c r="BG2" s="144"/>
      <c r="BH2" s="144"/>
      <c r="BI2" s="144"/>
      <c r="BJ2" s="144"/>
      <c r="BK2" s="144"/>
      <c r="BL2" s="144"/>
      <c r="BM2" s="144"/>
      <c r="BN2" s="184"/>
      <c r="BO2" s="188"/>
      <c r="BP2" s="188"/>
      <c r="BQ2" s="188"/>
      <c r="BR2" s="188"/>
      <c r="BS2" s="188"/>
      <c r="BT2" s="188"/>
      <c r="BU2" s="188"/>
      <c r="BV2" s="188"/>
      <c r="BW2" s="188"/>
      <c r="BX2" s="188"/>
      <c r="BY2" s="188"/>
      <c r="BZ2" s="188"/>
      <c r="CA2" s="188"/>
      <c r="CB2" s="188"/>
      <c r="CC2" s="188"/>
      <c r="CD2" s="188"/>
      <c r="CE2" s="188"/>
      <c r="CF2" s="188"/>
      <c r="CG2" s="188"/>
      <c r="CH2" s="188"/>
      <c r="CI2" s="188"/>
      <c r="CJ2" s="188"/>
      <c r="CK2" s="188"/>
      <c r="CL2" s="188"/>
      <c r="CM2" s="144"/>
      <c r="CN2" s="144"/>
      <c r="CO2" s="144"/>
      <c r="CP2" s="144"/>
      <c r="CQ2" s="144"/>
      <c r="CR2" s="185" t="s">
        <v>0</v>
      </c>
    </row>
    <row r="3" spans="1:133" s="186" customFormat="1" x14ac:dyDescent="0.25">
      <c r="A3" s="182"/>
      <c r="B3" s="187"/>
      <c r="C3" s="183"/>
      <c r="D3" s="183"/>
      <c r="E3" s="183"/>
      <c r="F3" s="183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4"/>
      <c r="AI3" s="144"/>
      <c r="AJ3" s="144"/>
      <c r="AK3" s="144"/>
      <c r="AL3" s="144"/>
      <c r="AM3" s="144"/>
      <c r="AN3" s="144"/>
      <c r="AO3" s="144"/>
      <c r="AP3" s="144"/>
      <c r="AQ3" s="144"/>
      <c r="AR3" s="144"/>
      <c r="AS3" s="144"/>
      <c r="AT3" s="144"/>
      <c r="AU3" s="144"/>
      <c r="AV3" s="144"/>
      <c r="AW3" s="144"/>
      <c r="AX3" s="144"/>
      <c r="AY3" s="144"/>
      <c r="AZ3" s="144"/>
      <c r="BA3" s="144"/>
      <c r="BB3" s="144"/>
      <c r="BC3" s="144"/>
      <c r="BD3" s="144"/>
      <c r="BE3" s="144"/>
      <c r="BF3" s="144"/>
      <c r="BG3" s="144"/>
      <c r="BH3" s="144"/>
      <c r="BI3" s="144"/>
      <c r="BJ3" s="144"/>
      <c r="BK3" s="144"/>
      <c r="BL3" s="144"/>
      <c r="BM3" s="144"/>
      <c r="BN3" s="144"/>
      <c r="BO3" s="144"/>
      <c r="BP3" s="144"/>
      <c r="BQ3" s="144"/>
      <c r="BR3" s="144"/>
      <c r="BS3" s="144"/>
      <c r="BT3" s="144"/>
      <c r="BU3" s="144"/>
      <c r="BV3" s="144"/>
      <c r="BW3" s="144"/>
      <c r="BX3" s="144"/>
      <c r="BY3" s="144"/>
      <c r="BZ3" s="144"/>
      <c r="CA3" s="144"/>
      <c r="CB3" s="144"/>
      <c r="CC3" s="144"/>
      <c r="CD3" s="144"/>
      <c r="CE3" s="144"/>
      <c r="CF3" s="144"/>
      <c r="CG3" s="144"/>
      <c r="CH3" s="144"/>
      <c r="CI3" s="144"/>
      <c r="CJ3" s="144"/>
      <c r="CK3" s="144"/>
      <c r="CL3" s="144"/>
      <c r="CM3" s="144"/>
      <c r="CN3" s="144"/>
      <c r="CO3" s="144"/>
      <c r="CP3" s="144"/>
      <c r="CQ3" s="144"/>
      <c r="CR3" s="185" t="s">
        <v>136</v>
      </c>
    </row>
    <row r="4" spans="1:133" s="186" customFormat="1" ht="24.75" customHeight="1" x14ac:dyDescent="0.25">
      <c r="A4" s="205" t="s">
        <v>195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05"/>
      <c r="AF4" s="205"/>
      <c r="AG4" s="205"/>
      <c r="AH4" s="205"/>
      <c r="AI4" s="205"/>
      <c r="AJ4" s="205"/>
      <c r="AK4" s="205"/>
      <c r="AL4" s="205"/>
      <c r="AM4" s="205"/>
      <c r="AN4" s="205"/>
      <c r="AO4" s="205"/>
      <c r="AP4" s="205"/>
      <c r="AQ4" s="205"/>
      <c r="AR4" s="205"/>
      <c r="AS4" s="205"/>
      <c r="AT4" s="205"/>
      <c r="AU4" s="205"/>
      <c r="AV4" s="205"/>
      <c r="AW4" s="205"/>
      <c r="AX4" s="205"/>
      <c r="AY4" s="205"/>
      <c r="AZ4" s="205"/>
      <c r="BA4" s="205"/>
      <c r="BB4" s="205"/>
      <c r="BC4" s="205"/>
      <c r="BD4" s="205"/>
      <c r="BE4" s="205"/>
      <c r="BF4" s="205"/>
      <c r="BG4" s="205"/>
      <c r="BH4" s="205"/>
      <c r="BI4" s="205"/>
      <c r="BJ4" s="205"/>
      <c r="BK4" s="205"/>
      <c r="BL4" s="205"/>
      <c r="BM4" s="205"/>
      <c r="BN4" s="205"/>
      <c r="BO4" s="205"/>
      <c r="BP4" s="205"/>
      <c r="BQ4" s="205"/>
      <c r="BR4" s="205"/>
      <c r="BS4" s="205"/>
      <c r="BT4" s="205"/>
      <c r="BU4" s="205"/>
      <c r="BV4" s="205"/>
      <c r="BW4" s="205"/>
      <c r="BX4" s="205"/>
      <c r="BY4" s="205"/>
      <c r="BZ4" s="205"/>
      <c r="CA4" s="205"/>
      <c r="CB4" s="205"/>
      <c r="CC4" s="205"/>
      <c r="CD4" s="205"/>
      <c r="CE4" s="205"/>
      <c r="CF4" s="205"/>
      <c r="CG4" s="205"/>
      <c r="CH4" s="205"/>
      <c r="CI4" s="205"/>
      <c r="CJ4" s="205"/>
      <c r="CK4" s="205"/>
      <c r="CL4" s="205"/>
      <c r="CM4" s="205"/>
      <c r="CN4" s="205"/>
      <c r="CO4" s="205"/>
      <c r="CP4" s="205"/>
      <c r="CQ4" s="205"/>
      <c r="CR4" s="205"/>
    </row>
    <row r="5" spans="1:133" s="186" customFormat="1" x14ac:dyDescent="0.25">
      <c r="A5" s="205"/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89"/>
      <c r="BO5" s="188"/>
      <c r="BP5" s="188"/>
      <c r="BQ5" s="188"/>
      <c r="BR5" s="188"/>
      <c r="BS5" s="188"/>
      <c r="BT5" s="188"/>
      <c r="BU5" s="188"/>
      <c r="BV5" s="188"/>
      <c r="BW5" s="188"/>
      <c r="BX5" s="188"/>
      <c r="BY5" s="188"/>
      <c r="BZ5" s="188"/>
      <c r="CA5" s="188"/>
      <c r="CB5" s="188"/>
      <c r="CC5" s="188"/>
      <c r="CD5" s="188"/>
      <c r="CE5" s="188"/>
      <c r="CF5" s="188"/>
      <c r="CG5" s="188"/>
      <c r="CH5" s="188"/>
      <c r="CI5" s="188"/>
      <c r="CJ5" s="188"/>
      <c r="CK5" s="188"/>
      <c r="CL5" s="188"/>
      <c r="CM5" s="144"/>
      <c r="CN5" s="144"/>
      <c r="CO5" s="190"/>
      <c r="CP5" s="190"/>
      <c r="CQ5" s="190"/>
      <c r="CR5" s="191" t="s">
        <v>1</v>
      </c>
    </row>
    <row r="6" spans="1:133" s="186" customFormat="1" x14ac:dyDescent="0.25">
      <c r="A6" s="206"/>
      <c r="B6" s="206"/>
      <c r="C6" s="206"/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206"/>
      <c r="T6" s="206"/>
      <c r="U6" s="206"/>
      <c r="V6" s="206"/>
      <c r="W6" s="206"/>
      <c r="X6" s="206"/>
      <c r="Y6" s="206"/>
      <c r="Z6" s="206"/>
      <c r="AA6" s="206"/>
      <c r="AB6" s="206"/>
      <c r="AC6" s="206"/>
      <c r="AD6" s="206"/>
      <c r="AE6" s="206"/>
      <c r="AF6" s="206"/>
      <c r="AG6" s="206"/>
      <c r="AH6" s="206"/>
      <c r="AI6" s="206"/>
      <c r="AJ6" s="206"/>
      <c r="AK6" s="206"/>
      <c r="AL6" s="206"/>
      <c r="AM6" s="206"/>
      <c r="AN6" s="206"/>
      <c r="AO6" s="206"/>
      <c r="AP6" s="206"/>
      <c r="AQ6" s="206"/>
      <c r="AR6" s="206"/>
      <c r="AS6" s="206"/>
      <c r="AT6" s="206"/>
      <c r="AU6" s="206"/>
      <c r="AV6" s="206"/>
      <c r="AW6" s="206"/>
      <c r="AX6" s="206"/>
      <c r="AY6" s="206"/>
      <c r="AZ6" s="206"/>
      <c r="BA6" s="206"/>
      <c r="BB6" s="206"/>
      <c r="BC6" s="206"/>
      <c r="BD6" s="206"/>
      <c r="BE6" s="206"/>
      <c r="BF6" s="206"/>
      <c r="BG6" s="206"/>
      <c r="BH6" s="206"/>
      <c r="BI6" s="206"/>
      <c r="BJ6" s="206"/>
      <c r="BK6" s="206"/>
      <c r="BL6" s="206"/>
      <c r="BM6" s="206"/>
      <c r="BN6" s="206"/>
      <c r="BO6" s="192"/>
      <c r="BP6" s="192"/>
      <c r="BQ6" s="192"/>
      <c r="BR6" s="192"/>
      <c r="BS6" s="192"/>
      <c r="BT6" s="192"/>
      <c r="BU6" s="192"/>
      <c r="BV6" s="192"/>
      <c r="BW6" s="192"/>
      <c r="BX6" s="192"/>
      <c r="BY6" s="192"/>
      <c r="BZ6" s="192"/>
      <c r="CA6" s="192"/>
      <c r="CB6" s="192"/>
      <c r="CC6" s="192"/>
      <c r="CD6" s="192"/>
      <c r="CE6" s="192"/>
      <c r="CF6" s="192"/>
      <c r="CG6" s="192"/>
      <c r="CH6" s="192"/>
      <c r="CI6" s="192"/>
      <c r="CJ6" s="192"/>
      <c r="CK6" s="192"/>
      <c r="CL6" s="192"/>
      <c r="CM6" s="144"/>
      <c r="CN6" s="144"/>
      <c r="CO6" s="190"/>
      <c r="CP6" s="190"/>
      <c r="CQ6" s="190"/>
      <c r="CR6" s="193" t="s">
        <v>196</v>
      </c>
    </row>
    <row r="7" spans="1:133" s="186" customFormat="1" x14ac:dyDescent="0.25">
      <c r="A7" s="194"/>
      <c r="B7" s="194"/>
      <c r="C7" s="194"/>
      <c r="D7" s="194"/>
      <c r="E7" s="194"/>
      <c r="F7" s="194"/>
      <c r="G7" s="188"/>
      <c r="H7" s="188"/>
      <c r="I7" s="188"/>
      <c r="J7" s="194"/>
      <c r="K7" s="194"/>
      <c r="L7" s="194"/>
      <c r="M7" s="194"/>
      <c r="N7" s="194"/>
      <c r="O7" s="194"/>
      <c r="P7" s="188"/>
      <c r="Q7" s="188"/>
      <c r="R7" s="188"/>
      <c r="S7" s="188"/>
      <c r="T7" s="188"/>
      <c r="U7" s="188"/>
      <c r="V7" s="188"/>
      <c r="W7" s="188"/>
      <c r="X7" s="188"/>
      <c r="Y7" s="188"/>
      <c r="Z7" s="188"/>
      <c r="AA7" s="188"/>
      <c r="AB7" s="188"/>
      <c r="AC7" s="188"/>
      <c r="AD7" s="188"/>
      <c r="AE7" s="188"/>
      <c r="AF7" s="188"/>
      <c r="AG7" s="188"/>
      <c r="AH7" s="188"/>
      <c r="AI7" s="188"/>
      <c r="AJ7" s="188"/>
      <c r="AK7" s="188"/>
      <c r="AL7" s="188"/>
      <c r="AM7" s="188"/>
      <c r="AN7" s="188"/>
      <c r="AO7" s="188"/>
      <c r="AP7" s="188"/>
      <c r="AQ7" s="188"/>
      <c r="AR7" s="188"/>
      <c r="AS7" s="188"/>
      <c r="AT7" s="188"/>
      <c r="AU7" s="188"/>
      <c r="AV7" s="188"/>
      <c r="AW7" s="188"/>
      <c r="AX7" s="188"/>
      <c r="AY7" s="188"/>
      <c r="AZ7" s="188"/>
      <c r="BA7" s="188"/>
      <c r="BB7" s="188"/>
      <c r="BC7" s="188"/>
      <c r="BD7" s="188"/>
      <c r="BE7" s="188"/>
      <c r="BF7" s="188"/>
      <c r="BG7" s="188"/>
      <c r="BH7" s="188"/>
      <c r="BI7" s="188"/>
      <c r="BJ7" s="188"/>
      <c r="BK7" s="188"/>
      <c r="BL7" s="188"/>
      <c r="BM7" s="188"/>
      <c r="BN7" s="188"/>
      <c r="BO7" s="192"/>
      <c r="BP7" s="192"/>
      <c r="BQ7" s="192"/>
      <c r="BR7" s="192"/>
      <c r="BS7" s="192"/>
      <c r="BT7" s="192"/>
      <c r="BU7" s="192"/>
      <c r="BV7" s="192"/>
      <c r="BW7" s="192"/>
      <c r="BX7" s="192"/>
      <c r="BY7" s="192"/>
      <c r="BZ7" s="192"/>
      <c r="CA7" s="192"/>
      <c r="CB7" s="192"/>
      <c r="CC7" s="192"/>
      <c r="CD7" s="192"/>
      <c r="CE7" s="192"/>
      <c r="CF7" s="192"/>
      <c r="CG7" s="192"/>
      <c r="CH7" s="192"/>
      <c r="CI7" s="192"/>
      <c r="CJ7" s="192"/>
      <c r="CK7" s="192"/>
      <c r="CL7" s="192"/>
      <c r="CM7" s="144"/>
      <c r="CN7" s="144"/>
      <c r="CO7" s="190"/>
      <c r="CP7" s="190"/>
      <c r="CQ7" s="190"/>
      <c r="CR7" s="193"/>
    </row>
    <row r="8" spans="1:133" s="186" customFormat="1" x14ac:dyDescent="0.25">
      <c r="A8" s="182"/>
      <c r="B8" s="182"/>
      <c r="C8" s="183"/>
      <c r="D8" s="183"/>
      <c r="E8" s="183"/>
      <c r="F8" s="183"/>
      <c r="G8" s="144"/>
      <c r="H8" s="144"/>
      <c r="I8" s="144"/>
      <c r="J8" s="181"/>
      <c r="K8" s="181"/>
      <c r="L8" s="181"/>
      <c r="M8" s="181"/>
      <c r="N8" s="181"/>
      <c r="O8" s="181"/>
      <c r="P8" s="144"/>
      <c r="Q8" s="144"/>
      <c r="R8" s="144"/>
      <c r="S8" s="144"/>
      <c r="T8" s="144"/>
      <c r="U8" s="144"/>
      <c r="V8" s="144"/>
      <c r="W8" s="144"/>
      <c r="X8" s="144"/>
      <c r="Y8" s="144"/>
      <c r="Z8" s="144"/>
      <c r="AA8" s="144"/>
      <c r="AB8" s="144"/>
      <c r="AC8" s="144"/>
      <c r="AD8" s="144"/>
      <c r="AE8" s="144"/>
      <c r="AF8" s="144"/>
      <c r="AG8" s="144"/>
      <c r="AH8" s="144"/>
      <c r="AI8" s="144"/>
      <c r="AJ8" s="144"/>
      <c r="AK8" s="144"/>
      <c r="AL8" s="144"/>
      <c r="AM8" s="144"/>
      <c r="AN8" s="144"/>
      <c r="AO8" s="195"/>
      <c r="AP8" s="144"/>
      <c r="AQ8" s="144"/>
      <c r="AR8" s="144"/>
      <c r="AS8" s="144"/>
      <c r="AT8" s="144"/>
      <c r="AU8" s="144"/>
      <c r="AV8" s="144"/>
      <c r="AW8" s="144"/>
      <c r="AX8" s="144"/>
      <c r="AY8" s="144"/>
      <c r="AZ8" s="144"/>
      <c r="BA8" s="144"/>
      <c r="BB8" s="144"/>
      <c r="BC8" s="144"/>
      <c r="BD8" s="144"/>
      <c r="BE8" s="144"/>
      <c r="BF8" s="144"/>
      <c r="BG8" s="144"/>
      <c r="BH8" s="144"/>
      <c r="BI8" s="144"/>
      <c r="BJ8" s="144"/>
      <c r="BK8" s="144"/>
      <c r="BL8" s="144"/>
      <c r="BM8" s="144"/>
      <c r="BN8" s="196"/>
      <c r="BO8" s="195"/>
      <c r="BP8" s="197"/>
      <c r="BQ8" s="188"/>
      <c r="BR8" s="188"/>
      <c r="BS8" s="188"/>
      <c r="BT8" s="188"/>
      <c r="BU8" s="188"/>
      <c r="BV8" s="188"/>
      <c r="BW8" s="188"/>
      <c r="BX8" s="188"/>
      <c r="BY8" s="188"/>
      <c r="BZ8" s="188"/>
      <c r="CA8" s="188"/>
      <c r="CB8" s="188"/>
      <c r="CC8" s="188"/>
      <c r="CD8" s="188"/>
      <c r="CE8" s="188"/>
      <c r="CF8" s="188"/>
      <c r="CG8" s="188"/>
      <c r="CH8" s="188"/>
      <c r="CI8" s="188"/>
      <c r="CJ8" s="188"/>
      <c r="CK8" s="188"/>
      <c r="CL8" s="188"/>
      <c r="CM8" s="144"/>
      <c r="CN8" s="144"/>
      <c r="CO8" s="190"/>
      <c r="CP8" s="190"/>
      <c r="CQ8" s="190"/>
      <c r="CR8" s="193" t="s">
        <v>192</v>
      </c>
    </row>
    <row r="9" spans="1:133" s="186" customFormat="1" x14ac:dyDescent="0.25">
      <c r="A9" s="182"/>
      <c r="B9" s="182"/>
      <c r="C9" s="183"/>
      <c r="D9" s="183"/>
      <c r="E9" s="183"/>
      <c r="F9" s="183"/>
      <c r="G9" s="144"/>
      <c r="H9" s="144"/>
      <c r="I9" s="144"/>
      <c r="J9" s="181"/>
      <c r="K9" s="181"/>
      <c r="L9" s="181"/>
      <c r="M9" s="181"/>
      <c r="N9" s="181"/>
      <c r="O9" s="181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/>
      <c r="AA9" s="144"/>
      <c r="AB9" s="144"/>
      <c r="AC9" s="144"/>
      <c r="AD9" s="144"/>
      <c r="AE9" s="144"/>
      <c r="AF9" s="144"/>
      <c r="AG9" s="144"/>
      <c r="AH9" s="144"/>
      <c r="AI9" s="144"/>
      <c r="AJ9" s="144"/>
      <c r="AK9" s="144"/>
      <c r="AL9" s="144"/>
      <c r="AM9" s="144"/>
      <c r="AN9" s="144"/>
      <c r="AO9" s="195"/>
      <c r="AP9" s="144"/>
      <c r="AQ9" s="144"/>
      <c r="AR9" s="144"/>
      <c r="AS9" s="144"/>
      <c r="AT9" s="144"/>
      <c r="AU9" s="144"/>
      <c r="AV9" s="144"/>
      <c r="AW9" s="144"/>
      <c r="AX9" s="144"/>
      <c r="AY9" s="144"/>
      <c r="AZ9" s="144"/>
      <c r="BA9" s="144"/>
      <c r="BB9" s="144"/>
      <c r="BC9" s="144"/>
      <c r="BD9" s="144"/>
      <c r="BE9" s="144"/>
      <c r="BF9" s="144"/>
      <c r="BG9" s="144"/>
      <c r="BH9" s="144"/>
      <c r="BI9" s="144"/>
      <c r="BJ9" s="144"/>
      <c r="BK9" s="144"/>
      <c r="BL9" s="144"/>
      <c r="BM9" s="144"/>
      <c r="BN9" s="196"/>
      <c r="BO9" s="195"/>
      <c r="BP9" s="197"/>
      <c r="BQ9" s="188"/>
      <c r="BR9" s="188"/>
      <c r="BS9" s="188"/>
      <c r="BT9" s="188"/>
      <c r="BU9" s="188"/>
      <c r="BV9" s="188"/>
      <c r="BW9" s="188"/>
      <c r="BX9" s="188"/>
      <c r="BY9" s="188"/>
      <c r="BZ9" s="188"/>
      <c r="CA9" s="188"/>
      <c r="CB9" s="188"/>
      <c r="CC9" s="188"/>
      <c r="CD9" s="188"/>
      <c r="CE9" s="188"/>
      <c r="CF9" s="188"/>
      <c r="CG9" s="188"/>
      <c r="CH9" s="188"/>
      <c r="CI9" s="188"/>
      <c r="CJ9" s="188"/>
      <c r="CK9" s="188"/>
      <c r="CL9" s="188"/>
      <c r="CM9" s="144"/>
      <c r="CN9" s="144"/>
      <c r="CO9" s="190"/>
      <c r="CP9" s="190"/>
      <c r="CQ9" s="190"/>
      <c r="CR9" s="193"/>
    </row>
    <row r="10" spans="1:133" s="186" customFormat="1" x14ac:dyDescent="0.25">
      <c r="A10" s="182"/>
      <c r="B10" s="182"/>
      <c r="C10" s="183"/>
      <c r="D10" s="183"/>
      <c r="E10" s="183"/>
      <c r="F10" s="183"/>
      <c r="G10" s="144"/>
      <c r="H10" s="144"/>
      <c r="I10" s="144"/>
      <c r="J10" s="181"/>
      <c r="K10" s="181"/>
      <c r="L10" s="181"/>
      <c r="M10" s="181"/>
      <c r="N10" s="181"/>
      <c r="O10" s="181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  <c r="AK10" s="144"/>
      <c r="AL10" s="144"/>
      <c r="AM10" s="144"/>
      <c r="AN10" s="144"/>
      <c r="AO10" s="195"/>
      <c r="AP10" s="144"/>
      <c r="AQ10" s="144"/>
      <c r="AR10" s="144"/>
      <c r="AS10" s="144"/>
      <c r="AT10" s="144"/>
      <c r="AU10" s="144"/>
      <c r="AV10" s="144"/>
      <c r="AW10" s="144"/>
      <c r="AX10" s="144"/>
      <c r="AY10" s="144"/>
      <c r="AZ10" s="144"/>
      <c r="BA10" s="144"/>
      <c r="BB10" s="144"/>
      <c r="BC10" s="144"/>
      <c r="BD10" s="144"/>
      <c r="BE10" s="144"/>
      <c r="BF10" s="144"/>
      <c r="BG10" s="144"/>
      <c r="BH10" s="144"/>
      <c r="BI10" s="144"/>
      <c r="BJ10" s="144"/>
      <c r="BK10" s="144"/>
      <c r="BL10" s="144"/>
      <c r="BM10" s="144"/>
      <c r="BN10" s="196"/>
      <c r="BO10" s="195"/>
      <c r="BP10" s="197"/>
      <c r="BQ10" s="188"/>
      <c r="BR10" s="188"/>
      <c r="BS10" s="188"/>
      <c r="BT10" s="188"/>
      <c r="BU10" s="188"/>
      <c r="BV10" s="188"/>
      <c r="BW10" s="188"/>
      <c r="BX10" s="188"/>
      <c r="BY10" s="188"/>
      <c r="BZ10" s="188"/>
      <c r="CA10" s="188"/>
      <c r="CB10" s="188"/>
      <c r="CC10" s="188"/>
      <c r="CD10" s="188"/>
      <c r="CE10" s="188"/>
      <c r="CF10" s="188"/>
      <c r="CG10" s="188"/>
      <c r="CH10" s="188"/>
      <c r="CI10" s="188"/>
      <c r="CJ10" s="188"/>
      <c r="CK10" s="188"/>
      <c r="CL10" s="188"/>
      <c r="CM10" s="144"/>
      <c r="CN10" s="144"/>
      <c r="CO10" s="190"/>
      <c r="CP10" s="190"/>
      <c r="CQ10" s="190"/>
      <c r="CR10" s="198" t="s">
        <v>137</v>
      </c>
    </row>
    <row r="11" spans="1:133" s="186" customFormat="1" x14ac:dyDescent="0.25">
      <c r="A11" s="182"/>
      <c r="B11" s="182"/>
      <c r="C11" s="183"/>
      <c r="D11" s="183"/>
      <c r="E11" s="183"/>
      <c r="F11" s="183"/>
      <c r="G11" s="144"/>
      <c r="H11" s="144"/>
      <c r="I11" s="144"/>
      <c r="J11" s="181"/>
      <c r="K11" s="181"/>
      <c r="L11" s="181"/>
      <c r="M11" s="181"/>
      <c r="N11" s="181"/>
      <c r="O11" s="181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  <c r="AN11" s="144"/>
      <c r="AO11" s="195"/>
      <c r="AP11" s="144"/>
      <c r="AQ11" s="144"/>
      <c r="AR11" s="144"/>
      <c r="AS11" s="144"/>
      <c r="AT11" s="144"/>
      <c r="AU11" s="144"/>
      <c r="AV11" s="144"/>
      <c r="AW11" s="144"/>
      <c r="AX11" s="144"/>
      <c r="AY11" s="144"/>
      <c r="AZ11" s="144"/>
      <c r="BA11" s="144"/>
      <c r="BB11" s="144"/>
      <c r="BC11" s="144"/>
      <c r="BD11" s="144"/>
      <c r="BE11" s="144"/>
      <c r="BF11" s="144"/>
      <c r="BG11" s="144"/>
      <c r="BH11" s="144"/>
      <c r="BI11" s="144"/>
      <c r="BJ11" s="144"/>
      <c r="BK11" s="144"/>
      <c r="BL11" s="144"/>
      <c r="BM11" s="144"/>
      <c r="BN11" s="196"/>
      <c r="BO11" s="195"/>
      <c r="BP11" s="197"/>
      <c r="BQ11" s="188"/>
      <c r="BR11" s="188"/>
      <c r="BS11" s="188"/>
      <c r="BT11" s="188"/>
      <c r="BU11" s="188"/>
      <c r="BV11" s="188"/>
      <c r="BW11" s="188"/>
      <c r="BX11" s="188"/>
      <c r="BY11" s="188"/>
      <c r="BZ11" s="188"/>
      <c r="CA11" s="188"/>
      <c r="CB11" s="188"/>
      <c r="CC11" s="188"/>
      <c r="CD11" s="188"/>
      <c r="CE11" s="188"/>
      <c r="CF11" s="188"/>
      <c r="CG11" s="188"/>
      <c r="CH11" s="188"/>
      <c r="CI11" s="188"/>
      <c r="CJ11" s="188"/>
      <c r="CK11" s="188"/>
      <c r="CL11" s="188"/>
      <c r="CM11" s="144"/>
      <c r="CN11" s="188" t="s">
        <v>2</v>
      </c>
      <c r="CO11" s="190"/>
      <c r="CP11" s="190"/>
      <c r="CQ11" s="190"/>
      <c r="CR11" s="199"/>
    </row>
    <row r="12" spans="1:133" s="186" customFormat="1" ht="16.5" thickBot="1" x14ac:dyDescent="0.3">
      <c r="A12" s="182"/>
      <c r="B12" s="182"/>
      <c r="C12" s="183"/>
      <c r="D12" s="183"/>
      <c r="E12" s="183"/>
      <c r="F12" s="183"/>
      <c r="G12" s="144"/>
      <c r="H12" s="144"/>
      <c r="I12" s="144"/>
      <c r="J12" s="181"/>
      <c r="K12" s="181"/>
      <c r="L12" s="181"/>
      <c r="M12" s="181"/>
      <c r="N12" s="181"/>
      <c r="O12" s="181"/>
      <c r="P12" s="200"/>
      <c r="Q12" s="200"/>
      <c r="R12" s="200"/>
      <c r="S12" s="200"/>
      <c r="T12" s="200"/>
      <c r="U12" s="200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200"/>
      <c r="AG12" s="200"/>
      <c r="AH12" s="200"/>
      <c r="AI12" s="200"/>
      <c r="AJ12" s="200"/>
      <c r="AK12" s="200"/>
      <c r="AL12" s="200"/>
      <c r="AM12" s="200"/>
      <c r="AN12" s="200"/>
      <c r="AO12" s="201"/>
      <c r="AP12" s="144"/>
      <c r="AQ12" s="144"/>
      <c r="AR12" s="144"/>
      <c r="AS12" s="144"/>
      <c r="AT12" s="144"/>
      <c r="AU12" s="144"/>
      <c r="AV12" s="144"/>
      <c r="AW12" s="144"/>
      <c r="AX12" s="144"/>
      <c r="AY12" s="144"/>
      <c r="AZ12" s="144"/>
      <c r="BA12" s="144"/>
      <c r="BB12" s="144"/>
      <c r="BC12" s="144"/>
      <c r="BD12" s="144"/>
      <c r="BE12" s="144"/>
      <c r="BF12" s="144"/>
      <c r="BG12" s="144"/>
      <c r="BH12" s="144"/>
      <c r="BI12" s="144"/>
      <c r="BJ12" s="144"/>
      <c r="BK12" s="144"/>
      <c r="BL12" s="144"/>
      <c r="BM12" s="144"/>
      <c r="BN12" s="196"/>
      <c r="BO12" s="195"/>
      <c r="BP12" s="197"/>
      <c r="BQ12" s="188"/>
      <c r="BR12" s="188"/>
      <c r="BS12" s="188"/>
      <c r="BT12" s="188"/>
      <c r="BU12" s="188"/>
      <c r="BV12" s="188"/>
      <c r="BW12" s="188"/>
      <c r="BX12" s="188"/>
      <c r="BY12" s="188"/>
      <c r="BZ12" s="188"/>
      <c r="CA12" s="188"/>
      <c r="CB12" s="188"/>
      <c r="CC12" s="188"/>
      <c r="CD12" s="188"/>
      <c r="CE12" s="188"/>
      <c r="CF12" s="188"/>
      <c r="CG12" s="188"/>
      <c r="CH12" s="188"/>
      <c r="CI12" s="188"/>
      <c r="CJ12" s="188"/>
      <c r="CK12" s="188"/>
      <c r="CL12" s="188"/>
      <c r="CM12" s="200"/>
      <c r="CN12" s="200"/>
      <c r="CO12" s="200"/>
      <c r="CP12" s="200"/>
      <c r="CQ12" s="200"/>
      <c r="CR12" s="197"/>
    </row>
    <row r="13" spans="1:133" s="186" customFormat="1" ht="39" customHeight="1" thickBot="1" x14ac:dyDescent="0.3">
      <c r="A13" s="207" t="s">
        <v>112</v>
      </c>
      <c r="B13" s="210" t="s">
        <v>101</v>
      </c>
      <c r="C13" s="213" t="s">
        <v>138</v>
      </c>
      <c r="D13" s="215" t="s">
        <v>139</v>
      </c>
      <c r="E13" s="217" t="s">
        <v>140</v>
      </c>
      <c r="F13" s="220" t="s">
        <v>141</v>
      </c>
      <c r="G13" s="223" t="s">
        <v>170</v>
      </c>
      <c r="H13" s="225" t="s">
        <v>169</v>
      </c>
      <c r="I13" s="227" t="s">
        <v>142</v>
      </c>
      <c r="J13" s="229" t="s">
        <v>129</v>
      </c>
      <c r="K13" s="230"/>
      <c r="L13" s="230"/>
      <c r="M13" s="230"/>
      <c r="N13" s="230"/>
      <c r="O13" s="231"/>
      <c r="P13" s="232" t="s">
        <v>143</v>
      </c>
      <c r="Q13" s="233"/>
      <c r="R13" s="233"/>
      <c r="S13" s="233"/>
      <c r="T13" s="233"/>
      <c r="U13" s="233"/>
      <c r="V13" s="233"/>
      <c r="W13" s="233"/>
      <c r="X13" s="233"/>
      <c r="Y13" s="233"/>
      <c r="Z13" s="233"/>
      <c r="AA13" s="233"/>
      <c r="AB13" s="233"/>
      <c r="AC13" s="233"/>
      <c r="AD13" s="233"/>
      <c r="AE13" s="233"/>
      <c r="AF13" s="233"/>
      <c r="AG13" s="233"/>
      <c r="AH13" s="233"/>
      <c r="AI13" s="233"/>
      <c r="AJ13" s="233"/>
      <c r="AK13" s="233"/>
      <c r="AL13" s="233"/>
      <c r="AM13" s="233"/>
      <c r="AN13" s="233"/>
      <c r="AO13" s="233"/>
      <c r="AP13" s="233"/>
      <c r="AQ13" s="233"/>
      <c r="AR13" s="233"/>
      <c r="AS13" s="233"/>
      <c r="AT13" s="233"/>
      <c r="AU13" s="233"/>
      <c r="AV13" s="233"/>
      <c r="AW13" s="233"/>
      <c r="AX13" s="233"/>
      <c r="AY13" s="233"/>
      <c r="AZ13" s="233"/>
      <c r="BA13" s="233"/>
      <c r="BB13" s="233"/>
      <c r="BC13" s="233"/>
      <c r="BD13" s="233"/>
      <c r="BE13" s="233"/>
      <c r="BF13" s="233"/>
      <c r="BG13" s="233"/>
      <c r="BH13" s="233"/>
      <c r="BI13" s="233"/>
      <c r="BJ13" s="233"/>
      <c r="BK13" s="233"/>
      <c r="BL13" s="233"/>
      <c r="BM13" s="233"/>
      <c r="BN13" s="234"/>
      <c r="BO13" s="202"/>
      <c r="BP13" s="203"/>
      <c r="BQ13" s="203"/>
      <c r="BR13" s="203"/>
      <c r="BS13" s="203"/>
      <c r="BT13" s="203"/>
      <c r="BU13" s="203"/>
      <c r="BV13" s="203"/>
      <c r="BW13" s="203"/>
      <c r="BX13" s="203"/>
      <c r="BY13" s="203"/>
      <c r="BZ13" s="203"/>
      <c r="CA13" s="203"/>
      <c r="CB13" s="203"/>
      <c r="CC13" s="203"/>
      <c r="CD13" s="203"/>
      <c r="CE13" s="203"/>
      <c r="CF13" s="203"/>
      <c r="CG13" s="203"/>
      <c r="CH13" s="203"/>
      <c r="CI13" s="203"/>
      <c r="CJ13" s="203"/>
      <c r="CK13" s="203"/>
      <c r="CL13" s="204"/>
      <c r="CM13" s="235" t="s">
        <v>144</v>
      </c>
      <c r="CN13" s="236"/>
      <c r="CO13" s="236"/>
      <c r="CP13" s="236"/>
      <c r="CQ13" s="236"/>
      <c r="CR13" s="237"/>
    </row>
    <row r="14" spans="1:133" ht="47.25" customHeight="1" x14ac:dyDescent="0.25">
      <c r="A14" s="208"/>
      <c r="B14" s="211"/>
      <c r="C14" s="214"/>
      <c r="D14" s="216"/>
      <c r="E14" s="218"/>
      <c r="F14" s="221"/>
      <c r="G14" s="224"/>
      <c r="H14" s="226"/>
      <c r="I14" s="228"/>
      <c r="J14" s="1" t="s">
        <v>145</v>
      </c>
      <c r="K14" s="149" t="s">
        <v>146</v>
      </c>
      <c r="L14" s="149"/>
      <c r="M14" s="149"/>
      <c r="N14" s="149"/>
      <c r="O14" s="121" t="s">
        <v>171</v>
      </c>
      <c r="P14" s="6" t="s">
        <v>145</v>
      </c>
      <c r="Q14" s="132" t="s">
        <v>114</v>
      </c>
      <c r="R14" s="133" t="s">
        <v>115</v>
      </c>
      <c r="S14" s="134" t="s">
        <v>130</v>
      </c>
      <c r="T14" s="16" t="s">
        <v>116</v>
      </c>
      <c r="U14" s="134" t="s">
        <v>150</v>
      </c>
      <c r="V14" s="16" t="s">
        <v>151</v>
      </c>
      <c r="W14" s="16" t="s">
        <v>134</v>
      </c>
      <c r="X14" s="16" t="s">
        <v>131</v>
      </c>
      <c r="Y14" s="133" t="s">
        <v>127</v>
      </c>
      <c r="Z14" s="134" t="s">
        <v>132</v>
      </c>
      <c r="AA14" s="16" t="s">
        <v>152</v>
      </c>
      <c r="AB14" s="16" t="s">
        <v>133</v>
      </c>
      <c r="AC14" s="133" t="s">
        <v>117</v>
      </c>
      <c r="AD14" s="16" t="s">
        <v>118</v>
      </c>
      <c r="AE14" s="16" t="s">
        <v>120</v>
      </c>
      <c r="AF14" s="16" t="s">
        <v>119</v>
      </c>
      <c r="AG14" s="16" t="s">
        <v>121</v>
      </c>
      <c r="AH14" s="16" t="s">
        <v>153</v>
      </c>
      <c r="AI14" s="133" t="s">
        <v>122</v>
      </c>
      <c r="AJ14" s="134" t="s">
        <v>123</v>
      </c>
      <c r="AK14" s="4" t="s">
        <v>124</v>
      </c>
      <c r="AL14" s="4" t="s">
        <v>125</v>
      </c>
      <c r="AM14" s="4" t="s">
        <v>126</v>
      </c>
      <c r="AN14" s="4" t="s">
        <v>128</v>
      </c>
      <c r="AO14" s="5" t="s">
        <v>146</v>
      </c>
      <c r="AP14" s="132" t="s">
        <v>114</v>
      </c>
      <c r="AQ14" s="133" t="s">
        <v>115</v>
      </c>
      <c r="AR14" s="134" t="s">
        <v>130</v>
      </c>
      <c r="AS14" s="16" t="s">
        <v>116</v>
      </c>
      <c r="AT14" s="134" t="s">
        <v>150</v>
      </c>
      <c r="AU14" s="16" t="s">
        <v>151</v>
      </c>
      <c r="AV14" s="16" t="s">
        <v>134</v>
      </c>
      <c r="AW14" s="16" t="s">
        <v>131</v>
      </c>
      <c r="AX14" s="133" t="s">
        <v>127</v>
      </c>
      <c r="AY14" s="134" t="s">
        <v>132</v>
      </c>
      <c r="AZ14" s="16" t="s">
        <v>152</v>
      </c>
      <c r="BA14" s="16" t="s">
        <v>133</v>
      </c>
      <c r="BB14" s="133" t="s">
        <v>117</v>
      </c>
      <c r="BC14" s="16" t="s">
        <v>118</v>
      </c>
      <c r="BD14" s="16" t="s">
        <v>120</v>
      </c>
      <c r="BE14" s="16" t="s">
        <v>119</v>
      </c>
      <c r="BF14" s="16" t="s">
        <v>121</v>
      </c>
      <c r="BG14" s="16" t="s">
        <v>153</v>
      </c>
      <c r="BH14" s="133" t="s">
        <v>122</v>
      </c>
      <c r="BI14" s="134" t="s">
        <v>123</v>
      </c>
      <c r="BJ14" s="4" t="s">
        <v>124</v>
      </c>
      <c r="BK14" s="4" t="s">
        <v>125</v>
      </c>
      <c r="BL14" s="4" t="s">
        <v>126</v>
      </c>
      <c r="BM14" s="4" t="s">
        <v>128</v>
      </c>
      <c r="BN14" s="123" t="s">
        <v>171</v>
      </c>
      <c r="BO14" s="132" t="s">
        <v>114</v>
      </c>
      <c r="BP14" s="133" t="s">
        <v>115</v>
      </c>
      <c r="BQ14" s="134" t="s">
        <v>130</v>
      </c>
      <c r="BR14" s="16" t="s">
        <v>116</v>
      </c>
      <c r="BS14" s="134" t="s">
        <v>150</v>
      </c>
      <c r="BT14" s="16" t="s">
        <v>151</v>
      </c>
      <c r="BU14" s="16" t="s">
        <v>134</v>
      </c>
      <c r="BV14" s="16" t="s">
        <v>131</v>
      </c>
      <c r="BW14" s="133" t="s">
        <v>127</v>
      </c>
      <c r="BX14" s="134" t="s">
        <v>132</v>
      </c>
      <c r="BY14" s="16" t="s">
        <v>152</v>
      </c>
      <c r="BZ14" s="16" t="s">
        <v>133</v>
      </c>
      <c r="CA14" s="133" t="s">
        <v>117</v>
      </c>
      <c r="CB14" s="16" t="s">
        <v>118</v>
      </c>
      <c r="CC14" s="16" t="s">
        <v>120</v>
      </c>
      <c r="CD14" s="16" t="s">
        <v>119</v>
      </c>
      <c r="CE14" s="16" t="s">
        <v>121</v>
      </c>
      <c r="CF14" s="16" t="s">
        <v>153</v>
      </c>
      <c r="CG14" s="133" t="s">
        <v>122</v>
      </c>
      <c r="CH14" s="134" t="s">
        <v>123</v>
      </c>
      <c r="CI14" s="4" t="s">
        <v>124</v>
      </c>
      <c r="CJ14" s="4" t="s">
        <v>125</v>
      </c>
      <c r="CK14" s="4" t="s">
        <v>126</v>
      </c>
      <c r="CL14" s="4" t="s">
        <v>128</v>
      </c>
      <c r="CM14" s="2" t="s">
        <v>145</v>
      </c>
      <c r="CN14" s="3" t="s">
        <v>146</v>
      </c>
      <c r="CO14" s="3" t="s">
        <v>147</v>
      </c>
      <c r="CP14" s="3" t="s">
        <v>148</v>
      </c>
      <c r="CQ14" s="3" t="s">
        <v>149</v>
      </c>
      <c r="CR14" s="123" t="s">
        <v>171</v>
      </c>
    </row>
    <row r="15" spans="1:133" s="155" customFormat="1" ht="19.5" customHeight="1" thickBot="1" x14ac:dyDescent="0.3">
      <c r="A15" s="209"/>
      <c r="B15" s="212"/>
      <c r="C15" s="153" t="s">
        <v>154</v>
      </c>
      <c r="D15" s="7" t="s">
        <v>102</v>
      </c>
      <c r="E15" s="219"/>
      <c r="F15" s="222"/>
      <c r="G15" s="9" t="s">
        <v>103</v>
      </c>
      <c r="H15" s="7" t="s">
        <v>103</v>
      </c>
      <c r="I15" s="8" t="s">
        <v>103</v>
      </c>
      <c r="J15" s="9" t="s">
        <v>102</v>
      </c>
      <c r="K15" s="7" t="s">
        <v>102</v>
      </c>
      <c r="L15" s="7"/>
      <c r="M15" s="7"/>
      <c r="N15" s="7"/>
      <c r="O15" s="8" t="s">
        <v>102</v>
      </c>
      <c r="P15" s="131" t="s">
        <v>103</v>
      </c>
      <c r="Q15" s="7">
        <v>1</v>
      </c>
      <c r="R15" s="7">
        <v>2</v>
      </c>
      <c r="S15" s="7">
        <v>3</v>
      </c>
      <c r="T15" s="7">
        <v>4</v>
      </c>
      <c r="U15" s="7">
        <v>5</v>
      </c>
      <c r="V15" s="7">
        <v>6</v>
      </c>
      <c r="W15" s="7">
        <v>7</v>
      </c>
      <c r="X15" s="7">
        <v>8</v>
      </c>
      <c r="Y15" s="7">
        <v>9</v>
      </c>
      <c r="Z15" s="7">
        <v>10</v>
      </c>
      <c r="AA15" s="7">
        <v>11</v>
      </c>
      <c r="AB15" s="7">
        <v>12</v>
      </c>
      <c r="AC15" s="7">
        <v>13</v>
      </c>
      <c r="AD15" s="7">
        <v>14</v>
      </c>
      <c r="AE15" s="7">
        <v>15</v>
      </c>
      <c r="AF15" s="7">
        <v>16</v>
      </c>
      <c r="AG15" s="7">
        <v>17</v>
      </c>
      <c r="AH15" s="7">
        <v>18</v>
      </c>
      <c r="AI15" s="7">
        <v>19</v>
      </c>
      <c r="AJ15" s="7">
        <v>20</v>
      </c>
      <c r="AK15" s="7">
        <v>21</v>
      </c>
      <c r="AL15" s="7">
        <v>22</v>
      </c>
      <c r="AM15" s="7">
        <v>23</v>
      </c>
      <c r="AN15" s="7">
        <v>24</v>
      </c>
      <c r="AO15" s="7" t="s">
        <v>103</v>
      </c>
      <c r="AP15" s="7">
        <v>1</v>
      </c>
      <c r="AQ15" s="7">
        <v>2</v>
      </c>
      <c r="AR15" s="7">
        <v>3</v>
      </c>
      <c r="AS15" s="7">
        <v>4</v>
      </c>
      <c r="AT15" s="7">
        <v>5</v>
      </c>
      <c r="AU15" s="7">
        <v>6</v>
      </c>
      <c r="AV15" s="7">
        <v>7</v>
      </c>
      <c r="AW15" s="7">
        <v>8</v>
      </c>
      <c r="AX15" s="7">
        <v>9</v>
      </c>
      <c r="AY15" s="7">
        <v>10</v>
      </c>
      <c r="AZ15" s="7">
        <v>11</v>
      </c>
      <c r="BA15" s="7">
        <v>12</v>
      </c>
      <c r="BB15" s="7">
        <v>13</v>
      </c>
      <c r="BC15" s="7">
        <v>14</v>
      </c>
      <c r="BD15" s="7">
        <v>15</v>
      </c>
      <c r="BE15" s="7">
        <v>16</v>
      </c>
      <c r="BF15" s="7">
        <v>17</v>
      </c>
      <c r="BG15" s="7">
        <v>18</v>
      </c>
      <c r="BH15" s="7">
        <v>19</v>
      </c>
      <c r="BI15" s="7">
        <v>20</v>
      </c>
      <c r="BJ15" s="7">
        <v>21</v>
      </c>
      <c r="BK15" s="7">
        <v>22</v>
      </c>
      <c r="BL15" s="7">
        <v>23</v>
      </c>
      <c r="BM15" s="7">
        <v>24</v>
      </c>
      <c r="BN15" s="8" t="s">
        <v>103</v>
      </c>
      <c r="BO15" s="7">
        <v>1</v>
      </c>
      <c r="BP15" s="7">
        <v>2</v>
      </c>
      <c r="BQ15" s="7">
        <v>3</v>
      </c>
      <c r="BR15" s="7">
        <v>4</v>
      </c>
      <c r="BS15" s="7">
        <v>5</v>
      </c>
      <c r="BT15" s="7">
        <v>6</v>
      </c>
      <c r="BU15" s="7">
        <v>7</v>
      </c>
      <c r="BV15" s="7">
        <v>8</v>
      </c>
      <c r="BW15" s="7">
        <v>9</v>
      </c>
      <c r="BX15" s="7">
        <v>10</v>
      </c>
      <c r="BY15" s="7">
        <v>11</v>
      </c>
      <c r="BZ15" s="7">
        <v>12</v>
      </c>
      <c r="CA15" s="7">
        <v>13</v>
      </c>
      <c r="CB15" s="7">
        <v>14</v>
      </c>
      <c r="CC15" s="7">
        <v>15</v>
      </c>
      <c r="CD15" s="7">
        <v>16</v>
      </c>
      <c r="CE15" s="7">
        <v>17</v>
      </c>
      <c r="CF15" s="7">
        <v>18</v>
      </c>
      <c r="CG15" s="7">
        <v>19</v>
      </c>
      <c r="CH15" s="7">
        <v>20</v>
      </c>
      <c r="CI15" s="7">
        <v>21</v>
      </c>
      <c r="CJ15" s="7">
        <v>22</v>
      </c>
      <c r="CK15" s="7">
        <v>23</v>
      </c>
      <c r="CL15" s="7">
        <v>24</v>
      </c>
      <c r="CM15" s="9" t="s">
        <v>103</v>
      </c>
      <c r="CN15" s="7" t="s">
        <v>103</v>
      </c>
      <c r="CO15" s="7" t="s">
        <v>103</v>
      </c>
      <c r="CP15" s="7" t="s">
        <v>103</v>
      </c>
      <c r="CQ15" s="7" t="s">
        <v>103</v>
      </c>
      <c r="CR15" s="8" t="s">
        <v>103</v>
      </c>
      <c r="CS15" s="154"/>
      <c r="CT15" s="154"/>
      <c r="CU15" s="154"/>
      <c r="CV15" s="154"/>
      <c r="CW15" s="154"/>
      <c r="CX15" s="154"/>
      <c r="CY15" s="154"/>
      <c r="CZ15" s="154"/>
      <c r="DA15" s="154"/>
      <c r="DB15" s="154"/>
      <c r="DC15" s="154"/>
      <c r="DD15" s="154"/>
      <c r="DE15" s="154"/>
      <c r="DF15" s="154"/>
      <c r="DG15" s="154"/>
      <c r="DH15" s="154"/>
      <c r="DI15" s="154"/>
      <c r="DJ15" s="154"/>
      <c r="DK15" s="154"/>
      <c r="DL15" s="154"/>
      <c r="DM15" s="154"/>
      <c r="DN15" s="154"/>
      <c r="DO15" s="154"/>
      <c r="DP15" s="154"/>
      <c r="DQ15" s="154"/>
      <c r="DR15" s="154"/>
      <c r="DS15" s="154"/>
      <c r="DT15" s="154"/>
      <c r="DU15" s="154"/>
      <c r="DV15" s="154"/>
      <c r="DW15" s="154"/>
      <c r="DX15" s="154"/>
      <c r="DY15" s="154"/>
      <c r="DZ15" s="154"/>
      <c r="EA15" s="154"/>
      <c r="EB15" s="154"/>
      <c r="EC15" s="154"/>
    </row>
    <row r="16" spans="1:133" s="21" customFormat="1" ht="31.5" x14ac:dyDescent="0.25">
      <c r="A16" s="172">
        <v>4</v>
      </c>
      <c r="B16" s="173" t="s">
        <v>106</v>
      </c>
      <c r="C16" s="174"/>
      <c r="D16" s="175" t="str">
        <f>D17</f>
        <v>156,24 км/ 77,32 МВА</v>
      </c>
      <c r="E16" s="174"/>
      <c r="F16" s="176"/>
      <c r="G16" s="177">
        <f>G17</f>
        <v>1651.5819999999997</v>
      </c>
      <c r="H16" s="178">
        <f>H17</f>
        <v>1605.2940999999996</v>
      </c>
      <c r="I16" s="179">
        <f>I17</f>
        <v>230.24610000000001</v>
      </c>
      <c r="J16" s="177" t="str">
        <f>J17</f>
        <v>15,6км/ 3,66МВА</v>
      </c>
      <c r="K16" s="178" t="str">
        <f>K17</f>
        <v>14 км/3.66 МВА</v>
      </c>
      <c r="L16" s="178"/>
      <c r="M16" s="178"/>
      <c r="N16" s="178"/>
      <c r="O16" s="179" t="str">
        <f>O17</f>
        <v>29,6 км/ 7,32 МВА</v>
      </c>
      <c r="P16" s="180">
        <f>P17</f>
        <v>333.42200000000003</v>
      </c>
      <c r="Q16" s="178">
        <f>R16+Y16+AC16</f>
        <v>194.58199999999999</v>
      </c>
      <c r="R16" s="178">
        <f>S16+T16+U16+V16+W16+X16</f>
        <v>31.471</v>
      </c>
      <c r="S16" s="178">
        <f t="shared" ref="S16:AJ16" si="0">S17</f>
        <v>23.081</v>
      </c>
      <c r="T16" s="178">
        <f t="shared" si="0"/>
        <v>0</v>
      </c>
      <c r="U16" s="178">
        <f t="shared" si="0"/>
        <v>8.39</v>
      </c>
      <c r="V16" s="178">
        <f t="shared" si="0"/>
        <v>0</v>
      </c>
      <c r="W16" s="178">
        <f t="shared" si="0"/>
        <v>0</v>
      </c>
      <c r="X16" s="178">
        <f t="shared" si="0"/>
        <v>0</v>
      </c>
      <c r="Y16" s="178">
        <f>Z16+AA16+AB16</f>
        <v>135.01001694915252</v>
      </c>
      <c r="Z16" s="178">
        <f t="shared" si="0"/>
        <v>135.01001694915252</v>
      </c>
      <c r="AA16" s="178">
        <f t="shared" si="0"/>
        <v>0</v>
      </c>
      <c r="AB16" s="178">
        <f t="shared" si="0"/>
        <v>0</v>
      </c>
      <c r="AC16" s="178">
        <f t="shared" si="0"/>
        <v>28.100983050847461</v>
      </c>
      <c r="AD16" s="178">
        <f>AE16+AF16+AG16+AH16</f>
        <v>0</v>
      </c>
      <c r="AE16" s="178">
        <f t="shared" si="0"/>
        <v>0</v>
      </c>
      <c r="AF16" s="178">
        <f t="shared" si="0"/>
        <v>0</v>
      </c>
      <c r="AG16" s="178">
        <f t="shared" si="0"/>
        <v>0</v>
      </c>
      <c r="AH16" s="178">
        <f t="shared" si="0"/>
        <v>0</v>
      </c>
      <c r="AI16" s="178">
        <f>AJ16+AK16+AL16+AM16+AN16</f>
        <v>138.37100000000001</v>
      </c>
      <c r="AJ16" s="178">
        <f t="shared" si="0"/>
        <v>138.37100000000001</v>
      </c>
      <c r="AK16" s="178"/>
      <c r="AL16" s="178"/>
      <c r="AM16" s="178"/>
      <c r="AN16" s="178"/>
      <c r="AO16" s="178">
        <f>AO17</f>
        <v>289.33100000000002</v>
      </c>
      <c r="AP16" s="178">
        <f>AQ16+AX16+BB16</f>
        <v>206.59299999999999</v>
      </c>
      <c r="AQ16" s="178">
        <f>AR16+AS16+AT16+AU16+AV16+AW16</f>
        <v>37.768000000000001</v>
      </c>
      <c r="AR16" s="178">
        <f t="shared" ref="AR16:BI16" si="1">AR17</f>
        <v>31.097999999999999</v>
      </c>
      <c r="AS16" s="178">
        <f t="shared" si="1"/>
        <v>0</v>
      </c>
      <c r="AT16" s="178">
        <f t="shared" si="1"/>
        <v>6.67</v>
      </c>
      <c r="AU16" s="178">
        <f t="shared" si="1"/>
        <v>0</v>
      </c>
      <c r="AV16" s="178">
        <f t="shared" si="1"/>
        <v>0</v>
      </c>
      <c r="AW16" s="178">
        <f t="shared" si="1"/>
        <v>0</v>
      </c>
      <c r="AX16" s="178">
        <f>AY16+AZ16+BA16</f>
        <v>137.31100000000001</v>
      </c>
      <c r="AY16" s="178">
        <f t="shared" si="1"/>
        <v>137.31100000000001</v>
      </c>
      <c r="AZ16" s="178">
        <f t="shared" si="1"/>
        <v>0</v>
      </c>
      <c r="BA16" s="178">
        <f t="shared" si="1"/>
        <v>0</v>
      </c>
      <c r="BB16" s="178">
        <f t="shared" si="1"/>
        <v>31.513999999999985</v>
      </c>
      <c r="BC16" s="178">
        <f>BD16+BE16+BF16+BG16</f>
        <v>0</v>
      </c>
      <c r="BD16" s="178">
        <f t="shared" si="1"/>
        <v>0</v>
      </c>
      <c r="BE16" s="178">
        <f t="shared" si="1"/>
        <v>0</v>
      </c>
      <c r="BF16" s="178">
        <f t="shared" si="1"/>
        <v>0</v>
      </c>
      <c r="BG16" s="178">
        <f t="shared" si="1"/>
        <v>0</v>
      </c>
      <c r="BH16" s="178">
        <f>BI16+BJ16+BK16+BL16+BM16</f>
        <v>82.738</v>
      </c>
      <c r="BI16" s="178">
        <f t="shared" si="1"/>
        <v>82.738</v>
      </c>
      <c r="BJ16" s="178"/>
      <c r="BK16" s="178"/>
      <c r="BL16" s="178"/>
      <c r="BM16" s="178"/>
      <c r="BN16" s="178">
        <f>BN17</f>
        <v>622.75300000000004</v>
      </c>
      <c r="BO16" s="178">
        <f>BP16+BW16+CA16</f>
        <v>401.17500000000001</v>
      </c>
      <c r="BP16" s="178">
        <f>BQ16+BR16+BS16+BT16+BU16+BV16</f>
        <v>69.239000000000004</v>
      </c>
      <c r="BQ16" s="178">
        <f t="shared" ref="BQ16:CH16" si="2">BQ17</f>
        <v>54.179000000000002</v>
      </c>
      <c r="BR16" s="178">
        <f t="shared" si="2"/>
        <v>0</v>
      </c>
      <c r="BS16" s="178">
        <f t="shared" si="2"/>
        <v>15.059999999999999</v>
      </c>
      <c r="BT16" s="178">
        <f t="shared" si="2"/>
        <v>0</v>
      </c>
      <c r="BU16" s="178">
        <f t="shared" si="2"/>
        <v>0</v>
      </c>
      <c r="BV16" s="178">
        <f t="shared" si="2"/>
        <v>0</v>
      </c>
      <c r="BW16" s="178">
        <f>BX16+BY16+BZ16</f>
        <v>272.32101694915252</v>
      </c>
      <c r="BX16" s="178">
        <f t="shared" si="2"/>
        <v>272.32101694915252</v>
      </c>
      <c r="BY16" s="178">
        <f t="shared" si="2"/>
        <v>0</v>
      </c>
      <c r="BZ16" s="178">
        <f t="shared" si="2"/>
        <v>0</v>
      </c>
      <c r="CA16" s="178">
        <f t="shared" si="2"/>
        <v>59.614983050847449</v>
      </c>
      <c r="CB16" s="178">
        <f>CC16+CD16+CE16+CF16</f>
        <v>0</v>
      </c>
      <c r="CC16" s="178">
        <f t="shared" si="2"/>
        <v>0</v>
      </c>
      <c r="CD16" s="178">
        <f t="shared" si="2"/>
        <v>0</v>
      </c>
      <c r="CE16" s="178">
        <f t="shared" si="2"/>
        <v>0</v>
      </c>
      <c r="CF16" s="178">
        <f t="shared" si="2"/>
        <v>0</v>
      </c>
      <c r="CG16" s="178">
        <f>CH16+CI16+CJ16+CK16+CL16</f>
        <v>221.10900000000001</v>
      </c>
      <c r="CH16" s="178">
        <f t="shared" si="2"/>
        <v>221.10900000000001</v>
      </c>
      <c r="CI16" s="178"/>
      <c r="CJ16" s="178"/>
      <c r="CK16" s="178"/>
      <c r="CL16" s="178"/>
      <c r="CM16" s="177">
        <f>CM17</f>
        <v>282.89100000000002</v>
      </c>
      <c r="CN16" s="178">
        <f t="shared" ref="CN16:CR16" si="3">CN17</f>
        <v>245.727</v>
      </c>
      <c r="CO16" s="178"/>
      <c r="CP16" s="178"/>
      <c r="CQ16" s="178"/>
      <c r="CR16" s="179">
        <f t="shared" si="3"/>
        <v>528.61800000000005</v>
      </c>
    </row>
    <row r="17" spans="1:133" s="21" customFormat="1" ht="31.5" outlineLevel="1" x14ac:dyDescent="0.25">
      <c r="A17" s="164" t="s">
        <v>3</v>
      </c>
      <c r="B17" s="165" t="s">
        <v>4</v>
      </c>
      <c r="C17" s="166"/>
      <c r="D17" s="167" t="str">
        <f>D18</f>
        <v>156,24 км/ 77,32 МВА</v>
      </c>
      <c r="E17" s="166"/>
      <c r="F17" s="168"/>
      <c r="G17" s="169">
        <f>G18+G121</f>
        <v>1651.5819999999997</v>
      </c>
      <c r="H17" s="170">
        <f>H18+H121</f>
        <v>1605.2940999999996</v>
      </c>
      <c r="I17" s="51">
        <f>I18+I121</f>
        <v>230.24610000000001</v>
      </c>
      <c r="J17" s="20" t="str">
        <f>J18</f>
        <v>15,6км/ 3,66МВА</v>
      </c>
      <c r="K17" s="18" t="str">
        <f>K18</f>
        <v>14 км/3.66 МВА</v>
      </c>
      <c r="L17" s="18"/>
      <c r="M17" s="170"/>
      <c r="N17" s="170"/>
      <c r="O17" s="51" t="str">
        <f>O18</f>
        <v>29,6 км/ 7,32 МВА</v>
      </c>
      <c r="P17" s="171">
        <f t="shared" ref="P17:AC17" si="4">P18+P121</f>
        <v>333.42200000000003</v>
      </c>
      <c r="Q17" s="170">
        <f t="shared" ref="Q17:Q81" si="5">R17+Y17+AC17</f>
        <v>194.58199999999999</v>
      </c>
      <c r="R17" s="170">
        <f t="shared" ref="R17:R81" si="6">S17+T17+U17+V17+W17+X17</f>
        <v>31.471</v>
      </c>
      <c r="S17" s="170">
        <f t="shared" si="4"/>
        <v>23.081</v>
      </c>
      <c r="T17" s="170">
        <f t="shared" si="4"/>
        <v>0</v>
      </c>
      <c r="U17" s="170">
        <f t="shared" si="4"/>
        <v>8.39</v>
      </c>
      <c r="V17" s="170">
        <f t="shared" si="4"/>
        <v>0</v>
      </c>
      <c r="W17" s="170">
        <f t="shared" si="4"/>
        <v>0</v>
      </c>
      <c r="X17" s="170">
        <f t="shared" si="4"/>
        <v>0</v>
      </c>
      <c r="Y17" s="170">
        <f t="shared" ref="Y17:Y81" si="7">Z17+AA17+AB17</f>
        <v>135.01001694915252</v>
      </c>
      <c r="Z17" s="170">
        <f t="shared" si="4"/>
        <v>135.01001694915252</v>
      </c>
      <c r="AA17" s="170">
        <f t="shared" si="4"/>
        <v>0</v>
      </c>
      <c r="AB17" s="170">
        <f t="shared" si="4"/>
        <v>0</v>
      </c>
      <c r="AC17" s="170">
        <f t="shared" si="4"/>
        <v>28.100983050847461</v>
      </c>
      <c r="AD17" s="170">
        <f t="shared" ref="AD17:AD81" si="8">AE17+AF17+AG17+AH17</f>
        <v>0</v>
      </c>
      <c r="AE17" s="170">
        <f>AE18+AE121</f>
        <v>0</v>
      </c>
      <c r="AF17" s="170">
        <f>AF18+AF121</f>
        <v>0</v>
      </c>
      <c r="AG17" s="170">
        <f>AG18+AG121</f>
        <v>0</v>
      </c>
      <c r="AH17" s="170">
        <f>AH18+AH121</f>
        <v>0</v>
      </c>
      <c r="AI17" s="170">
        <f t="shared" ref="AI17:AI81" si="9">AJ17+AK17+AL17+AM17+AN17</f>
        <v>138.37100000000001</v>
      </c>
      <c r="AJ17" s="170">
        <f>AJ18+AJ121</f>
        <v>138.37100000000001</v>
      </c>
      <c r="AK17" s="170"/>
      <c r="AL17" s="170"/>
      <c r="AM17" s="170"/>
      <c r="AN17" s="170"/>
      <c r="AO17" s="170">
        <f t="shared" ref="AO17" si="10">AO18+AO121</f>
        <v>289.33100000000002</v>
      </c>
      <c r="AP17" s="170">
        <f t="shared" ref="AP17:AP73" si="11">AQ17+AX17+BB17</f>
        <v>206.59299999999999</v>
      </c>
      <c r="AQ17" s="170">
        <f t="shared" ref="AQ17:AQ73" si="12">AR17+AS17+AT17+AU17+AV17+AW17</f>
        <v>37.768000000000001</v>
      </c>
      <c r="AR17" s="170">
        <f t="shared" ref="AR17:AW17" si="13">AR18+AR121</f>
        <v>31.097999999999999</v>
      </c>
      <c r="AS17" s="170">
        <f t="shared" si="13"/>
        <v>0</v>
      </c>
      <c r="AT17" s="170">
        <f t="shared" si="13"/>
        <v>6.67</v>
      </c>
      <c r="AU17" s="170">
        <f t="shared" si="13"/>
        <v>0</v>
      </c>
      <c r="AV17" s="170">
        <f t="shared" si="13"/>
        <v>0</v>
      </c>
      <c r="AW17" s="170">
        <f t="shared" si="13"/>
        <v>0</v>
      </c>
      <c r="AX17" s="170">
        <f t="shared" ref="AX17:AX73" si="14">AY17+AZ17+BA17</f>
        <v>137.31100000000001</v>
      </c>
      <c r="AY17" s="170">
        <f t="shared" ref="AY17:BB17" si="15">AY18+AY121</f>
        <v>137.31100000000001</v>
      </c>
      <c r="AZ17" s="170">
        <f t="shared" si="15"/>
        <v>0</v>
      </c>
      <c r="BA17" s="170">
        <f t="shared" si="15"/>
        <v>0</v>
      </c>
      <c r="BB17" s="170">
        <f t="shared" si="15"/>
        <v>31.513999999999985</v>
      </c>
      <c r="BC17" s="170">
        <f t="shared" ref="BC17:BC73" si="16">BD17+BE17+BF17+BG17</f>
        <v>0</v>
      </c>
      <c r="BD17" s="170">
        <f>BD18+BD121</f>
        <v>0</v>
      </c>
      <c r="BE17" s="170">
        <f>BE18+BE121</f>
        <v>0</v>
      </c>
      <c r="BF17" s="170">
        <f>BF18+BF121</f>
        <v>0</v>
      </c>
      <c r="BG17" s="170">
        <f>BG18+BG121</f>
        <v>0</v>
      </c>
      <c r="BH17" s="170">
        <f t="shared" ref="BH17:BH73" si="17">BI17+BJ17+BK17+BL17+BM17</f>
        <v>82.738</v>
      </c>
      <c r="BI17" s="170">
        <f>BI18+BI121</f>
        <v>82.738</v>
      </c>
      <c r="BJ17" s="170"/>
      <c r="BK17" s="170"/>
      <c r="BL17" s="170"/>
      <c r="BM17" s="170"/>
      <c r="BN17" s="170">
        <f t="shared" ref="BN17" si="18">BN18+BN121</f>
        <v>622.75300000000004</v>
      </c>
      <c r="BO17" s="170">
        <f t="shared" ref="BO17:BO81" si="19">BP17+BW17+CA17</f>
        <v>401.17500000000001</v>
      </c>
      <c r="BP17" s="170">
        <f t="shared" ref="BP17:BP81" si="20">BQ17+BR17+BS17+BT17+BU17+BV17</f>
        <v>69.239000000000004</v>
      </c>
      <c r="BQ17" s="170">
        <f t="shared" ref="BQ17:BV17" si="21">BQ18+BQ121</f>
        <v>54.179000000000002</v>
      </c>
      <c r="BR17" s="170">
        <f t="shared" si="21"/>
        <v>0</v>
      </c>
      <c r="BS17" s="170">
        <f t="shared" si="21"/>
        <v>15.059999999999999</v>
      </c>
      <c r="BT17" s="170">
        <f t="shared" si="21"/>
        <v>0</v>
      </c>
      <c r="BU17" s="170">
        <f t="shared" si="21"/>
        <v>0</v>
      </c>
      <c r="BV17" s="170">
        <f t="shared" si="21"/>
        <v>0</v>
      </c>
      <c r="BW17" s="170">
        <f t="shared" ref="BW17:BW81" si="22">BX17+BY17+BZ17</f>
        <v>272.32101694915252</v>
      </c>
      <c r="BX17" s="170">
        <f t="shared" ref="BX17:CA17" si="23">BX18+BX121</f>
        <v>272.32101694915252</v>
      </c>
      <c r="BY17" s="170">
        <f t="shared" si="23"/>
        <v>0</v>
      </c>
      <c r="BZ17" s="170">
        <f t="shared" si="23"/>
        <v>0</v>
      </c>
      <c r="CA17" s="170">
        <f t="shared" si="23"/>
        <v>59.614983050847449</v>
      </c>
      <c r="CB17" s="170">
        <f t="shared" ref="CB17:CB81" si="24">CC17+CD17+CE17+CF17</f>
        <v>0</v>
      </c>
      <c r="CC17" s="170">
        <f>CC18+CC121</f>
        <v>0</v>
      </c>
      <c r="CD17" s="170">
        <f>CD18+CD121</f>
        <v>0</v>
      </c>
      <c r="CE17" s="170">
        <f>CE18+CE121</f>
        <v>0</v>
      </c>
      <c r="CF17" s="170">
        <f>CF18+CF121</f>
        <v>0</v>
      </c>
      <c r="CG17" s="170">
        <f t="shared" ref="CG17:CG81" si="25">CH17+CI17+CJ17+CK17+CL17</f>
        <v>221.10900000000001</v>
      </c>
      <c r="CH17" s="170">
        <f>CH18+CH121</f>
        <v>221.10900000000001</v>
      </c>
      <c r="CI17" s="170"/>
      <c r="CJ17" s="170"/>
      <c r="CK17" s="170"/>
      <c r="CL17" s="170"/>
      <c r="CM17" s="169">
        <f>CM18+CM121</f>
        <v>282.89100000000002</v>
      </c>
      <c r="CN17" s="170">
        <f>CN18+CN121</f>
        <v>245.727</v>
      </c>
      <c r="CO17" s="170"/>
      <c r="CP17" s="170"/>
      <c r="CQ17" s="170"/>
      <c r="CR17" s="51">
        <f>CR18+CR121</f>
        <v>528.61800000000005</v>
      </c>
    </row>
    <row r="18" spans="1:133" s="21" customFormat="1" ht="31.5" outlineLevel="1" x14ac:dyDescent="0.25">
      <c r="A18" s="164" t="s">
        <v>5</v>
      </c>
      <c r="B18" s="165" t="s">
        <v>6</v>
      </c>
      <c r="C18" s="166"/>
      <c r="D18" s="167" t="s">
        <v>186</v>
      </c>
      <c r="E18" s="166"/>
      <c r="F18" s="168"/>
      <c r="G18" s="169">
        <f>G19+G74</f>
        <v>1646.9639999999997</v>
      </c>
      <c r="H18" s="170">
        <f>H19+H74</f>
        <v>1600.6760999999997</v>
      </c>
      <c r="I18" s="51">
        <f>I19+I74</f>
        <v>230.24610000000001</v>
      </c>
      <c r="J18" s="169" t="str">
        <f>J74</f>
        <v>15,6км/ 3,66МВА</v>
      </c>
      <c r="K18" s="170" t="str">
        <f t="shared" ref="K18:O18" si="26">K74</f>
        <v>14 км/3.66 МВА</v>
      </c>
      <c r="L18" s="170">
        <f t="shared" si="26"/>
        <v>0</v>
      </c>
      <c r="M18" s="170">
        <f t="shared" si="26"/>
        <v>0</v>
      </c>
      <c r="N18" s="170">
        <f t="shared" si="26"/>
        <v>0</v>
      </c>
      <c r="O18" s="51" t="str">
        <f t="shared" si="26"/>
        <v>29,6 км/ 7,32 МВА</v>
      </c>
      <c r="P18" s="171">
        <f t="shared" ref="P18:AC18" si="27">P19+P74</f>
        <v>328.80400000000003</v>
      </c>
      <c r="Q18" s="170">
        <f t="shared" si="5"/>
        <v>189.964</v>
      </c>
      <c r="R18" s="170">
        <f t="shared" si="6"/>
        <v>31.471</v>
      </c>
      <c r="S18" s="170">
        <f t="shared" si="27"/>
        <v>23.081</v>
      </c>
      <c r="T18" s="170">
        <f t="shared" si="27"/>
        <v>0</v>
      </c>
      <c r="U18" s="170">
        <f t="shared" si="27"/>
        <v>8.39</v>
      </c>
      <c r="V18" s="170">
        <f t="shared" si="27"/>
        <v>0</v>
      </c>
      <c r="W18" s="170">
        <f t="shared" si="27"/>
        <v>0</v>
      </c>
      <c r="X18" s="170">
        <f t="shared" si="27"/>
        <v>0</v>
      </c>
      <c r="Y18" s="170">
        <f t="shared" si="7"/>
        <v>131.09601694915253</v>
      </c>
      <c r="Z18" s="170">
        <f t="shared" si="27"/>
        <v>131.09601694915253</v>
      </c>
      <c r="AA18" s="170">
        <f t="shared" si="27"/>
        <v>0</v>
      </c>
      <c r="AB18" s="170">
        <f t="shared" si="27"/>
        <v>0</v>
      </c>
      <c r="AC18" s="170">
        <f t="shared" si="27"/>
        <v>27.39698305084746</v>
      </c>
      <c r="AD18" s="170">
        <f t="shared" si="8"/>
        <v>0</v>
      </c>
      <c r="AE18" s="170">
        <f>AE19+AE74</f>
        <v>0</v>
      </c>
      <c r="AF18" s="170">
        <f>AF19+AF74</f>
        <v>0</v>
      </c>
      <c r="AG18" s="170">
        <f>AG19+AG74</f>
        <v>0</v>
      </c>
      <c r="AH18" s="170">
        <f>AH19+AH74</f>
        <v>0</v>
      </c>
      <c r="AI18" s="170">
        <f t="shared" si="9"/>
        <v>138.37100000000001</v>
      </c>
      <c r="AJ18" s="170">
        <f>AJ19+AJ74</f>
        <v>138.37100000000001</v>
      </c>
      <c r="AK18" s="170"/>
      <c r="AL18" s="170"/>
      <c r="AM18" s="170"/>
      <c r="AN18" s="170"/>
      <c r="AO18" s="170">
        <f t="shared" ref="AO18" si="28">AO19+AO74</f>
        <v>289.33100000000002</v>
      </c>
      <c r="AP18" s="170">
        <f t="shared" si="11"/>
        <v>206.59299999999999</v>
      </c>
      <c r="AQ18" s="170">
        <f t="shared" si="12"/>
        <v>37.768000000000001</v>
      </c>
      <c r="AR18" s="170">
        <f t="shared" ref="AR18:AW18" si="29">AR19+AR74</f>
        <v>31.097999999999999</v>
      </c>
      <c r="AS18" s="170">
        <f t="shared" si="29"/>
        <v>0</v>
      </c>
      <c r="AT18" s="170">
        <f t="shared" si="29"/>
        <v>6.67</v>
      </c>
      <c r="AU18" s="170">
        <f t="shared" si="29"/>
        <v>0</v>
      </c>
      <c r="AV18" s="170">
        <f t="shared" si="29"/>
        <v>0</v>
      </c>
      <c r="AW18" s="170">
        <f t="shared" si="29"/>
        <v>0</v>
      </c>
      <c r="AX18" s="170">
        <f t="shared" si="14"/>
        <v>137.31100000000001</v>
      </c>
      <c r="AY18" s="170">
        <f t="shared" ref="AY18:BB18" si="30">AY19+AY74</f>
        <v>137.31100000000001</v>
      </c>
      <c r="AZ18" s="170">
        <f t="shared" si="30"/>
        <v>0</v>
      </c>
      <c r="BA18" s="170">
        <f t="shared" si="30"/>
        <v>0</v>
      </c>
      <c r="BB18" s="170">
        <f t="shared" si="30"/>
        <v>31.513999999999985</v>
      </c>
      <c r="BC18" s="170">
        <f t="shared" si="16"/>
        <v>0</v>
      </c>
      <c r="BD18" s="170">
        <f>BD19+BD74</f>
        <v>0</v>
      </c>
      <c r="BE18" s="170">
        <f>BE19+BE74</f>
        <v>0</v>
      </c>
      <c r="BF18" s="170">
        <f>BF19+BF74</f>
        <v>0</v>
      </c>
      <c r="BG18" s="170">
        <f>BG19+BG74</f>
        <v>0</v>
      </c>
      <c r="BH18" s="170">
        <f t="shared" si="17"/>
        <v>82.738</v>
      </c>
      <c r="BI18" s="170">
        <f>BI19+BI74</f>
        <v>82.738</v>
      </c>
      <c r="BJ18" s="170"/>
      <c r="BK18" s="170"/>
      <c r="BL18" s="170"/>
      <c r="BM18" s="170"/>
      <c r="BN18" s="170">
        <f t="shared" ref="BN18" si="31">BN19+BN74</f>
        <v>618.13499999999999</v>
      </c>
      <c r="BO18" s="170">
        <f t="shared" si="19"/>
        <v>396.55700000000002</v>
      </c>
      <c r="BP18" s="170">
        <f t="shared" si="20"/>
        <v>69.239000000000004</v>
      </c>
      <c r="BQ18" s="170">
        <f t="shared" ref="BQ18:BV18" si="32">BQ19+BQ74</f>
        <v>54.179000000000002</v>
      </c>
      <c r="BR18" s="170">
        <f t="shared" si="32"/>
        <v>0</v>
      </c>
      <c r="BS18" s="170">
        <f t="shared" si="32"/>
        <v>15.059999999999999</v>
      </c>
      <c r="BT18" s="170">
        <f t="shared" si="32"/>
        <v>0</v>
      </c>
      <c r="BU18" s="170">
        <f t="shared" si="32"/>
        <v>0</v>
      </c>
      <c r="BV18" s="170">
        <f t="shared" si="32"/>
        <v>0</v>
      </c>
      <c r="BW18" s="170">
        <f t="shared" si="22"/>
        <v>268.40701694915253</v>
      </c>
      <c r="BX18" s="170">
        <f t="shared" ref="BX18:CA18" si="33">BX19+BX74</f>
        <v>268.40701694915253</v>
      </c>
      <c r="BY18" s="170">
        <f t="shared" si="33"/>
        <v>0</v>
      </c>
      <c r="BZ18" s="170">
        <f t="shared" si="33"/>
        <v>0</v>
      </c>
      <c r="CA18" s="170">
        <f t="shared" si="33"/>
        <v>58.910983050847449</v>
      </c>
      <c r="CB18" s="170">
        <f t="shared" si="24"/>
        <v>0</v>
      </c>
      <c r="CC18" s="170">
        <f>CC19+CC74</f>
        <v>0</v>
      </c>
      <c r="CD18" s="170">
        <f>CD19+CD74</f>
        <v>0</v>
      </c>
      <c r="CE18" s="170">
        <f>CE19+CE74</f>
        <v>0</v>
      </c>
      <c r="CF18" s="170">
        <f>CF19+CF74</f>
        <v>0</v>
      </c>
      <c r="CG18" s="170">
        <f t="shared" si="25"/>
        <v>221.10900000000001</v>
      </c>
      <c r="CH18" s="170">
        <f>CH19+CH74</f>
        <v>221.10900000000001</v>
      </c>
      <c r="CI18" s="170"/>
      <c r="CJ18" s="170"/>
      <c r="CK18" s="170"/>
      <c r="CL18" s="170"/>
      <c r="CM18" s="169">
        <f>CM19+CM74</f>
        <v>278.27300000000002</v>
      </c>
      <c r="CN18" s="170">
        <f>CN19+CN74</f>
        <v>245.727</v>
      </c>
      <c r="CO18" s="170"/>
      <c r="CP18" s="170"/>
      <c r="CQ18" s="170"/>
      <c r="CR18" s="51">
        <f>CR19+CR74</f>
        <v>524</v>
      </c>
    </row>
    <row r="19" spans="1:133" s="15" customFormat="1" ht="31.5" outlineLevel="1" x14ac:dyDescent="0.25">
      <c r="A19" s="84" t="s">
        <v>7</v>
      </c>
      <c r="B19" s="60" t="s">
        <v>8</v>
      </c>
      <c r="C19" s="17"/>
      <c r="D19" s="17" t="str">
        <f>D20</f>
        <v>126,64км/ 20 МВА</v>
      </c>
      <c r="E19" s="19"/>
      <c r="F19" s="105"/>
      <c r="G19" s="20">
        <f>G20+G41+G43+G45+G47+G52+G53+G61+G67+G71</f>
        <v>844.93599999999981</v>
      </c>
      <c r="H19" s="18">
        <f>H20+H41+H43+H45+H47+H52+H53+H61+H67+H71</f>
        <v>798.91309999999987</v>
      </c>
      <c r="I19" s="26">
        <f>I20+I41+I43+I45+I47+I52+I53+I61+I67+I71</f>
        <v>100.24310000000001</v>
      </c>
      <c r="J19" s="20"/>
      <c r="K19" s="18"/>
      <c r="L19" s="18"/>
      <c r="M19" s="18"/>
      <c r="N19" s="18"/>
      <c r="O19" s="25"/>
      <c r="P19" s="116">
        <f t="shared" ref="P19:AO19" si="34">P20+P41+P43+P45+P47+P61+P67+P71+P53</f>
        <v>196.25300000000004</v>
      </c>
      <c r="Q19" s="18">
        <f t="shared" si="5"/>
        <v>151.81299999999999</v>
      </c>
      <c r="R19" s="18">
        <f t="shared" si="6"/>
        <v>23.081</v>
      </c>
      <c r="S19" s="18">
        <f t="shared" si="34"/>
        <v>23.081</v>
      </c>
      <c r="T19" s="18">
        <f t="shared" si="34"/>
        <v>0</v>
      </c>
      <c r="U19" s="18">
        <f t="shared" si="34"/>
        <v>0</v>
      </c>
      <c r="V19" s="18">
        <f t="shared" si="34"/>
        <v>0</v>
      </c>
      <c r="W19" s="18">
        <f t="shared" si="34"/>
        <v>0</v>
      </c>
      <c r="X19" s="18">
        <f t="shared" si="34"/>
        <v>0</v>
      </c>
      <c r="Y19" s="18">
        <f t="shared" si="7"/>
        <v>107.15466101694913</v>
      </c>
      <c r="Z19" s="18">
        <f t="shared" si="34"/>
        <v>107.15466101694913</v>
      </c>
      <c r="AA19" s="18">
        <f t="shared" si="34"/>
        <v>0</v>
      </c>
      <c r="AB19" s="18">
        <f t="shared" si="34"/>
        <v>0</v>
      </c>
      <c r="AC19" s="18">
        <f t="shared" si="34"/>
        <v>21.577338983050851</v>
      </c>
      <c r="AD19" s="18">
        <f t="shared" si="8"/>
        <v>0</v>
      </c>
      <c r="AE19" s="18">
        <f t="shared" si="34"/>
        <v>0</v>
      </c>
      <c r="AF19" s="18">
        <f t="shared" si="34"/>
        <v>0</v>
      </c>
      <c r="AG19" s="18">
        <f t="shared" si="34"/>
        <v>0</v>
      </c>
      <c r="AH19" s="18">
        <f t="shared" si="34"/>
        <v>0</v>
      </c>
      <c r="AI19" s="18">
        <f t="shared" si="9"/>
        <v>43.971000000000004</v>
      </c>
      <c r="AJ19" s="18">
        <f t="shared" si="34"/>
        <v>43.971000000000004</v>
      </c>
      <c r="AK19" s="18">
        <f t="shared" si="34"/>
        <v>0</v>
      </c>
      <c r="AL19" s="18">
        <f t="shared" si="34"/>
        <v>0</v>
      </c>
      <c r="AM19" s="18">
        <f t="shared" si="34"/>
        <v>0</v>
      </c>
      <c r="AN19" s="18">
        <f t="shared" si="34"/>
        <v>0</v>
      </c>
      <c r="AO19" s="18">
        <f t="shared" si="34"/>
        <v>144.80700000000002</v>
      </c>
      <c r="AP19" s="18">
        <f t="shared" si="11"/>
        <v>139.49699999999999</v>
      </c>
      <c r="AQ19" s="18">
        <f t="shared" si="12"/>
        <v>31.097999999999999</v>
      </c>
      <c r="AR19" s="18">
        <f t="shared" ref="AR19:AW19" si="35">AR20+AR41+AR43+AR45+AR47+AR61+AR67+AR71+AR53</f>
        <v>31.097999999999999</v>
      </c>
      <c r="AS19" s="18">
        <f t="shared" si="35"/>
        <v>0</v>
      </c>
      <c r="AT19" s="18">
        <f t="shared" si="35"/>
        <v>0</v>
      </c>
      <c r="AU19" s="18">
        <f t="shared" si="35"/>
        <v>0</v>
      </c>
      <c r="AV19" s="18">
        <f t="shared" si="35"/>
        <v>0</v>
      </c>
      <c r="AW19" s="18">
        <f t="shared" si="35"/>
        <v>0</v>
      </c>
      <c r="AX19" s="18">
        <f t="shared" si="14"/>
        <v>87.121000000000009</v>
      </c>
      <c r="AY19" s="18">
        <f t="shared" ref="AY19:BB19" si="36">AY20+AY41+AY43+AY45+AY47+AY61+AY67+AY71+AY53</f>
        <v>87.121000000000009</v>
      </c>
      <c r="AZ19" s="18">
        <f t="shared" si="36"/>
        <v>0</v>
      </c>
      <c r="BA19" s="18">
        <f t="shared" si="36"/>
        <v>0</v>
      </c>
      <c r="BB19" s="18">
        <f t="shared" si="36"/>
        <v>21.277999999999988</v>
      </c>
      <c r="BC19" s="18">
        <f t="shared" si="16"/>
        <v>0</v>
      </c>
      <c r="BD19" s="18">
        <f t="shared" ref="BD19:BG19" si="37">BD20+BD41+BD43+BD45+BD47+BD61+BD67+BD71+BD53</f>
        <v>0</v>
      </c>
      <c r="BE19" s="18">
        <f t="shared" si="37"/>
        <v>0</v>
      </c>
      <c r="BF19" s="18">
        <f t="shared" si="37"/>
        <v>0</v>
      </c>
      <c r="BG19" s="18">
        <f t="shared" si="37"/>
        <v>0</v>
      </c>
      <c r="BH19" s="18">
        <f t="shared" si="17"/>
        <v>5.31</v>
      </c>
      <c r="BI19" s="18">
        <f t="shared" ref="BI19:BM19" si="38">BI20+BI41+BI43+BI45+BI47+BI61+BI67+BI71+BI53</f>
        <v>5.31</v>
      </c>
      <c r="BJ19" s="18">
        <f t="shared" si="38"/>
        <v>0</v>
      </c>
      <c r="BK19" s="18">
        <f t="shared" si="38"/>
        <v>0</v>
      </c>
      <c r="BL19" s="18">
        <f t="shared" si="38"/>
        <v>0</v>
      </c>
      <c r="BM19" s="18">
        <f t="shared" si="38"/>
        <v>0</v>
      </c>
      <c r="BN19" s="18">
        <f t="shared" ref="BN19" si="39">BN20+BN41+BN43+BN45+BN47+BN61+BN67+BN71+BN53</f>
        <v>341.06</v>
      </c>
      <c r="BO19" s="18">
        <f t="shared" si="19"/>
        <v>291.31</v>
      </c>
      <c r="BP19" s="18">
        <f t="shared" si="20"/>
        <v>54.179000000000002</v>
      </c>
      <c r="BQ19" s="18">
        <f t="shared" ref="BQ19:BV19" si="40">BQ20+BQ41+BQ43+BQ45+BQ47+BQ61+BQ67+BQ71+BQ53</f>
        <v>54.179000000000002</v>
      </c>
      <c r="BR19" s="18">
        <f t="shared" si="40"/>
        <v>0</v>
      </c>
      <c r="BS19" s="18">
        <f t="shared" si="40"/>
        <v>0</v>
      </c>
      <c r="BT19" s="18">
        <f t="shared" si="40"/>
        <v>0</v>
      </c>
      <c r="BU19" s="18">
        <f t="shared" si="40"/>
        <v>0</v>
      </c>
      <c r="BV19" s="18">
        <f t="shared" si="40"/>
        <v>0</v>
      </c>
      <c r="BW19" s="18">
        <f t="shared" si="22"/>
        <v>194.27566101694916</v>
      </c>
      <c r="BX19" s="18">
        <f t="shared" ref="BX19:CA19" si="41">BX20+BX41+BX43+BX45+BX47+BX61+BX67+BX71+BX53</f>
        <v>194.27566101694916</v>
      </c>
      <c r="BY19" s="18">
        <f t="shared" si="41"/>
        <v>0</v>
      </c>
      <c r="BZ19" s="18">
        <f t="shared" si="41"/>
        <v>0</v>
      </c>
      <c r="CA19" s="18">
        <f t="shared" si="41"/>
        <v>42.855338983050842</v>
      </c>
      <c r="CB19" s="18">
        <f t="shared" si="24"/>
        <v>0</v>
      </c>
      <c r="CC19" s="18">
        <f t="shared" ref="CC19:CF19" si="42">CC20+CC41+CC43+CC45+CC47+CC61+CC67+CC71+CC53</f>
        <v>0</v>
      </c>
      <c r="CD19" s="18">
        <f t="shared" si="42"/>
        <v>0</v>
      </c>
      <c r="CE19" s="18">
        <f t="shared" si="42"/>
        <v>0</v>
      </c>
      <c r="CF19" s="18">
        <f t="shared" si="42"/>
        <v>0</v>
      </c>
      <c r="CG19" s="18">
        <f t="shared" si="25"/>
        <v>49.280999999999999</v>
      </c>
      <c r="CH19" s="18">
        <f t="shared" ref="CH19:CL19" si="43">CH20+CH41+CH43+CH45+CH47+CH61+CH67+CH71+CH53</f>
        <v>49.280999999999999</v>
      </c>
      <c r="CI19" s="18">
        <f t="shared" si="43"/>
        <v>0</v>
      </c>
      <c r="CJ19" s="18">
        <f t="shared" si="43"/>
        <v>0</v>
      </c>
      <c r="CK19" s="18">
        <f t="shared" si="43"/>
        <v>0</v>
      </c>
      <c r="CL19" s="18">
        <f t="shared" si="43"/>
        <v>0</v>
      </c>
      <c r="CM19" s="20">
        <f t="shared" ref="CM19:CR19" si="44">CM20+CM41+CM43+CM45+CM47+CM61+CM67+CM71+CM53</f>
        <v>165.791</v>
      </c>
      <c r="CN19" s="18">
        <f t="shared" si="44"/>
        <v>123.24700000000001</v>
      </c>
      <c r="CO19" s="18">
        <f t="shared" si="44"/>
        <v>0</v>
      </c>
      <c r="CP19" s="18">
        <f t="shared" si="44"/>
        <v>0</v>
      </c>
      <c r="CQ19" s="18">
        <f t="shared" si="44"/>
        <v>0</v>
      </c>
      <c r="CR19" s="26">
        <f t="shared" si="44"/>
        <v>289.03799999999995</v>
      </c>
    </row>
    <row r="20" spans="1:133" s="52" customFormat="1" ht="31.5" outlineLevel="1" x14ac:dyDescent="0.25">
      <c r="A20" s="83" t="s">
        <v>9</v>
      </c>
      <c r="B20" s="59" t="s">
        <v>10</v>
      </c>
      <c r="C20" s="28"/>
      <c r="D20" s="27" t="s">
        <v>184</v>
      </c>
      <c r="E20" s="28"/>
      <c r="F20" s="106"/>
      <c r="G20" s="30">
        <f>G21+G36</f>
        <v>667.80099999999993</v>
      </c>
      <c r="H20" s="29">
        <f>H21+H36</f>
        <v>621.77809999999999</v>
      </c>
      <c r="I20" s="31">
        <f>I21+I36</f>
        <v>24.947100000000002</v>
      </c>
      <c r="J20" s="30"/>
      <c r="K20" s="29"/>
      <c r="L20" s="29"/>
      <c r="M20" s="29"/>
      <c r="N20" s="29"/>
      <c r="O20" s="31"/>
      <c r="P20" s="50">
        <f t="shared" ref="P20:AC20" si="45">P21+P36</f>
        <v>140.53100000000001</v>
      </c>
      <c r="Q20" s="29">
        <f t="shared" si="5"/>
        <v>101.58900000000001</v>
      </c>
      <c r="R20" s="29">
        <f t="shared" si="6"/>
        <v>23.081</v>
      </c>
      <c r="S20" s="29">
        <f t="shared" si="45"/>
        <v>23.081</v>
      </c>
      <c r="T20" s="29">
        <f t="shared" si="45"/>
        <v>0</v>
      </c>
      <c r="U20" s="29">
        <f t="shared" si="45"/>
        <v>0</v>
      </c>
      <c r="V20" s="29">
        <f t="shared" si="45"/>
        <v>0</v>
      </c>
      <c r="W20" s="29">
        <f t="shared" si="45"/>
        <v>0</v>
      </c>
      <c r="X20" s="29">
        <f t="shared" si="45"/>
        <v>0</v>
      </c>
      <c r="Y20" s="29">
        <f t="shared" si="7"/>
        <v>64.448000000000008</v>
      </c>
      <c r="Z20" s="29">
        <f t="shared" si="45"/>
        <v>64.448000000000008</v>
      </c>
      <c r="AA20" s="29">
        <f t="shared" si="45"/>
        <v>0</v>
      </c>
      <c r="AB20" s="29">
        <f t="shared" si="45"/>
        <v>0</v>
      </c>
      <c r="AC20" s="29">
        <f t="shared" si="45"/>
        <v>14.060000000000002</v>
      </c>
      <c r="AD20" s="29">
        <f t="shared" si="8"/>
        <v>0</v>
      </c>
      <c r="AE20" s="29">
        <f>AE21+AE36</f>
        <v>0</v>
      </c>
      <c r="AF20" s="29">
        <f>AF21+AF36</f>
        <v>0</v>
      </c>
      <c r="AG20" s="29">
        <f>AG21+AG36</f>
        <v>0</v>
      </c>
      <c r="AH20" s="29">
        <f>AH21+AH36</f>
        <v>0</v>
      </c>
      <c r="AI20" s="29">
        <f t="shared" si="9"/>
        <v>38.661000000000001</v>
      </c>
      <c r="AJ20" s="29">
        <f>AJ21+AJ36</f>
        <v>38.661000000000001</v>
      </c>
      <c r="AK20" s="29"/>
      <c r="AL20" s="29"/>
      <c r="AM20" s="29"/>
      <c r="AN20" s="29"/>
      <c r="AO20" s="29">
        <f>AO21+AO36</f>
        <v>98.69</v>
      </c>
      <c r="AP20" s="29">
        <f t="shared" si="11"/>
        <v>98.69</v>
      </c>
      <c r="AQ20" s="29">
        <f t="shared" si="12"/>
        <v>31.097999999999999</v>
      </c>
      <c r="AR20" s="29">
        <f t="shared" ref="AR20:AW20" si="46">AR21+AR36</f>
        <v>31.097999999999999</v>
      </c>
      <c r="AS20" s="29">
        <f t="shared" si="46"/>
        <v>0</v>
      </c>
      <c r="AT20" s="29">
        <f t="shared" si="46"/>
        <v>0</v>
      </c>
      <c r="AU20" s="29">
        <f t="shared" si="46"/>
        <v>0</v>
      </c>
      <c r="AV20" s="29">
        <f t="shared" si="46"/>
        <v>0</v>
      </c>
      <c r="AW20" s="29">
        <f t="shared" si="46"/>
        <v>0</v>
      </c>
      <c r="AX20" s="29">
        <f t="shared" si="14"/>
        <v>52.539000000000001</v>
      </c>
      <c r="AY20" s="29">
        <f t="shared" ref="AY20:BB20" si="47">AY21+AY36</f>
        <v>52.539000000000001</v>
      </c>
      <c r="AZ20" s="29">
        <f t="shared" si="47"/>
        <v>0</v>
      </c>
      <c r="BA20" s="29">
        <f t="shared" si="47"/>
        <v>0</v>
      </c>
      <c r="BB20" s="29">
        <f t="shared" si="47"/>
        <v>15.052999999999994</v>
      </c>
      <c r="BC20" s="29">
        <f t="shared" si="16"/>
        <v>0</v>
      </c>
      <c r="BD20" s="29">
        <f>BD21+BD36</f>
        <v>0</v>
      </c>
      <c r="BE20" s="29">
        <f>BE21+BE36</f>
        <v>0</v>
      </c>
      <c r="BF20" s="29">
        <f>BF21+BF36</f>
        <v>0</v>
      </c>
      <c r="BG20" s="29">
        <f>BG21+BG36</f>
        <v>0</v>
      </c>
      <c r="BH20" s="29">
        <f t="shared" si="17"/>
        <v>0</v>
      </c>
      <c r="BI20" s="29">
        <f>BI21+BI36</f>
        <v>0</v>
      </c>
      <c r="BJ20" s="29"/>
      <c r="BK20" s="29"/>
      <c r="BL20" s="29"/>
      <c r="BM20" s="29"/>
      <c r="BN20" s="29">
        <f>BN21+BN36</f>
        <v>239.221</v>
      </c>
      <c r="BO20" s="29">
        <f t="shared" si="19"/>
        <v>200.279</v>
      </c>
      <c r="BP20" s="29">
        <f t="shared" si="20"/>
        <v>54.179000000000002</v>
      </c>
      <c r="BQ20" s="29">
        <f t="shared" ref="BQ20:BV20" si="48">BQ21+BQ36</f>
        <v>54.179000000000002</v>
      </c>
      <c r="BR20" s="29">
        <f t="shared" si="48"/>
        <v>0</v>
      </c>
      <c r="BS20" s="29">
        <f t="shared" si="48"/>
        <v>0</v>
      </c>
      <c r="BT20" s="29">
        <f t="shared" si="48"/>
        <v>0</v>
      </c>
      <c r="BU20" s="29">
        <f t="shared" si="48"/>
        <v>0</v>
      </c>
      <c r="BV20" s="29">
        <f t="shared" si="48"/>
        <v>0</v>
      </c>
      <c r="BW20" s="29">
        <f t="shared" si="22"/>
        <v>116.98700000000001</v>
      </c>
      <c r="BX20" s="29">
        <f t="shared" ref="BX20:CA20" si="49">BX21+BX36</f>
        <v>116.98700000000001</v>
      </c>
      <c r="BY20" s="29">
        <f t="shared" si="49"/>
        <v>0</v>
      </c>
      <c r="BZ20" s="29">
        <f t="shared" si="49"/>
        <v>0</v>
      </c>
      <c r="CA20" s="29">
        <f t="shared" si="49"/>
        <v>29.112999999999996</v>
      </c>
      <c r="CB20" s="29">
        <f t="shared" si="24"/>
        <v>0</v>
      </c>
      <c r="CC20" s="29">
        <f>CC21+CC36</f>
        <v>0</v>
      </c>
      <c r="CD20" s="29">
        <f>CD21+CD36</f>
        <v>0</v>
      </c>
      <c r="CE20" s="29">
        <f>CE21+CE36</f>
        <v>0</v>
      </c>
      <c r="CF20" s="29">
        <f>CF21+CF36</f>
        <v>0</v>
      </c>
      <c r="CG20" s="29">
        <f t="shared" si="25"/>
        <v>38.661000000000001</v>
      </c>
      <c r="CH20" s="29">
        <f>CH21+CH36</f>
        <v>38.661000000000001</v>
      </c>
      <c r="CI20" s="29"/>
      <c r="CJ20" s="29"/>
      <c r="CK20" s="29"/>
      <c r="CL20" s="29"/>
      <c r="CM20" s="30">
        <f>CM21+CM36</f>
        <v>117.88199999999999</v>
      </c>
      <c r="CN20" s="29">
        <f>CN21+CN36</f>
        <v>83.632000000000005</v>
      </c>
      <c r="CO20" s="29"/>
      <c r="CP20" s="29"/>
      <c r="CQ20" s="29"/>
      <c r="CR20" s="31">
        <f>CR21+CR36</f>
        <v>201.51400000000001</v>
      </c>
      <c r="CS20" s="122"/>
      <c r="CT20" s="122"/>
      <c r="CU20" s="122"/>
      <c r="CV20" s="122"/>
      <c r="CW20" s="122"/>
      <c r="CX20" s="122"/>
      <c r="CY20" s="122"/>
      <c r="CZ20" s="122"/>
      <c r="DA20" s="122"/>
      <c r="DB20" s="122"/>
      <c r="DC20" s="122"/>
      <c r="DD20" s="122"/>
      <c r="DE20" s="122"/>
      <c r="DF20" s="122"/>
      <c r="DG20" s="122"/>
      <c r="DH20" s="122"/>
      <c r="DI20" s="122"/>
      <c r="DJ20" s="122"/>
      <c r="DK20" s="122"/>
      <c r="DL20" s="122"/>
      <c r="DM20" s="122"/>
      <c r="DN20" s="122"/>
      <c r="DO20" s="122"/>
      <c r="DP20" s="122"/>
      <c r="DQ20" s="122"/>
      <c r="DR20" s="122"/>
      <c r="DS20" s="122"/>
      <c r="DT20" s="122"/>
      <c r="DU20" s="122"/>
      <c r="DV20" s="122"/>
      <c r="DW20" s="122"/>
      <c r="DX20" s="122"/>
      <c r="DY20" s="122"/>
      <c r="DZ20" s="122"/>
      <c r="EA20" s="122"/>
      <c r="EB20" s="122"/>
      <c r="EC20" s="122"/>
    </row>
    <row r="21" spans="1:133" s="52" customFormat="1" outlineLevel="1" x14ac:dyDescent="0.25">
      <c r="A21" s="83"/>
      <c r="B21" s="59" t="s">
        <v>43</v>
      </c>
      <c r="C21" s="28"/>
      <c r="D21" s="33" t="s">
        <v>185</v>
      </c>
      <c r="E21" s="28"/>
      <c r="F21" s="106"/>
      <c r="G21" s="30">
        <f>G22+G31</f>
        <v>224.024</v>
      </c>
      <c r="H21" s="29">
        <f>H22+H31</f>
        <v>200.6591</v>
      </c>
      <c r="I21" s="31">
        <f>I22+I31</f>
        <v>21.127100000000002</v>
      </c>
      <c r="J21" s="30">
        <f>J22+J31</f>
        <v>0</v>
      </c>
      <c r="K21" s="29">
        <v>0</v>
      </c>
      <c r="L21" s="29"/>
      <c r="M21" s="29"/>
      <c r="N21" s="29"/>
      <c r="O21" s="31">
        <f t="shared" ref="O21:AC21" si="50">O22+O31</f>
        <v>0</v>
      </c>
      <c r="P21" s="50">
        <f t="shared" si="50"/>
        <v>26.164000000000001</v>
      </c>
      <c r="Q21" s="29">
        <f t="shared" si="5"/>
        <v>26.164000000000001</v>
      </c>
      <c r="R21" s="29">
        <f t="shared" si="6"/>
        <v>0</v>
      </c>
      <c r="S21" s="29">
        <f t="shared" si="50"/>
        <v>0</v>
      </c>
      <c r="T21" s="29">
        <f t="shared" si="50"/>
        <v>0</v>
      </c>
      <c r="U21" s="29">
        <f t="shared" si="50"/>
        <v>0</v>
      </c>
      <c r="V21" s="29">
        <f t="shared" si="50"/>
        <v>0</v>
      </c>
      <c r="W21" s="29">
        <f t="shared" si="50"/>
        <v>0</v>
      </c>
      <c r="X21" s="29">
        <f t="shared" si="50"/>
        <v>0</v>
      </c>
      <c r="Y21" s="29">
        <f t="shared" si="7"/>
        <v>23.61</v>
      </c>
      <c r="Z21" s="29">
        <f t="shared" si="50"/>
        <v>23.61</v>
      </c>
      <c r="AA21" s="29">
        <f t="shared" si="50"/>
        <v>0</v>
      </c>
      <c r="AB21" s="29">
        <f t="shared" si="50"/>
        <v>0</v>
      </c>
      <c r="AC21" s="29">
        <f t="shared" si="50"/>
        <v>2.554000000000002</v>
      </c>
      <c r="AD21" s="29">
        <f t="shared" si="8"/>
        <v>0</v>
      </c>
      <c r="AE21" s="29">
        <f>AE22+AE31</f>
        <v>0</v>
      </c>
      <c r="AF21" s="29">
        <f>AF22+AF31</f>
        <v>0</v>
      </c>
      <c r="AG21" s="29">
        <f>AG22+AG31</f>
        <v>0</v>
      </c>
      <c r="AH21" s="29">
        <f>AH22+AH31</f>
        <v>0</v>
      </c>
      <c r="AI21" s="29">
        <f t="shared" si="9"/>
        <v>0</v>
      </c>
      <c r="AJ21" s="29">
        <f>AJ22+AJ31</f>
        <v>0</v>
      </c>
      <c r="AK21" s="29"/>
      <c r="AL21" s="29"/>
      <c r="AM21" s="29"/>
      <c r="AN21" s="29"/>
      <c r="AO21" s="29">
        <f t="shared" ref="AO21" si="51">AO22+AO31</f>
        <v>37.750999999999998</v>
      </c>
      <c r="AP21" s="29">
        <f t="shared" si="11"/>
        <v>37.750999999999998</v>
      </c>
      <c r="AQ21" s="29">
        <f t="shared" si="12"/>
        <v>0</v>
      </c>
      <c r="AR21" s="29">
        <f t="shared" ref="AR21:AW21" si="52">AR22+AR31</f>
        <v>0</v>
      </c>
      <c r="AS21" s="29">
        <f t="shared" si="52"/>
        <v>0</v>
      </c>
      <c r="AT21" s="29">
        <f t="shared" si="52"/>
        <v>0</v>
      </c>
      <c r="AU21" s="29">
        <f t="shared" si="52"/>
        <v>0</v>
      </c>
      <c r="AV21" s="29">
        <f t="shared" si="52"/>
        <v>0</v>
      </c>
      <c r="AW21" s="29">
        <f t="shared" si="52"/>
        <v>0</v>
      </c>
      <c r="AX21" s="29">
        <f t="shared" si="14"/>
        <v>31.992000000000001</v>
      </c>
      <c r="AY21" s="29">
        <f t="shared" ref="AY21:BB21" si="53">AY22+AY31</f>
        <v>31.992000000000001</v>
      </c>
      <c r="AZ21" s="29">
        <f t="shared" si="53"/>
        <v>0</v>
      </c>
      <c r="BA21" s="29">
        <f t="shared" si="53"/>
        <v>0</v>
      </c>
      <c r="BB21" s="29">
        <f t="shared" si="53"/>
        <v>5.7589999999999968</v>
      </c>
      <c r="BC21" s="29">
        <f t="shared" si="16"/>
        <v>0</v>
      </c>
      <c r="BD21" s="29">
        <f>BD22+BD31</f>
        <v>0</v>
      </c>
      <c r="BE21" s="29">
        <f>BE22+BE31</f>
        <v>0</v>
      </c>
      <c r="BF21" s="29">
        <f>BF22+BF31</f>
        <v>0</v>
      </c>
      <c r="BG21" s="29">
        <f>BG22+BG31</f>
        <v>0</v>
      </c>
      <c r="BH21" s="29">
        <f t="shared" si="17"/>
        <v>0</v>
      </c>
      <c r="BI21" s="29">
        <f>BI22+BI31</f>
        <v>0</v>
      </c>
      <c r="BJ21" s="29"/>
      <c r="BK21" s="29"/>
      <c r="BL21" s="29"/>
      <c r="BM21" s="29"/>
      <c r="BN21" s="29">
        <f>BN22+BN31</f>
        <v>63.914999999999999</v>
      </c>
      <c r="BO21" s="29">
        <f t="shared" si="19"/>
        <v>63.915000000000006</v>
      </c>
      <c r="BP21" s="29">
        <f t="shared" si="20"/>
        <v>0</v>
      </c>
      <c r="BQ21" s="29">
        <f t="shared" ref="BQ21:BV21" si="54">BQ22+BQ31</f>
        <v>0</v>
      </c>
      <c r="BR21" s="29">
        <f t="shared" si="54"/>
        <v>0</v>
      </c>
      <c r="BS21" s="29">
        <f t="shared" si="54"/>
        <v>0</v>
      </c>
      <c r="BT21" s="29">
        <f t="shared" si="54"/>
        <v>0</v>
      </c>
      <c r="BU21" s="29">
        <f t="shared" si="54"/>
        <v>0</v>
      </c>
      <c r="BV21" s="29">
        <f t="shared" si="54"/>
        <v>0</v>
      </c>
      <c r="BW21" s="29">
        <f t="shared" si="22"/>
        <v>55.602000000000004</v>
      </c>
      <c r="BX21" s="29">
        <f t="shared" ref="BX21:CA21" si="55">BX22+BX31</f>
        <v>55.602000000000004</v>
      </c>
      <c r="BY21" s="29">
        <f t="shared" si="55"/>
        <v>0</v>
      </c>
      <c r="BZ21" s="29">
        <f t="shared" si="55"/>
        <v>0</v>
      </c>
      <c r="CA21" s="29">
        <f t="shared" si="55"/>
        <v>8.3129999999999988</v>
      </c>
      <c r="CB21" s="29">
        <f t="shared" si="24"/>
        <v>0</v>
      </c>
      <c r="CC21" s="29">
        <f>CC22+CC31</f>
        <v>0</v>
      </c>
      <c r="CD21" s="29">
        <f>CD22+CD31</f>
        <v>0</v>
      </c>
      <c r="CE21" s="29">
        <f>CE22+CE31</f>
        <v>0</v>
      </c>
      <c r="CF21" s="29">
        <f>CF22+CF31</f>
        <v>0</v>
      </c>
      <c r="CG21" s="29">
        <f t="shared" si="25"/>
        <v>0</v>
      </c>
      <c r="CH21" s="29">
        <f>CH22+CH31</f>
        <v>0</v>
      </c>
      <c r="CI21" s="29"/>
      <c r="CJ21" s="29"/>
      <c r="CK21" s="29"/>
      <c r="CL21" s="29"/>
      <c r="CM21" s="30">
        <f>CM22+CM31</f>
        <v>22.407</v>
      </c>
      <c r="CN21" s="29">
        <f>CN22+CN31</f>
        <v>31.992000000000001</v>
      </c>
      <c r="CO21" s="29"/>
      <c r="CP21" s="29"/>
      <c r="CQ21" s="29"/>
      <c r="CR21" s="31">
        <f>CR22+CR31</f>
        <v>54.399000000000001</v>
      </c>
      <c r="CS21" s="122"/>
      <c r="CT21" s="122"/>
      <c r="CU21" s="122"/>
      <c r="CV21" s="122"/>
      <c r="CW21" s="122"/>
      <c r="CX21" s="122"/>
      <c r="CY21" s="122"/>
      <c r="CZ21" s="122"/>
      <c r="DA21" s="122"/>
      <c r="DB21" s="122"/>
      <c r="DC21" s="122"/>
      <c r="DD21" s="122"/>
      <c r="DE21" s="122"/>
      <c r="DF21" s="122"/>
      <c r="DG21" s="122"/>
      <c r="DH21" s="122"/>
      <c r="DI21" s="122"/>
      <c r="DJ21" s="122"/>
      <c r="DK21" s="122"/>
      <c r="DL21" s="122"/>
      <c r="DM21" s="122"/>
      <c r="DN21" s="122"/>
      <c r="DO21" s="122"/>
      <c r="DP21" s="122"/>
      <c r="DQ21" s="122"/>
      <c r="DR21" s="122"/>
      <c r="DS21" s="122"/>
      <c r="DT21" s="122"/>
      <c r="DU21" s="122"/>
      <c r="DV21" s="122"/>
      <c r="DW21" s="122"/>
      <c r="DX21" s="122"/>
      <c r="DY21" s="122"/>
      <c r="DZ21" s="122"/>
      <c r="EA21" s="122"/>
      <c r="EB21" s="122"/>
      <c r="EC21" s="122"/>
    </row>
    <row r="22" spans="1:133" s="52" customFormat="1" outlineLevel="1" x14ac:dyDescent="0.25">
      <c r="A22" s="83"/>
      <c r="B22" s="59" t="s">
        <v>81</v>
      </c>
      <c r="C22" s="28"/>
      <c r="D22" s="33" t="s">
        <v>185</v>
      </c>
      <c r="E22" s="28"/>
      <c r="F22" s="106"/>
      <c r="G22" s="30">
        <f>G24+G27</f>
        <v>224.024</v>
      </c>
      <c r="H22" s="29">
        <f t="shared" ref="H22:BS22" si="56">H24+H27</f>
        <v>200.6591</v>
      </c>
      <c r="I22" s="31">
        <f t="shared" si="56"/>
        <v>21.127100000000002</v>
      </c>
      <c r="J22" s="30">
        <f t="shared" si="56"/>
        <v>0</v>
      </c>
      <c r="K22" s="29">
        <f t="shared" si="56"/>
        <v>0</v>
      </c>
      <c r="L22" s="29">
        <f t="shared" si="56"/>
        <v>0</v>
      </c>
      <c r="M22" s="29">
        <f t="shared" si="56"/>
        <v>0</v>
      </c>
      <c r="N22" s="29">
        <f t="shared" si="56"/>
        <v>0</v>
      </c>
      <c r="O22" s="31">
        <f t="shared" si="56"/>
        <v>0</v>
      </c>
      <c r="P22" s="50">
        <f t="shared" si="56"/>
        <v>26.164000000000001</v>
      </c>
      <c r="Q22" s="29">
        <f t="shared" si="56"/>
        <v>26.164000000000001</v>
      </c>
      <c r="R22" s="29">
        <f t="shared" si="56"/>
        <v>0</v>
      </c>
      <c r="S22" s="29">
        <f t="shared" si="56"/>
        <v>0</v>
      </c>
      <c r="T22" s="29">
        <f t="shared" si="56"/>
        <v>0</v>
      </c>
      <c r="U22" s="29">
        <f t="shared" si="56"/>
        <v>0</v>
      </c>
      <c r="V22" s="29">
        <f t="shared" si="56"/>
        <v>0</v>
      </c>
      <c r="W22" s="29">
        <f t="shared" si="56"/>
        <v>0</v>
      </c>
      <c r="X22" s="29">
        <f t="shared" si="56"/>
        <v>0</v>
      </c>
      <c r="Y22" s="29">
        <f t="shared" si="56"/>
        <v>23.61</v>
      </c>
      <c r="Z22" s="29">
        <f t="shared" si="56"/>
        <v>23.61</v>
      </c>
      <c r="AA22" s="29">
        <f t="shared" si="56"/>
        <v>0</v>
      </c>
      <c r="AB22" s="29">
        <f t="shared" si="56"/>
        <v>0</v>
      </c>
      <c r="AC22" s="29">
        <f t="shared" si="56"/>
        <v>2.554000000000002</v>
      </c>
      <c r="AD22" s="29">
        <f t="shared" si="56"/>
        <v>0</v>
      </c>
      <c r="AE22" s="29">
        <f t="shared" si="56"/>
        <v>0</v>
      </c>
      <c r="AF22" s="29">
        <f t="shared" si="56"/>
        <v>0</v>
      </c>
      <c r="AG22" s="29">
        <f t="shared" si="56"/>
        <v>0</v>
      </c>
      <c r="AH22" s="29">
        <f t="shared" si="56"/>
        <v>0</v>
      </c>
      <c r="AI22" s="29">
        <f t="shared" si="56"/>
        <v>0</v>
      </c>
      <c r="AJ22" s="29">
        <f t="shared" si="56"/>
        <v>0</v>
      </c>
      <c r="AK22" s="29">
        <f t="shared" si="56"/>
        <v>0</v>
      </c>
      <c r="AL22" s="29">
        <f t="shared" si="56"/>
        <v>0</v>
      </c>
      <c r="AM22" s="29">
        <f t="shared" si="56"/>
        <v>0</v>
      </c>
      <c r="AN22" s="29">
        <f t="shared" si="56"/>
        <v>0</v>
      </c>
      <c r="AO22" s="29">
        <f t="shared" si="56"/>
        <v>37.750999999999998</v>
      </c>
      <c r="AP22" s="29">
        <f t="shared" si="56"/>
        <v>37.750999999999998</v>
      </c>
      <c r="AQ22" s="29">
        <f t="shared" si="56"/>
        <v>0</v>
      </c>
      <c r="AR22" s="29">
        <f t="shared" si="56"/>
        <v>0</v>
      </c>
      <c r="AS22" s="29">
        <f t="shared" si="56"/>
        <v>0</v>
      </c>
      <c r="AT22" s="29">
        <f t="shared" si="56"/>
        <v>0</v>
      </c>
      <c r="AU22" s="29">
        <f t="shared" si="56"/>
        <v>0</v>
      </c>
      <c r="AV22" s="29">
        <f t="shared" si="56"/>
        <v>0</v>
      </c>
      <c r="AW22" s="29">
        <f t="shared" si="56"/>
        <v>0</v>
      </c>
      <c r="AX22" s="29">
        <f t="shared" si="56"/>
        <v>31.992000000000001</v>
      </c>
      <c r="AY22" s="29">
        <f t="shared" si="56"/>
        <v>31.992000000000001</v>
      </c>
      <c r="AZ22" s="29">
        <f t="shared" si="56"/>
        <v>0</v>
      </c>
      <c r="BA22" s="29">
        <f t="shared" si="56"/>
        <v>0</v>
      </c>
      <c r="BB22" s="29">
        <f t="shared" si="56"/>
        <v>5.7589999999999968</v>
      </c>
      <c r="BC22" s="29">
        <f t="shared" si="56"/>
        <v>0</v>
      </c>
      <c r="BD22" s="29">
        <f t="shared" si="56"/>
        <v>0</v>
      </c>
      <c r="BE22" s="29">
        <f t="shared" si="56"/>
        <v>0</v>
      </c>
      <c r="BF22" s="29">
        <f t="shared" si="56"/>
        <v>0</v>
      </c>
      <c r="BG22" s="29">
        <f t="shared" si="56"/>
        <v>0</v>
      </c>
      <c r="BH22" s="29">
        <f t="shared" si="56"/>
        <v>0</v>
      </c>
      <c r="BI22" s="29">
        <f t="shared" si="56"/>
        <v>0</v>
      </c>
      <c r="BJ22" s="29">
        <f t="shared" si="56"/>
        <v>0</v>
      </c>
      <c r="BK22" s="29">
        <f t="shared" si="56"/>
        <v>0</v>
      </c>
      <c r="BL22" s="29">
        <f t="shared" si="56"/>
        <v>0</v>
      </c>
      <c r="BM22" s="29">
        <f t="shared" si="56"/>
        <v>0</v>
      </c>
      <c r="BN22" s="29">
        <f t="shared" si="56"/>
        <v>63.914999999999999</v>
      </c>
      <c r="BO22" s="29">
        <f t="shared" si="56"/>
        <v>63.915000000000006</v>
      </c>
      <c r="BP22" s="29">
        <f t="shared" si="56"/>
        <v>0</v>
      </c>
      <c r="BQ22" s="29">
        <f t="shared" si="56"/>
        <v>0</v>
      </c>
      <c r="BR22" s="29">
        <f t="shared" si="56"/>
        <v>0</v>
      </c>
      <c r="BS22" s="29">
        <f t="shared" si="56"/>
        <v>0</v>
      </c>
      <c r="BT22" s="29">
        <f t="shared" ref="BT22:CR22" si="57">BT24+BT27</f>
        <v>0</v>
      </c>
      <c r="BU22" s="29">
        <f t="shared" si="57"/>
        <v>0</v>
      </c>
      <c r="BV22" s="29">
        <f t="shared" si="57"/>
        <v>0</v>
      </c>
      <c r="BW22" s="29">
        <f t="shared" si="57"/>
        <v>55.602000000000004</v>
      </c>
      <c r="BX22" s="29">
        <f t="shared" si="57"/>
        <v>55.602000000000004</v>
      </c>
      <c r="BY22" s="29">
        <f t="shared" si="57"/>
        <v>0</v>
      </c>
      <c r="BZ22" s="29">
        <f t="shared" si="57"/>
        <v>0</v>
      </c>
      <c r="CA22" s="29">
        <f t="shared" si="57"/>
        <v>8.3129999999999988</v>
      </c>
      <c r="CB22" s="29">
        <f t="shared" si="57"/>
        <v>0</v>
      </c>
      <c r="CC22" s="29">
        <f t="shared" si="57"/>
        <v>0</v>
      </c>
      <c r="CD22" s="29">
        <f t="shared" si="57"/>
        <v>0</v>
      </c>
      <c r="CE22" s="29">
        <f t="shared" si="57"/>
        <v>0</v>
      </c>
      <c r="CF22" s="29">
        <f t="shared" si="57"/>
        <v>0</v>
      </c>
      <c r="CG22" s="29">
        <f t="shared" si="57"/>
        <v>0</v>
      </c>
      <c r="CH22" s="29">
        <f t="shared" si="57"/>
        <v>0</v>
      </c>
      <c r="CI22" s="29">
        <f t="shared" si="57"/>
        <v>0</v>
      </c>
      <c r="CJ22" s="29">
        <f t="shared" si="57"/>
        <v>0</v>
      </c>
      <c r="CK22" s="29">
        <f t="shared" si="57"/>
        <v>0</v>
      </c>
      <c r="CL22" s="29">
        <f t="shared" si="57"/>
        <v>0</v>
      </c>
      <c r="CM22" s="30">
        <f t="shared" si="57"/>
        <v>22.407</v>
      </c>
      <c r="CN22" s="29">
        <f t="shared" si="57"/>
        <v>31.992000000000001</v>
      </c>
      <c r="CO22" s="29">
        <f t="shared" si="57"/>
        <v>0</v>
      </c>
      <c r="CP22" s="29">
        <f t="shared" si="57"/>
        <v>0</v>
      </c>
      <c r="CQ22" s="29">
        <f t="shared" si="57"/>
        <v>0</v>
      </c>
      <c r="CR22" s="31">
        <f t="shared" si="57"/>
        <v>54.399000000000001</v>
      </c>
      <c r="CS22" s="122"/>
      <c r="CT22" s="122"/>
      <c r="CU22" s="122"/>
      <c r="CV22" s="122"/>
      <c r="CW22" s="122"/>
      <c r="CX22" s="122"/>
      <c r="CY22" s="122"/>
      <c r="CZ22" s="122"/>
      <c r="DA22" s="122"/>
      <c r="DB22" s="122"/>
      <c r="DC22" s="122"/>
      <c r="DD22" s="122"/>
      <c r="DE22" s="122"/>
      <c r="DF22" s="122"/>
      <c r="DG22" s="122"/>
      <c r="DH22" s="122"/>
      <c r="DI22" s="122"/>
      <c r="DJ22" s="122"/>
      <c r="DK22" s="122"/>
      <c r="DL22" s="122"/>
      <c r="DM22" s="122"/>
      <c r="DN22" s="122"/>
      <c r="DO22" s="122"/>
      <c r="DP22" s="122"/>
      <c r="DQ22" s="122"/>
      <c r="DR22" s="122"/>
      <c r="DS22" s="122"/>
      <c r="DT22" s="122"/>
      <c r="DU22" s="122"/>
      <c r="DV22" s="122"/>
      <c r="DW22" s="122"/>
      <c r="DX22" s="122"/>
      <c r="DY22" s="122"/>
      <c r="DZ22" s="122"/>
      <c r="EA22" s="122"/>
      <c r="EB22" s="122"/>
      <c r="EC22" s="122"/>
    </row>
    <row r="23" spans="1:133" s="52" customFormat="1" ht="15.75" hidden="1" customHeight="1" outlineLevel="1" x14ac:dyDescent="0.25">
      <c r="A23" s="83"/>
      <c r="B23" s="59" t="s">
        <v>44</v>
      </c>
      <c r="C23" s="28"/>
      <c r="D23" s="33"/>
      <c r="E23" s="28"/>
      <c r="F23" s="106"/>
      <c r="G23" s="30"/>
      <c r="H23" s="29"/>
      <c r="I23" s="31"/>
      <c r="J23" s="30"/>
      <c r="K23" s="29"/>
      <c r="L23" s="29"/>
      <c r="M23" s="29"/>
      <c r="N23" s="29"/>
      <c r="O23" s="31"/>
      <c r="P23" s="50"/>
      <c r="Q23" s="29">
        <f t="shared" si="5"/>
        <v>0</v>
      </c>
      <c r="R23" s="29">
        <f t="shared" si="6"/>
        <v>0</v>
      </c>
      <c r="S23" s="29"/>
      <c r="T23" s="29"/>
      <c r="U23" s="29"/>
      <c r="V23" s="29"/>
      <c r="W23" s="29"/>
      <c r="X23" s="29"/>
      <c r="Y23" s="29">
        <f t="shared" si="7"/>
        <v>0</v>
      </c>
      <c r="Z23" s="29"/>
      <c r="AA23" s="29"/>
      <c r="AB23" s="29"/>
      <c r="AC23" s="29"/>
      <c r="AD23" s="29">
        <f t="shared" si="8"/>
        <v>0</v>
      </c>
      <c r="AE23" s="29"/>
      <c r="AF23" s="29"/>
      <c r="AG23" s="29"/>
      <c r="AH23" s="29"/>
      <c r="AI23" s="29">
        <f t="shared" si="9"/>
        <v>0</v>
      </c>
      <c r="AJ23" s="29"/>
      <c r="AK23" s="29"/>
      <c r="AL23" s="29"/>
      <c r="AM23" s="29"/>
      <c r="AN23" s="29"/>
      <c r="AO23" s="29"/>
      <c r="AP23" s="29">
        <f t="shared" si="11"/>
        <v>0</v>
      </c>
      <c r="AQ23" s="29">
        <f t="shared" si="12"/>
        <v>0</v>
      </c>
      <c r="AR23" s="29"/>
      <c r="AS23" s="29"/>
      <c r="AT23" s="29"/>
      <c r="AU23" s="29"/>
      <c r="AV23" s="29"/>
      <c r="AW23" s="29"/>
      <c r="AX23" s="29">
        <f t="shared" si="14"/>
        <v>0</v>
      </c>
      <c r="AY23" s="29"/>
      <c r="AZ23" s="29"/>
      <c r="BA23" s="29"/>
      <c r="BB23" s="29"/>
      <c r="BC23" s="29">
        <f t="shared" si="16"/>
        <v>0</v>
      </c>
      <c r="BD23" s="29"/>
      <c r="BE23" s="29"/>
      <c r="BF23" s="29"/>
      <c r="BG23" s="29"/>
      <c r="BH23" s="29">
        <f t="shared" si="17"/>
        <v>0</v>
      </c>
      <c r="BI23" s="29"/>
      <c r="BJ23" s="29"/>
      <c r="BK23" s="29"/>
      <c r="BL23" s="29"/>
      <c r="BM23" s="29"/>
      <c r="BN23" s="29"/>
      <c r="BO23" s="29">
        <f t="shared" si="19"/>
        <v>0</v>
      </c>
      <c r="BP23" s="29">
        <f t="shared" si="20"/>
        <v>0</v>
      </c>
      <c r="BQ23" s="29"/>
      <c r="BR23" s="29"/>
      <c r="BS23" s="29"/>
      <c r="BT23" s="29"/>
      <c r="BU23" s="29"/>
      <c r="BV23" s="29"/>
      <c r="BW23" s="29">
        <f t="shared" si="22"/>
        <v>0</v>
      </c>
      <c r="BX23" s="29"/>
      <c r="BY23" s="29"/>
      <c r="BZ23" s="29"/>
      <c r="CA23" s="29"/>
      <c r="CB23" s="29">
        <f t="shared" si="24"/>
        <v>0</v>
      </c>
      <c r="CC23" s="29"/>
      <c r="CD23" s="29"/>
      <c r="CE23" s="29"/>
      <c r="CF23" s="29"/>
      <c r="CG23" s="29">
        <f t="shared" si="25"/>
        <v>0</v>
      </c>
      <c r="CH23" s="29"/>
      <c r="CI23" s="29"/>
      <c r="CJ23" s="29"/>
      <c r="CK23" s="29"/>
      <c r="CL23" s="29"/>
      <c r="CM23" s="30"/>
      <c r="CN23" s="29"/>
      <c r="CO23" s="29"/>
      <c r="CP23" s="29"/>
      <c r="CQ23" s="29"/>
      <c r="CR23" s="31"/>
      <c r="CS23" s="122"/>
      <c r="CT23" s="122"/>
      <c r="CU23" s="122"/>
      <c r="CV23" s="122"/>
      <c r="CW23" s="122"/>
      <c r="CX23" s="122"/>
      <c r="CY23" s="122"/>
      <c r="CZ23" s="122"/>
      <c r="DA23" s="122"/>
      <c r="DB23" s="122"/>
      <c r="DC23" s="122"/>
      <c r="DD23" s="122"/>
      <c r="DE23" s="122"/>
      <c r="DF23" s="122"/>
      <c r="DG23" s="122"/>
      <c r="DH23" s="122"/>
      <c r="DI23" s="122"/>
      <c r="DJ23" s="122"/>
      <c r="DK23" s="122"/>
      <c r="DL23" s="122"/>
      <c r="DM23" s="122"/>
      <c r="DN23" s="122"/>
      <c r="DO23" s="122"/>
      <c r="DP23" s="122"/>
      <c r="DQ23" s="122"/>
      <c r="DR23" s="122"/>
      <c r="DS23" s="122"/>
      <c r="DT23" s="122"/>
      <c r="DU23" s="122"/>
      <c r="DV23" s="122"/>
      <c r="DW23" s="122"/>
      <c r="DX23" s="122"/>
      <c r="DY23" s="122"/>
      <c r="DZ23" s="122"/>
      <c r="EA23" s="122"/>
      <c r="EB23" s="122"/>
      <c r="EC23" s="122"/>
    </row>
    <row r="24" spans="1:133" s="52" customFormat="1" outlineLevel="1" x14ac:dyDescent="0.25">
      <c r="A24" s="85"/>
      <c r="B24" s="59" t="s">
        <v>45</v>
      </c>
      <c r="C24" s="28"/>
      <c r="D24" s="29" t="str">
        <f>D25</f>
        <v>0,4 км</v>
      </c>
      <c r="E24" s="34"/>
      <c r="F24" s="107"/>
      <c r="G24" s="30">
        <f>G25</f>
        <v>11.276</v>
      </c>
      <c r="H24" s="143">
        <f>H25</f>
        <v>1E-4</v>
      </c>
      <c r="I24" s="140">
        <f t="shared" ref="I24:BS24" si="58">I25</f>
        <v>1E-4</v>
      </c>
      <c r="J24" s="30">
        <f t="shared" si="58"/>
        <v>0</v>
      </c>
      <c r="K24" s="29">
        <f t="shared" si="58"/>
        <v>0</v>
      </c>
      <c r="L24" s="29">
        <f t="shared" si="58"/>
        <v>0</v>
      </c>
      <c r="M24" s="29">
        <f t="shared" si="58"/>
        <v>0</v>
      </c>
      <c r="N24" s="29">
        <f t="shared" si="58"/>
        <v>0</v>
      </c>
      <c r="O24" s="31">
        <f t="shared" si="58"/>
        <v>0</v>
      </c>
      <c r="P24" s="50">
        <f t="shared" si="58"/>
        <v>0</v>
      </c>
      <c r="Q24" s="29">
        <f t="shared" si="58"/>
        <v>0</v>
      </c>
      <c r="R24" s="29">
        <f t="shared" si="58"/>
        <v>0</v>
      </c>
      <c r="S24" s="29">
        <f t="shared" si="58"/>
        <v>0</v>
      </c>
      <c r="T24" s="29">
        <f t="shared" si="58"/>
        <v>0</v>
      </c>
      <c r="U24" s="29">
        <f t="shared" si="58"/>
        <v>0</v>
      </c>
      <c r="V24" s="29">
        <f t="shared" si="58"/>
        <v>0</v>
      </c>
      <c r="W24" s="29">
        <f t="shared" si="58"/>
        <v>0</v>
      </c>
      <c r="X24" s="29">
        <f t="shared" si="58"/>
        <v>0</v>
      </c>
      <c r="Y24" s="29">
        <f t="shared" si="58"/>
        <v>0</v>
      </c>
      <c r="Z24" s="29">
        <f t="shared" si="58"/>
        <v>0</v>
      </c>
      <c r="AA24" s="29">
        <f t="shared" si="58"/>
        <v>0</v>
      </c>
      <c r="AB24" s="29">
        <f t="shared" si="58"/>
        <v>0</v>
      </c>
      <c r="AC24" s="29">
        <f t="shared" si="58"/>
        <v>0</v>
      </c>
      <c r="AD24" s="29">
        <f t="shared" si="58"/>
        <v>0</v>
      </c>
      <c r="AE24" s="29">
        <f t="shared" si="58"/>
        <v>0</v>
      </c>
      <c r="AF24" s="29">
        <f t="shared" si="58"/>
        <v>0</v>
      </c>
      <c r="AG24" s="29">
        <f t="shared" si="58"/>
        <v>0</v>
      </c>
      <c r="AH24" s="29">
        <f t="shared" si="58"/>
        <v>0</v>
      </c>
      <c r="AI24" s="29">
        <f t="shared" si="58"/>
        <v>0</v>
      </c>
      <c r="AJ24" s="29">
        <f t="shared" si="58"/>
        <v>0</v>
      </c>
      <c r="AK24" s="29">
        <f t="shared" si="58"/>
        <v>0</v>
      </c>
      <c r="AL24" s="29">
        <f t="shared" si="58"/>
        <v>0</v>
      </c>
      <c r="AM24" s="29">
        <f t="shared" si="58"/>
        <v>0</v>
      </c>
      <c r="AN24" s="29">
        <f t="shared" si="58"/>
        <v>0</v>
      </c>
      <c r="AO24" s="29">
        <f t="shared" si="58"/>
        <v>0</v>
      </c>
      <c r="AP24" s="29">
        <f t="shared" si="58"/>
        <v>0</v>
      </c>
      <c r="AQ24" s="29">
        <f t="shared" si="58"/>
        <v>0</v>
      </c>
      <c r="AR24" s="29">
        <f t="shared" si="58"/>
        <v>0</v>
      </c>
      <c r="AS24" s="29">
        <f t="shared" si="58"/>
        <v>0</v>
      </c>
      <c r="AT24" s="29">
        <f t="shared" si="58"/>
        <v>0</v>
      </c>
      <c r="AU24" s="29">
        <f t="shared" si="58"/>
        <v>0</v>
      </c>
      <c r="AV24" s="29">
        <f t="shared" si="58"/>
        <v>0</v>
      </c>
      <c r="AW24" s="29">
        <f t="shared" si="58"/>
        <v>0</v>
      </c>
      <c r="AX24" s="29">
        <f t="shared" si="58"/>
        <v>0</v>
      </c>
      <c r="AY24" s="29">
        <f t="shared" si="58"/>
        <v>0</v>
      </c>
      <c r="AZ24" s="29">
        <f t="shared" si="58"/>
        <v>0</v>
      </c>
      <c r="BA24" s="29">
        <f t="shared" si="58"/>
        <v>0</v>
      </c>
      <c r="BB24" s="29">
        <f t="shared" si="58"/>
        <v>0</v>
      </c>
      <c r="BC24" s="29">
        <f t="shared" si="58"/>
        <v>0</v>
      </c>
      <c r="BD24" s="29">
        <f t="shared" si="58"/>
        <v>0</v>
      </c>
      <c r="BE24" s="29">
        <f t="shared" si="58"/>
        <v>0</v>
      </c>
      <c r="BF24" s="29">
        <f t="shared" si="58"/>
        <v>0</v>
      </c>
      <c r="BG24" s="29">
        <f t="shared" si="58"/>
        <v>0</v>
      </c>
      <c r="BH24" s="29">
        <f t="shared" si="58"/>
        <v>0</v>
      </c>
      <c r="BI24" s="29">
        <f t="shared" si="58"/>
        <v>0</v>
      </c>
      <c r="BJ24" s="29">
        <f t="shared" si="58"/>
        <v>0</v>
      </c>
      <c r="BK24" s="29">
        <f t="shared" si="58"/>
        <v>0</v>
      </c>
      <c r="BL24" s="29">
        <f t="shared" si="58"/>
        <v>0</v>
      </c>
      <c r="BM24" s="29">
        <f t="shared" si="58"/>
        <v>0</v>
      </c>
      <c r="BN24" s="29">
        <f t="shared" si="58"/>
        <v>0</v>
      </c>
      <c r="BO24" s="29">
        <f t="shared" si="58"/>
        <v>0</v>
      </c>
      <c r="BP24" s="29">
        <f t="shared" si="58"/>
        <v>0</v>
      </c>
      <c r="BQ24" s="29">
        <f t="shared" si="58"/>
        <v>0</v>
      </c>
      <c r="BR24" s="29">
        <f t="shared" si="58"/>
        <v>0</v>
      </c>
      <c r="BS24" s="29">
        <f t="shared" si="58"/>
        <v>0</v>
      </c>
      <c r="BT24" s="29">
        <f t="shared" ref="BT24:CR24" si="59">BT25</f>
        <v>0</v>
      </c>
      <c r="BU24" s="29">
        <f t="shared" si="59"/>
        <v>0</v>
      </c>
      <c r="BV24" s="29">
        <f t="shared" si="59"/>
        <v>0</v>
      </c>
      <c r="BW24" s="29">
        <f t="shared" si="59"/>
        <v>0</v>
      </c>
      <c r="BX24" s="29">
        <f t="shared" si="59"/>
        <v>0</v>
      </c>
      <c r="BY24" s="29">
        <f t="shared" si="59"/>
        <v>0</v>
      </c>
      <c r="BZ24" s="29">
        <f t="shared" si="59"/>
        <v>0</v>
      </c>
      <c r="CA24" s="29">
        <f t="shared" si="59"/>
        <v>0</v>
      </c>
      <c r="CB24" s="29">
        <f t="shared" si="59"/>
        <v>0</v>
      </c>
      <c r="CC24" s="29">
        <f t="shared" si="59"/>
        <v>0</v>
      </c>
      <c r="CD24" s="29">
        <f t="shared" si="59"/>
        <v>0</v>
      </c>
      <c r="CE24" s="29">
        <f t="shared" si="59"/>
        <v>0</v>
      </c>
      <c r="CF24" s="29">
        <f t="shared" si="59"/>
        <v>0</v>
      </c>
      <c r="CG24" s="29">
        <f t="shared" si="59"/>
        <v>0</v>
      </c>
      <c r="CH24" s="29">
        <f t="shared" si="59"/>
        <v>0</v>
      </c>
      <c r="CI24" s="29">
        <f t="shared" si="59"/>
        <v>0</v>
      </c>
      <c r="CJ24" s="29">
        <f t="shared" si="59"/>
        <v>0</v>
      </c>
      <c r="CK24" s="29">
        <f t="shared" si="59"/>
        <v>0</v>
      </c>
      <c r="CL24" s="29">
        <f t="shared" si="59"/>
        <v>0</v>
      </c>
      <c r="CM24" s="30">
        <f t="shared" si="59"/>
        <v>0</v>
      </c>
      <c r="CN24" s="29">
        <f t="shared" si="59"/>
        <v>0</v>
      </c>
      <c r="CO24" s="29">
        <f t="shared" si="59"/>
        <v>0</v>
      </c>
      <c r="CP24" s="29">
        <f t="shared" si="59"/>
        <v>0</v>
      </c>
      <c r="CQ24" s="29">
        <f t="shared" si="59"/>
        <v>0</v>
      </c>
      <c r="CR24" s="31">
        <f t="shared" si="59"/>
        <v>0</v>
      </c>
      <c r="CS24" s="122"/>
      <c r="CT24" s="122"/>
      <c r="CU24" s="122"/>
      <c r="CV24" s="122"/>
      <c r="CW24" s="122"/>
      <c r="CX24" s="122"/>
      <c r="CY24" s="122"/>
      <c r="CZ24" s="122"/>
      <c r="DA24" s="122"/>
      <c r="DB24" s="122"/>
      <c r="DC24" s="122"/>
      <c r="DD24" s="122"/>
      <c r="DE24" s="122"/>
      <c r="DF24" s="122"/>
      <c r="DG24" s="122"/>
      <c r="DH24" s="122"/>
      <c r="DI24" s="122"/>
      <c r="DJ24" s="122"/>
      <c r="DK24" s="122"/>
      <c r="DL24" s="122"/>
      <c r="DM24" s="122"/>
      <c r="DN24" s="122"/>
      <c r="DO24" s="122"/>
      <c r="DP24" s="122"/>
      <c r="DQ24" s="122"/>
      <c r="DR24" s="122"/>
      <c r="DS24" s="122"/>
      <c r="DT24" s="122"/>
      <c r="DU24" s="122"/>
      <c r="DV24" s="122"/>
      <c r="DW24" s="122"/>
      <c r="DX24" s="122"/>
      <c r="DY24" s="122"/>
      <c r="DZ24" s="122"/>
      <c r="EA24" s="122"/>
      <c r="EB24" s="122"/>
      <c r="EC24" s="122"/>
    </row>
    <row r="25" spans="1:133" s="21" customFormat="1" outlineLevel="1" x14ac:dyDescent="0.25">
      <c r="A25" s="138" t="s">
        <v>60</v>
      </c>
      <c r="B25" s="139" t="s">
        <v>113</v>
      </c>
      <c r="C25" s="66" t="s">
        <v>155</v>
      </c>
      <c r="D25" s="55" t="s">
        <v>183</v>
      </c>
      <c r="E25" s="48">
        <v>2011</v>
      </c>
      <c r="F25" s="136">
        <v>2015</v>
      </c>
      <c r="G25" s="126">
        <v>11.276</v>
      </c>
      <c r="H25" s="142">
        <v>1E-4</v>
      </c>
      <c r="I25" s="141">
        <v>1E-4</v>
      </c>
      <c r="J25" s="126"/>
      <c r="K25" s="55"/>
      <c r="L25" s="55"/>
      <c r="M25" s="55"/>
      <c r="N25" s="55"/>
      <c r="O25" s="129"/>
      <c r="P25" s="130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5"/>
      <c r="CA25" s="55"/>
      <c r="CB25" s="55"/>
      <c r="CC25" s="55"/>
      <c r="CD25" s="55"/>
      <c r="CE25" s="55"/>
      <c r="CF25" s="55"/>
      <c r="CG25" s="55"/>
      <c r="CH25" s="55"/>
      <c r="CI25" s="55"/>
      <c r="CJ25" s="55"/>
      <c r="CK25" s="55"/>
      <c r="CL25" s="55"/>
      <c r="CM25" s="126"/>
      <c r="CN25" s="55"/>
      <c r="CO25" s="55"/>
      <c r="CP25" s="55"/>
      <c r="CQ25" s="55"/>
      <c r="CR25" s="129"/>
    </row>
    <row r="26" spans="1:133" s="32" customFormat="1" ht="15.75" hidden="1" customHeight="1" outlineLevel="1" x14ac:dyDescent="0.25">
      <c r="A26" s="85"/>
      <c r="B26" s="59" t="s">
        <v>46</v>
      </c>
      <c r="C26" s="28"/>
      <c r="D26" s="33"/>
      <c r="E26" s="34"/>
      <c r="F26" s="107"/>
      <c r="G26" s="30"/>
      <c r="H26" s="35"/>
      <c r="I26" s="31"/>
      <c r="J26" s="30"/>
      <c r="K26" s="29"/>
      <c r="L26" s="29"/>
      <c r="M26" s="29"/>
      <c r="N26" s="29"/>
      <c r="O26" s="31"/>
      <c r="P26" s="50"/>
      <c r="Q26" s="29">
        <f t="shared" si="5"/>
        <v>0</v>
      </c>
      <c r="R26" s="29">
        <f t="shared" si="6"/>
        <v>0</v>
      </c>
      <c r="S26" s="29"/>
      <c r="T26" s="29"/>
      <c r="U26" s="29"/>
      <c r="V26" s="29"/>
      <c r="W26" s="29"/>
      <c r="X26" s="29"/>
      <c r="Y26" s="29">
        <f t="shared" si="7"/>
        <v>0</v>
      </c>
      <c r="Z26" s="29"/>
      <c r="AA26" s="29"/>
      <c r="AB26" s="29"/>
      <c r="AC26" s="29"/>
      <c r="AD26" s="29">
        <f t="shared" si="8"/>
        <v>0</v>
      </c>
      <c r="AE26" s="29"/>
      <c r="AF26" s="29"/>
      <c r="AG26" s="29"/>
      <c r="AH26" s="29"/>
      <c r="AI26" s="29">
        <f t="shared" si="9"/>
        <v>0</v>
      </c>
      <c r="AJ26" s="29"/>
      <c r="AK26" s="29"/>
      <c r="AL26" s="29"/>
      <c r="AM26" s="29"/>
      <c r="AN26" s="29"/>
      <c r="AO26" s="29"/>
      <c r="AP26" s="29">
        <f t="shared" si="11"/>
        <v>0</v>
      </c>
      <c r="AQ26" s="29">
        <f t="shared" si="12"/>
        <v>0</v>
      </c>
      <c r="AR26" s="29"/>
      <c r="AS26" s="29"/>
      <c r="AT26" s="29"/>
      <c r="AU26" s="29"/>
      <c r="AV26" s="29"/>
      <c r="AW26" s="29"/>
      <c r="AX26" s="29">
        <f t="shared" si="14"/>
        <v>0</v>
      </c>
      <c r="AY26" s="29"/>
      <c r="AZ26" s="29"/>
      <c r="BA26" s="29"/>
      <c r="BB26" s="29"/>
      <c r="BC26" s="29">
        <f t="shared" si="16"/>
        <v>0</v>
      </c>
      <c r="BD26" s="29"/>
      <c r="BE26" s="29"/>
      <c r="BF26" s="29"/>
      <c r="BG26" s="29"/>
      <c r="BH26" s="29">
        <f t="shared" si="17"/>
        <v>0</v>
      </c>
      <c r="BI26" s="29"/>
      <c r="BJ26" s="29"/>
      <c r="BK26" s="29"/>
      <c r="BL26" s="29"/>
      <c r="BM26" s="29"/>
      <c r="BN26" s="29"/>
      <c r="BO26" s="29">
        <f t="shared" si="19"/>
        <v>0</v>
      </c>
      <c r="BP26" s="29">
        <f t="shared" si="20"/>
        <v>0</v>
      </c>
      <c r="BQ26" s="29"/>
      <c r="BR26" s="29"/>
      <c r="BS26" s="29"/>
      <c r="BT26" s="29"/>
      <c r="BU26" s="29"/>
      <c r="BV26" s="29"/>
      <c r="BW26" s="29">
        <f t="shared" si="22"/>
        <v>0</v>
      </c>
      <c r="BX26" s="29"/>
      <c r="BY26" s="29"/>
      <c r="BZ26" s="29"/>
      <c r="CA26" s="29"/>
      <c r="CB26" s="29">
        <f t="shared" si="24"/>
        <v>0</v>
      </c>
      <c r="CC26" s="29"/>
      <c r="CD26" s="29"/>
      <c r="CE26" s="29"/>
      <c r="CF26" s="29"/>
      <c r="CG26" s="29">
        <f t="shared" si="25"/>
        <v>0</v>
      </c>
      <c r="CH26" s="29"/>
      <c r="CI26" s="29"/>
      <c r="CJ26" s="29"/>
      <c r="CK26" s="29"/>
      <c r="CL26" s="29"/>
      <c r="CM26" s="30"/>
      <c r="CN26" s="29"/>
      <c r="CO26" s="29"/>
      <c r="CP26" s="29"/>
      <c r="CQ26" s="29"/>
      <c r="CR26" s="3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</row>
    <row r="27" spans="1:133" s="32" customFormat="1" outlineLevel="1" x14ac:dyDescent="0.25">
      <c r="A27" s="85"/>
      <c r="B27" s="59" t="s">
        <v>47</v>
      </c>
      <c r="C27" s="28"/>
      <c r="D27" s="36" t="s">
        <v>176</v>
      </c>
      <c r="E27" s="36"/>
      <c r="F27" s="108"/>
      <c r="G27" s="24">
        <f>SUM(G28:G30)</f>
        <v>212.74799999999999</v>
      </c>
      <c r="H27" s="22">
        <f>SUM(H28:H30)</f>
        <v>200.65899999999999</v>
      </c>
      <c r="I27" s="23">
        <f>SUM(I28:I30)</f>
        <v>21.127000000000002</v>
      </c>
      <c r="J27" s="24">
        <f>SUM(J29:J30)</f>
        <v>0</v>
      </c>
      <c r="K27" s="22">
        <v>0</v>
      </c>
      <c r="L27" s="22"/>
      <c r="M27" s="22"/>
      <c r="N27" s="22"/>
      <c r="O27" s="145">
        <f>SUM(O29:O30)</f>
        <v>0</v>
      </c>
      <c r="P27" s="146">
        <f>SUM(P28:P30)</f>
        <v>26.164000000000001</v>
      </c>
      <c r="Q27" s="147">
        <f t="shared" si="5"/>
        <v>26.164000000000001</v>
      </c>
      <c r="R27" s="147">
        <f t="shared" si="6"/>
        <v>0</v>
      </c>
      <c r="S27" s="147">
        <f t="shared" ref="S27:AC27" si="60">SUM(S28:S30)</f>
        <v>0</v>
      </c>
      <c r="T27" s="147">
        <f t="shared" si="60"/>
        <v>0</v>
      </c>
      <c r="U27" s="147">
        <f t="shared" si="60"/>
        <v>0</v>
      </c>
      <c r="V27" s="147">
        <f t="shared" si="60"/>
        <v>0</v>
      </c>
      <c r="W27" s="147">
        <f t="shared" si="60"/>
        <v>0</v>
      </c>
      <c r="X27" s="147">
        <f t="shared" si="60"/>
        <v>0</v>
      </c>
      <c r="Y27" s="147">
        <f t="shared" si="7"/>
        <v>23.61</v>
      </c>
      <c r="Z27" s="147">
        <f t="shared" si="60"/>
        <v>23.61</v>
      </c>
      <c r="AA27" s="147">
        <f t="shared" si="60"/>
        <v>0</v>
      </c>
      <c r="AB27" s="147">
        <f t="shared" si="60"/>
        <v>0</v>
      </c>
      <c r="AC27" s="147">
        <f t="shared" si="60"/>
        <v>2.554000000000002</v>
      </c>
      <c r="AD27" s="147">
        <f t="shared" si="8"/>
        <v>0</v>
      </c>
      <c r="AE27" s="147">
        <f t="shared" ref="AE27:AJ27" si="61">SUM(AE28:AG30)</f>
        <v>0</v>
      </c>
      <c r="AF27" s="147">
        <f t="shared" si="61"/>
        <v>0</v>
      </c>
      <c r="AG27" s="147">
        <f t="shared" si="61"/>
        <v>0</v>
      </c>
      <c r="AH27" s="147">
        <f t="shared" si="61"/>
        <v>0</v>
      </c>
      <c r="AI27" s="147">
        <f t="shared" si="9"/>
        <v>0</v>
      </c>
      <c r="AJ27" s="147">
        <f t="shared" si="61"/>
        <v>0</v>
      </c>
      <c r="AK27" s="147">
        <f>SUM(AK29:AK30)</f>
        <v>0</v>
      </c>
      <c r="AL27" s="147">
        <f>SUM(AL29:AL30)</f>
        <v>0</v>
      </c>
      <c r="AM27" s="147">
        <f>SUM(AM29:AM30)</f>
        <v>0</v>
      </c>
      <c r="AN27" s="147">
        <f>SUM(AN29:AN30)</f>
        <v>0</v>
      </c>
      <c r="AO27" s="147">
        <f t="shared" ref="AO27" si="62">SUM(AO28:AO30)</f>
        <v>37.750999999999998</v>
      </c>
      <c r="AP27" s="147">
        <f t="shared" si="11"/>
        <v>37.750999999999998</v>
      </c>
      <c r="AQ27" s="147">
        <f t="shared" si="12"/>
        <v>0</v>
      </c>
      <c r="AR27" s="147">
        <f t="shared" ref="AR27:AW27" si="63">SUM(AR28:AR30)</f>
        <v>0</v>
      </c>
      <c r="AS27" s="147">
        <f t="shared" si="63"/>
        <v>0</v>
      </c>
      <c r="AT27" s="147">
        <f t="shared" si="63"/>
        <v>0</v>
      </c>
      <c r="AU27" s="147">
        <f t="shared" si="63"/>
        <v>0</v>
      </c>
      <c r="AV27" s="147">
        <f t="shared" si="63"/>
        <v>0</v>
      </c>
      <c r="AW27" s="147">
        <f t="shared" si="63"/>
        <v>0</v>
      </c>
      <c r="AX27" s="147">
        <f t="shared" si="14"/>
        <v>31.992000000000001</v>
      </c>
      <c r="AY27" s="147">
        <f t="shared" ref="AY27:BB27" si="64">SUM(AY28:AY30)</f>
        <v>31.992000000000001</v>
      </c>
      <c r="AZ27" s="147">
        <f t="shared" si="64"/>
        <v>0</v>
      </c>
      <c r="BA27" s="147">
        <f t="shared" si="64"/>
        <v>0</v>
      </c>
      <c r="BB27" s="147">
        <f t="shared" si="64"/>
        <v>5.7589999999999968</v>
      </c>
      <c r="BC27" s="147">
        <f t="shared" si="16"/>
        <v>0</v>
      </c>
      <c r="BD27" s="147">
        <f t="shared" ref="BD27" si="65">SUM(BD28:BF30)</f>
        <v>0</v>
      </c>
      <c r="BE27" s="147">
        <f t="shared" ref="BE27" si="66">SUM(BE28:BG30)</f>
        <v>0</v>
      </c>
      <c r="BF27" s="147">
        <f t="shared" ref="BF27" si="67">SUM(BF28:BH30)</f>
        <v>0</v>
      </c>
      <c r="BG27" s="147">
        <f t="shared" ref="BG27" si="68">SUM(BG28:BI30)</f>
        <v>0</v>
      </c>
      <c r="BH27" s="147">
        <f t="shared" si="17"/>
        <v>0</v>
      </c>
      <c r="BI27" s="147">
        <f t="shared" ref="BI27" si="69">SUM(BI28:BK30)</f>
        <v>0</v>
      </c>
      <c r="BJ27" s="147">
        <f>SUM(BJ29:BJ30)</f>
        <v>0</v>
      </c>
      <c r="BK27" s="147">
        <f>SUM(BK29:BK30)</f>
        <v>0</v>
      </c>
      <c r="BL27" s="147">
        <f>SUM(BL29:BL30)</f>
        <v>0</v>
      </c>
      <c r="BM27" s="147">
        <f>SUM(BM29:BM30)</f>
        <v>0</v>
      </c>
      <c r="BN27" s="147">
        <f>SUM(BN28:BN30)</f>
        <v>63.914999999999999</v>
      </c>
      <c r="BO27" s="147">
        <f t="shared" si="19"/>
        <v>63.915000000000006</v>
      </c>
      <c r="BP27" s="147">
        <f t="shared" si="20"/>
        <v>0</v>
      </c>
      <c r="BQ27" s="147">
        <f t="shared" ref="BQ27:BV27" si="70">SUM(BQ28:BQ30)</f>
        <v>0</v>
      </c>
      <c r="BR27" s="147">
        <f t="shared" si="70"/>
        <v>0</v>
      </c>
      <c r="BS27" s="147">
        <f t="shared" si="70"/>
        <v>0</v>
      </c>
      <c r="BT27" s="147">
        <f t="shared" si="70"/>
        <v>0</v>
      </c>
      <c r="BU27" s="147">
        <f t="shared" si="70"/>
        <v>0</v>
      </c>
      <c r="BV27" s="147">
        <f t="shared" si="70"/>
        <v>0</v>
      </c>
      <c r="BW27" s="147">
        <f t="shared" si="22"/>
        <v>55.602000000000004</v>
      </c>
      <c r="BX27" s="147">
        <f t="shared" ref="BX27:CA27" si="71">SUM(BX28:BX30)</f>
        <v>55.602000000000004</v>
      </c>
      <c r="BY27" s="147">
        <f t="shared" si="71"/>
        <v>0</v>
      </c>
      <c r="BZ27" s="147">
        <f t="shared" si="71"/>
        <v>0</v>
      </c>
      <c r="CA27" s="147">
        <f t="shared" si="71"/>
        <v>8.3129999999999988</v>
      </c>
      <c r="CB27" s="147">
        <f t="shared" si="24"/>
        <v>0</v>
      </c>
      <c r="CC27" s="147">
        <f t="shared" ref="CC27" si="72">SUM(CC28:CE30)</f>
        <v>0</v>
      </c>
      <c r="CD27" s="147">
        <f t="shared" ref="CD27" si="73">SUM(CD28:CF30)</f>
        <v>0</v>
      </c>
      <c r="CE27" s="147">
        <f t="shared" ref="CE27" si="74">SUM(CE28:CG30)</f>
        <v>0</v>
      </c>
      <c r="CF27" s="147">
        <f t="shared" ref="CF27" si="75">SUM(CF28:CH30)</f>
        <v>0</v>
      </c>
      <c r="CG27" s="147">
        <f t="shared" si="25"/>
        <v>0</v>
      </c>
      <c r="CH27" s="147">
        <f t="shared" ref="CH27" si="76">SUM(CH28:CJ30)</f>
        <v>0</v>
      </c>
      <c r="CI27" s="147">
        <f>SUM(CI29:CI30)</f>
        <v>0</v>
      </c>
      <c r="CJ27" s="147">
        <f>SUM(CJ29:CJ30)</f>
        <v>0</v>
      </c>
      <c r="CK27" s="147">
        <f>SUM(CK29:CK30)</f>
        <v>0</v>
      </c>
      <c r="CL27" s="147">
        <f>SUM(CL29:CL30)</f>
        <v>0</v>
      </c>
      <c r="CM27" s="148">
        <f>SUM(CM28:CM30)</f>
        <v>22.407</v>
      </c>
      <c r="CN27" s="22">
        <f>SUM(CN28:CN30)</f>
        <v>31.992000000000001</v>
      </c>
      <c r="CO27" s="22"/>
      <c r="CP27" s="22"/>
      <c r="CQ27" s="22"/>
      <c r="CR27" s="23">
        <f>SUM(CR28:CR30)</f>
        <v>54.399000000000001</v>
      </c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</row>
    <row r="28" spans="1:133" s="32" customFormat="1" outlineLevel="1" x14ac:dyDescent="0.25">
      <c r="A28" s="86" t="s">
        <v>61</v>
      </c>
      <c r="B28" s="61" t="s">
        <v>82</v>
      </c>
      <c r="C28" s="37" t="s">
        <v>155</v>
      </c>
      <c r="D28" s="37"/>
      <c r="E28" s="38">
        <v>2015</v>
      </c>
      <c r="F28" s="109">
        <v>2015</v>
      </c>
      <c r="G28" s="39">
        <v>9.2919999999999998</v>
      </c>
      <c r="H28" s="35">
        <v>9.2919999999999998</v>
      </c>
      <c r="I28" s="40">
        <v>9.2919999999999998</v>
      </c>
      <c r="J28" s="39"/>
      <c r="K28" s="35"/>
      <c r="L28" s="35"/>
      <c r="M28" s="35"/>
      <c r="N28" s="35"/>
      <c r="O28" s="129"/>
      <c r="P28" s="130"/>
      <c r="Q28" s="55">
        <f t="shared" si="5"/>
        <v>0</v>
      </c>
      <c r="R28" s="55">
        <f t="shared" si="6"/>
        <v>0</v>
      </c>
      <c r="S28" s="55"/>
      <c r="T28" s="55"/>
      <c r="U28" s="55"/>
      <c r="V28" s="55"/>
      <c r="W28" s="55"/>
      <c r="X28" s="55"/>
      <c r="Y28" s="55">
        <f t="shared" si="7"/>
        <v>0</v>
      </c>
      <c r="Z28" s="55">
        <f>P28/1.18</f>
        <v>0</v>
      </c>
      <c r="AA28" s="55"/>
      <c r="AB28" s="55"/>
      <c r="AC28" s="55">
        <f>P28-Z28</f>
        <v>0</v>
      </c>
      <c r="AD28" s="55">
        <f t="shared" si="8"/>
        <v>0</v>
      </c>
      <c r="AE28" s="55"/>
      <c r="AF28" s="55"/>
      <c r="AG28" s="55"/>
      <c r="AH28" s="55"/>
      <c r="AI28" s="55">
        <f t="shared" si="9"/>
        <v>0</v>
      </c>
      <c r="AJ28" s="55"/>
      <c r="AK28" s="54"/>
      <c r="AL28" s="54"/>
      <c r="AM28" s="54"/>
      <c r="AN28" s="54"/>
      <c r="AO28" s="55"/>
      <c r="AP28" s="55">
        <f t="shared" si="11"/>
        <v>0</v>
      </c>
      <c r="AQ28" s="55">
        <f t="shared" si="12"/>
        <v>0</v>
      </c>
      <c r="AR28" s="55"/>
      <c r="AS28" s="55"/>
      <c r="AT28" s="55"/>
      <c r="AU28" s="55"/>
      <c r="AV28" s="55"/>
      <c r="AW28" s="55"/>
      <c r="AX28" s="55">
        <f t="shared" si="14"/>
        <v>0</v>
      </c>
      <c r="AY28" s="55">
        <f>AO28/1.18</f>
        <v>0</v>
      </c>
      <c r="AZ28" s="55"/>
      <c r="BA28" s="55"/>
      <c r="BB28" s="55">
        <f>AO28-AY28</f>
        <v>0</v>
      </c>
      <c r="BC28" s="55">
        <f t="shared" si="16"/>
        <v>0</v>
      </c>
      <c r="BD28" s="55"/>
      <c r="BE28" s="55"/>
      <c r="BF28" s="55"/>
      <c r="BG28" s="55"/>
      <c r="BH28" s="55">
        <f t="shared" si="17"/>
        <v>0</v>
      </c>
      <c r="BI28" s="55"/>
      <c r="BJ28" s="54"/>
      <c r="BK28" s="54"/>
      <c r="BL28" s="54"/>
      <c r="BM28" s="54"/>
      <c r="BN28" s="54">
        <f>P28+AO28</f>
        <v>0</v>
      </c>
      <c r="BO28" s="55">
        <f t="shared" si="19"/>
        <v>0</v>
      </c>
      <c r="BP28" s="55">
        <f t="shared" si="20"/>
        <v>0</v>
      </c>
      <c r="BQ28" s="55">
        <f t="shared" ref="BQ28:BV30" si="77">AR28+S28</f>
        <v>0</v>
      </c>
      <c r="BR28" s="55">
        <f t="shared" si="77"/>
        <v>0</v>
      </c>
      <c r="BS28" s="55">
        <f t="shared" si="77"/>
        <v>0</v>
      </c>
      <c r="BT28" s="55">
        <f t="shared" si="77"/>
        <v>0</v>
      </c>
      <c r="BU28" s="55">
        <f t="shared" si="77"/>
        <v>0</v>
      </c>
      <c r="BV28" s="55">
        <f t="shared" si="77"/>
        <v>0</v>
      </c>
      <c r="BW28" s="55">
        <f t="shared" si="22"/>
        <v>0</v>
      </c>
      <c r="BX28" s="55">
        <f t="shared" ref="BX28:CF30" si="78">AY28+Z28</f>
        <v>0</v>
      </c>
      <c r="BY28" s="55">
        <f t="shared" si="78"/>
        <v>0</v>
      </c>
      <c r="BZ28" s="55">
        <f t="shared" si="78"/>
        <v>0</v>
      </c>
      <c r="CA28" s="55">
        <f t="shared" si="78"/>
        <v>0</v>
      </c>
      <c r="CB28" s="55">
        <f t="shared" si="78"/>
        <v>0</v>
      </c>
      <c r="CC28" s="55">
        <f t="shared" si="78"/>
        <v>0</v>
      </c>
      <c r="CD28" s="55">
        <f t="shared" si="78"/>
        <v>0</v>
      </c>
      <c r="CE28" s="55">
        <f t="shared" si="78"/>
        <v>0</v>
      </c>
      <c r="CF28" s="55">
        <f t="shared" si="78"/>
        <v>0</v>
      </c>
      <c r="CG28" s="55">
        <f t="shared" ref="CG28:CG30" si="79">CH28</f>
        <v>0</v>
      </c>
      <c r="CH28" s="55">
        <f>BI28+AJ28</f>
        <v>0</v>
      </c>
      <c r="CI28" s="54"/>
      <c r="CJ28" s="54"/>
      <c r="CK28" s="54"/>
      <c r="CL28" s="54"/>
      <c r="CM28" s="126"/>
      <c r="CN28" s="35"/>
      <c r="CO28" s="35"/>
      <c r="CP28" s="35"/>
      <c r="CQ28" s="35"/>
      <c r="CR28" s="31">
        <f>CM28+CN28+CO28+CP28+CQ28</f>
        <v>0</v>
      </c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</row>
    <row r="29" spans="1:133" s="32" customFormat="1" outlineLevel="1" x14ac:dyDescent="0.25">
      <c r="A29" s="86" t="s">
        <v>59</v>
      </c>
      <c r="B29" s="62" t="s">
        <v>83</v>
      </c>
      <c r="C29" s="37" t="s">
        <v>155</v>
      </c>
      <c r="D29" s="37" t="s">
        <v>157</v>
      </c>
      <c r="E29" s="38">
        <v>2010</v>
      </c>
      <c r="F29" s="109">
        <v>2021</v>
      </c>
      <c r="G29" s="39">
        <v>141.29599999999999</v>
      </c>
      <c r="H29" s="35">
        <v>132.19</v>
      </c>
      <c r="I29" s="40">
        <v>0</v>
      </c>
      <c r="J29" s="39"/>
      <c r="K29" s="35"/>
      <c r="L29" s="35"/>
      <c r="M29" s="35"/>
      <c r="N29" s="35"/>
      <c r="O29" s="129">
        <f>SUM(J29:M29)</f>
        <v>0</v>
      </c>
      <c r="P29" s="130"/>
      <c r="Q29" s="55">
        <f t="shared" si="5"/>
        <v>0</v>
      </c>
      <c r="R29" s="55">
        <f t="shared" si="6"/>
        <v>0</v>
      </c>
      <c r="S29" s="55"/>
      <c r="T29" s="55"/>
      <c r="U29" s="55"/>
      <c r="V29" s="55"/>
      <c r="W29" s="55"/>
      <c r="X29" s="55"/>
      <c r="Y29" s="55">
        <f t="shared" si="7"/>
        <v>0</v>
      </c>
      <c r="Z29" s="55">
        <f>P29/1.18</f>
        <v>0</v>
      </c>
      <c r="AA29" s="55"/>
      <c r="AB29" s="55"/>
      <c r="AC29" s="55">
        <f>P29-Z29</f>
        <v>0</v>
      </c>
      <c r="AD29" s="55">
        <f t="shared" si="8"/>
        <v>0</v>
      </c>
      <c r="AE29" s="55"/>
      <c r="AF29" s="55"/>
      <c r="AG29" s="55"/>
      <c r="AH29" s="55"/>
      <c r="AI29" s="55">
        <f t="shared" si="9"/>
        <v>0</v>
      </c>
      <c r="AJ29" s="55"/>
      <c r="AK29" s="54"/>
      <c r="AL29" s="54"/>
      <c r="AM29" s="54"/>
      <c r="AN29" s="54"/>
      <c r="AO29" s="55">
        <v>37.750999999999998</v>
      </c>
      <c r="AP29" s="55">
        <f t="shared" si="11"/>
        <v>37.750999999999998</v>
      </c>
      <c r="AQ29" s="55">
        <f t="shared" si="12"/>
        <v>0</v>
      </c>
      <c r="AR29" s="55"/>
      <c r="AS29" s="55"/>
      <c r="AT29" s="55"/>
      <c r="AU29" s="55"/>
      <c r="AV29" s="55"/>
      <c r="AW29" s="55"/>
      <c r="AX29" s="55">
        <f t="shared" si="14"/>
        <v>31.992000000000001</v>
      </c>
      <c r="AY29" s="55">
        <v>31.992000000000001</v>
      </c>
      <c r="AZ29" s="55"/>
      <c r="BA29" s="55"/>
      <c r="BB29" s="55">
        <f>AO29-AY29</f>
        <v>5.7589999999999968</v>
      </c>
      <c r="BC29" s="55">
        <f t="shared" si="16"/>
        <v>0</v>
      </c>
      <c r="BD29" s="55"/>
      <c r="BE29" s="55"/>
      <c r="BF29" s="55"/>
      <c r="BG29" s="55"/>
      <c r="BH29" s="55">
        <f t="shared" si="17"/>
        <v>0</v>
      </c>
      <c r="BI29" s="55"/>
      <c r="BJ29" s="54"/>
      <c r="BK29" s="54"/>
      <c r="BL29" s="54"/>
      <c r="BM29" s="54"/>
      <c r="BN29" s="54">
        <f>P29+AO29</f>
        <v>37.750999999999998</v>
      </c>
      <c r="BO29" s="55">
        <f t="shared" ref="BO29" si="80">BP29+BW29+CA29</f>
        <v>37.750999999999998</v>
      </c>
      <c r="BP29" s="55">
        <f t="shared" ref="BP29" si="81">BQ29+BR29+BS29+BT29+BU29+BV29</f>
        <v>0</v>
      </c>
      <c r="BQ29" s="55">
        <f t="shared" si="77"/>
        <v>0</v>
      </c>
      <c r="BR29" s="55">
        <f t="shared" si="77"/>
        <v>0</v>
      </c>
      <c r="BS29" s="55">
        <f t="shared" si="77"/>
        <v>0</v>
      </c>
      <c r="BT29" s="55">
        <f t="shared" si="77"/>
        <v>0</v>
      </c>
      <c r="BU29" s="55">
        <f t="shared" si="77"/>
        <v>0</v>
      </c>
      <c r="BV29" s="55">
        <f t="shared" si="77"/>
        <v>0</v>
      </c>
      <c r="BW29" s="55">
        <f t="shared" ref="BW29" si="82">BX29+BY29+BZ29</f>
        <v>31.992000000000001</v>
      </c>
      <c r="BX29" s="55">
        <f t="shared" si="78"/>
        <v>31.992000000000001</v>
      </c>
      <c r="BY29" s="55">
        <f t="shared" si="78"/>
        <v>0</v>
      </c>
      <c r="BZ29" s="55">
        <f t="shared" si="78"/>
        <v>0</v>
      </c>
      <c r="CA29" s="55">
        <f t="shared" si="78"/>
        <v>5.7589999999999968</v>
      </c>
      <c r="CB29" s="55">
        <f t="shared" si="78"/>
        <v>0</v>
      </c>
      <c r="CC29" s="55">
        <f t="shared" si="78"/>
        <v>0</v>
      </c>
      <c r="CD29" s="55">
        <f t="shared" si="78"/>
        <v>0</v>
      </c>
      <c r="CE29" s="55">
        <f t="shared" si="78"/>
        <v>0</v>
      </c>
      <c r="CF29" s="55">
        <f t="shared" si="78"/>
        <v>0</v>
      </c>
      <c r="CG29" s="55">
        <f t="shared" si="79"/>
        <v>0</v>
      </c>
      <c r="CH29" s="55">
        <f>BI29+AJ29</f>
        <v>0</v>
      </c>
      <c r="CI29" s="54"/>
      <c r="CJ29" s="54"/>
      <c r="CK29" s="54"/>
      <c r="CL29" s="54"/>
      <c r="CM29" s="126"/>
      <c r="CN29" s="35">
        <v>31.992000000000001</v>
      </c>
      <c r="CO29" s="35"/>
      <c r="CP29" s="35"/>
      <c r="CQ29" s="35"/>
      <c r="CR29" s="31">
        <f>CM29+CN29+CO29+CP29+CQ29</f>
        <v>31.992000000000001</v>
      </c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</row>
    <row r="30" spans="1:133" s="32" customFormat="1" ht="31.5" outlineLevel="1" x14ac:dyDescent="0.25">
      <c r="A30" s="86" t="s">
        <v>63</v>
      </c>
      <c r="B30" s="62" t="s">
        <v>84</v>
      </c>
      <c r="C30" s="37" t="s">
        <v>155</v>
      </c>
      <c r="D30" s="37" t="s">
        <v>158</v>
      </c>
      <c r="E30" s="38">
        <v>2012</v>
      </c>
      <c r="F30" s="109">
        <v>2021</v>
      </c>
      <c r="G30" s="39">
        <v>62.16</v>
      </c>
      <c r="H30" s="35">
        <v>59.177</v>
      </c>
      <c r="I30" s="40">
        <v>11.835000000000001</v>
      </c>
      <c r="J30" s="39"/>
      <c r="K30" s="35"/>
      <c r="L30" s="35"/>
      <c r="M30" s="35"/>
      <c r="N30" s="35"/>
      <c r="O30" s="129"/>
      <c r="P30" s="130">
        <v>26.164000000000001</v>
      </c>
      <c r="Q30" s="55">
        <f>R30+Y30+AC30</f>
        <v>26.164000000000001</v>
      </c>
      <c r="R30" s="55">
        <f t="shared" si="6"/>
        <v>0</v>
      </c>
      <c r="S30" s="55"/>
      <c r="T30" s="55"/>
      <c r="U30" s="55"/>
      <c r="V30" s="55"/>
      <c r="W30" s="55"/>
      <c r="X30" s="55"/>
      <c r="Y30" s="55">
        <f t="shared" si="7"/>
        <v>23.61</v>
      </c>
      <c r="Z30" s="55">
        <v>23.61</v>
      </c>
      <c r="AA30" s="55"/>
      <c r="AB30" s="55"/>
      <c r="AC30" s="55">
        <f>P30-Z30</f>
        <v>2.554000000000002</v>
      </c>
      <c r="AD30" s="55">
        <f t="shared" si="8"/>
        <v>0</v>
      </c>
      <c r="AE30" s="55"/>
      <c r="AF30" s="55"/>
      <c r="AG30" s="55"/>
      <c r="AH30" s="55"/>
      <c r="AI30" s="55">
        <f t="shared" si="9"/>
        <v>0</v>
      </c>
      <c r="AJ30" s="55"/>
      <c r="AK30" s="54"/>
      <c r="AL30" s="54"/>
      <c r="AM30" s="54"/>
      <c r="AN30" s="54"/>
      <c r="AO30" s="55">
        <v>0</v>
      </c>
      <c r="AP30" s="55">
        <f t="shared" si="11"/>
        <v>0</v>
      </c>
      <c r="AQ30" s="55">
        <f t="shared" si="12"/>
        <v>0</v>
      </c>
      <c r="AR30" s="55"/>
      <c r="AS30" s="55"/>
      <c r="AT30" s="55"/>
      <c r="AU30" s="55"/>
      <c r="AV30" s="55"/>
      <c r="AW30" s="55"/>
      <c r="AX30" s="55">
        <f t="shared" si="14"/>
        <v>0</v>
      </c>
      <c r="AY30" s="55">
        <f>AO30/1.18</f>
        <v>0</v>
      </c>
      <c r="AZ30" s="55"/>
      <c r="BA30" s="55"/>
      <c r="BB30" s="55">
        <f>AO30-AY30</f>
        <v>0</v>
      </c>
      <c r="BC30" s="55">
        <f t="shared" si="16"/>
        <v>0</v>
      </c>
      <c r="BD30" s="55"/>
      <c r="BE30" s="55"/>
      <c r="BF30" s="55"/>
      <c r="BG30" s="55"/>
      <c r="BH30" s="55">
        <f t="shared" si="17"/>
        <v>0</v>
      </c>
      <c r="BI30" s="55"/>
      <c r="BJ30" s="54"/>
      <c r="BK30" s="54"/>
      <c r="BL30" s="54"/>
      <c r="BM30" s="54"/>
      <c r="BN30" s="54">
        <f>P30+AO30</f>
        <v>26.164000000000001</v>
      </c>
      <c r="BO30" s="55">
        <f t="shared" si="19"/>
        <v>26.164000000000001</v>
      </c>
      <c r="BP30" s="55">
        <f t="shared" si="20"/>
        <v>0</v>
      </c>
      <c r="BQ30" s="55">
        <f t="shared" si="77"/>
        <v>0</v>
      </c>
      <c r="BR30" s="55">
        <f t="shared" si="77"/>
        <v>0</v>
      </c>
      <c r="BS30" s="55">
        <f t="shared" si="77"/>
        <v>0</v>
      </c>
      <c r="BT30" s="55">
        <f t="shared" si="77"/>
        <v>0</v>
      </c>
      <c r="BU30" s="55">
        <f t="shared" si="77"/>
        <v>0</v>
      </c>
      <c r="BV30" s="55">
        <f t="shared" si="77"/>
        <v>0</v>
      </c>
      <c r="BW30" s="55">
        <f t="shared" si="22"/>
        <v>23.61</v>
      </c>
      <c r="BX30" s="55">
        <f t="shared" si="78"/>
        <v>23.61</v>
      </c>
      <c r="BY30" s="55">
        <f t="shared" si="78"/>
        <v>0</v>
      </c>
      <c r="BZ30" s="55">
        <f t="shared" si="78"/>
        <v>0</v>
      </c>
      <c r="CA30" s="55">
        <f t="shared" si="78"/>
        <v>2.554000000000002</v>
      </c>
      <c r="CB30" s="55">
        <f t="shared" si="78"/>
        <v>0</v>
      </c>
      <c r="CC30" s="55">
        <f t="shared" si="78"/>
        <v>0</v>
      </c>
      <c r="CD30" s="55">
        <f t="shared" si="78"/>
        <v>0</v>
      </c>
      <c r="CE30" s="55">
        <f t="shared" si="78"/>
        <v>0</v>
      </c>
      <c r="CF30" s="55">
        <f t="shared" si="78"/>
        <v>0</v>
      </c>
      <c r="CG30" s="55">
        <f t="shared" si="79"/>
        <v>0</v>
      </c>
      <c r="CH30" s="55">
        <f>BI30+AJ30</f>
        <v>0</v>
      </c>
      <c r="CI30" s="54"/>
      <c r="CJ30" s="54"/>
      <c r="CK30" s="54"/>
      <c r="CL30" s="54"/>
      <c r="CM30" s="126">
        <v>22.407</v>
      </c>
      <c r="CN30" s="35"/>
      <c r="CO30" s="35"/>
      <c r="CP30" s="35"/>
      <c r="CQ30" s="35"/>
      <c r="CR30" s="31">
        <f t="shared" ref="CR30" si="83">CM30+CN30+CO30+CP30+CQ30</f>
        <v>22.407</v>
      </c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1"/>
      <c r="DK30" s="21"/>
      <c r="DL30" s="21"/>
      <c r="DM30" s="21"/>
      <c r="DN30" s="21"/>
      <c r="DO30" s="21"/>
      <c r="DP30" s="21"/>
      <c r="DQ30" s="21"/>
      <c r="DR30" s="21"/>
      <c r="DS30" s="21"/>
      <c r="DT30" s="21"/>
      <c r="DU30" s="21"/>
      <c r="DV30" s="21"/>
      <c r="DW30" s="21"/>
      <c r="DX30" s="21"/>
      <c r="DY30" s="21"/>
      <c r="DZ30" s="21"/>
      <c r="EA30" s="21"/>
      <c r="EB30" s="21"/>
      <c r="EC30" s="21"/>
    </row>
    <row r="31" spans="1:133" s="32" customFormat="1" ht="15.75" hidden="1" customHeight="1" outlineLevel="1" x14ac:dyDescent="0.25">
      <c r="A31" s="87"/>
      <c r="B31" s="63" t="s">
        <v>55</v>
      </c>
      <c r="C31" s="37"/>
      <c r="D31" s="42"/>
      <c r="E31" s="38"/>
      <c r="F31" s="109"/>
      <c r="G31" s="39"/>
      <c r="H31" s="35"/>
      <c r="I31" s="40"/>
      <c r="J31" s="39"/>
      <c r="K31" s="35"/>
      <c r="L31" s="35"/>
      <c r="M31" s="35"/>
      <c r="N31" s="35"/>
      <c r="O31" s="129"/>
      <c r="P31" s="130"/>
      <c r="Q31" s="55">
        <f t="shared" si="5"/>
        <v>0</v>
      </c>
      <c r="R31" s="54">
        <f t="shared" si="6"/>
        <v>0</v>
      </c>
      <c r="S31" s="54"/>
      <c r="T31" s="54"/>
      <c r="U31" s="54"/>
      <c r="V31" s="54"/>
      <c r="W31" s="54"/>
      <c r="X31" s="54"/>
      <c r="Y31" s="54">
        <f t="shared" si="7"/>
        <v>0</v>
      </c>
      <c r="Z31" s="54"/>
      <c r="AA31" s="54"/>
      <c r="AB31" s="54"/>
      <c r="AC31" s="54"/>
      <c r="AD31" s="54">
        <f t="shared" si="8"/>
        <v>0</v>
      </c>
      <c r="AE31" s="54"/>
      <c r="AF31" s="54"/>
      <c r="AG31" s="54"/>
      <c r="AH31" s="54"/>
      <c r="AI31" s="54">
        <f t="shared" si="9"/>
        <v>0</v>
      </c>
      <c r="AJ31" s="54"/>
      <c r="AK31" s="54"/>
      <c r="AL31" s="54"/>
      <c r="AM31" s="54"/>
      <c r="AN31" s="54"/>
      <c r="AO31" s="55"/>
      <c r="AP31" s="55">
        <f t="shared" si="11"/>
        <v>0</v>
      </c>
      <c r="AQ31" s="54">
        <f t="shared" si="12"/>
        <v>0</v>
      </c>
      <c r="AR31" s="54"/>
      <c r="AS31" s="54"/>
      <c r="AT31" s="54"/>
      <c r="AU31" s="54"/>
      <c r="AV31" s="54"/>
      <c r="AW31" s="54"/>
      <c r="AX31" s="54">
        <f t="shared" si="14"/>
        <v>0</v>
      </c>
      <c r="AY31" s="54"/>
      <c r="AZ31" s="54"/>
      <c r="BA31" s="54"/>
      <c r="BB31" s="54"/>
      <c r="BC31" s="54">
        <f t="shared" si="16"/>
        <v>0</v>
      </c>
      <c r="BD31" s="54"/>
      <c r="BE31" s="54"/>
      <c r="BF31" s="54"/>
      <c r="BG31" s="54"/>
      <c r="BH31" s="54">
        <f t="shared" si="17"/>
        <v>0</v>
      </c>
      <c r="BI31" s="54"/>
      <c r="BJ31" s="54"/>
      <c r="BK31" s="54"/>
      <c r="BL31" s="54"/>
      <c r="BM31" s="54"/>
      <c r="BN31" s="54"/>
      <c r="BO31" s="55">
        <f t="shared" si="19"/>
        <v>0</v>
      </c>
      <c r="BP31" s="54">
        <f t="shared" si="20"/>
        <v>0</v>
      </c>
      <c r="BQ31" s="54"/>
      <c r="BR31" s="54"/>
      <c r="BS31" s="54"/>
      <c r="BT31" s="54"/>
      <c r="BU31" s="54"/>
      <c r="BV31" s="54"/>
      <c r="BW31" s="54">
        <f t="shared" si="22"/>
        <v>0</v>
      </c>
      <c r="BX31" s="54"/>
      <c r="BY31" s="54"/>
      <c r="BZ31" s="54"/>
      <c r="CA31" s="54"/>
      <c r="CB31" s="54">
        <f t="shared" si="24"/>
        <v>0</v>
      </c>
      <c r="CC31" s="54"/>
      <c r="CD31" s="54"/>
      <c r="CE31" s="54"/>
      <c r="CF31" s="54"/>
      <c r="CG31" s="54">
        <f t="shared" si="25"/>
        <v>0</v>
      </c>
      <c r="CH31" s="54"/>
      <c r="CI31" s="54"/>
      <c r="CJ31" s="54"/>
      <c r="CK31" s="54"/>
      <c r="CL31" s="54"/>
      <c r="CM31" s="126"/>
      <c r="CN31" s="35"/>
      <c r="CO31" s="35"/>
      <c r="CP31" s="35"/>
      <c r="CQ31" s="35"/>
      <c r="CR31" s="3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1"/>
      <c r="DK31" s="21"/>
      <c r="DL31" s="21"/>
      <c r="DM31" s="21"/>
      <c r="DN31" s="21"/>
      <c r="DO31" s="21"/>
      <c r="DP31" s="21"/>
      <c r="DQ31" s="21"/>
      <c r="DR31" s="21"/>
      <c r="DS31" s="21"/>
      <c r="DT31" s="21"/>
      <c r="DU31" s="21"/>
      <c r="DV31" s="21"/>
      <c r="DW31" s="21"/>
      <c r="DX31" s="21"/>
      <c r="DY31" s="21"/>
      <c r="DZ31" s="21"/>
      <c r="EA31" s="21"/>
      <c r="EB31" s="21"/>
      <c r="EC31" s="21"/>
    </row>
    <row r="32" spans="1:133" s="32" customFormat="1" ht="15.75" hidden="1" customHeight="1" outlineLevel="1" x14ac:dyDescent="0.25">
      <c r="A32" s="87"/>
      <c r="B32" s="63" t="s">
        <v>48</v>
      </c>
      <c r="C32" s="37"/>
      <c r="D32" s="42"/>
      <c r="E32" s="38"/>
      <c r="F32" s="109"/>
      <c r="G32" s="39"/>
      <c r="H32" s="35"/>
      <c r="I32" s="40"/>
      <c r="J32" s="39"/>
      <c r="K32" s="35"/>
      <c r="L32" s="35"/>
      <c r="M32" s="35"/>
      <c r="N32" s="35"/>
      <c r="O32" s="129"/>
      <c r="P32" s="130"/>
      <c r="Q32" s="55">
        <f t="shared" si="5"/>
        <v>0</v>
      </c>
      <c r="R32" s="54">
        <f t="shared" si="6"/>
        <v>0</v>
      </c>
      <c r="S32" s="54"/>
      <c r="T32" s="54"/>
      <c r="U32" s="54"/>
      <c r="V32" s="54"/>
      <c r="W32" s="54"/>
      <c r="X32" s="54"/>
      <c r="Y32" s="54">
        <f t="shared" si="7"/>
        <v>0</v>
      </c>
      <c r="Z32" s="54"/>
      <c r="AA32" s="54"/>
      <c r="AB32" s="54"/>
      <c r="AC32" s="54"/>
      <c r="AD32" s="54">
        <f t="shared" si="8"/>
        <v>0</v>
      </c>
      <c r="AE32" s="54"/>
      <c r="AF32" s="54"/>
      <c r="AG32" s="54"/>
      <c r="AH32" s="54"/>
      <c r="AI32" s="54">
        <f t="shared" si="9"/>
        <v>0</v>
      </c>
      <c r="AJ32" s="54"/>
      <c r="AK32" s="54"/>
      <c r="AL32" s="54"/>
      <c r="AM32" s="54"/>
      <c r="AN32" s="54"/>
      <c r="AO32" s="55"/>
      <c r="AP32" s="55">
        <f t="shared" si="11"/>
        <v>0</v>
      </c>
      <c r="AQ32" s="54">
        <f t="shared" si="12"/>
        <v>0</v>
      </c>
      <c r="AR32" s="54"/>
      <c r="AS32" s="54"/>
      <c r="AT32" s="54"/>
      <c r="AU32" s="54"/>
      <c r="AV32" s="54"/>
      <c r="AW32" s="54"/>
      <c r="AX32" s="54">
        <f t="shared" si="14"/>
        <v>0</v>
      </c>
      <c r="AY32" s="54"/>
      <c r="AZ32" s="54"/>
      <c r="BA32" s="54"/>
      <c r="BB32" s="54"/>
      <c r="BC32" s="54">
        <f t="shared" si="16"/>
        <v>0</v>
      </c>
      <c r="BD32" s="54"/>
      <c r="BE32" s="54"/>
      <c r="BF32" s="54"/>
      <c r="BG32" s="54"/>
      <c r="BH32" s="54">
        <f t="shared" si="17"/>
        <v>0</v>
      </c>
      <c r="BI32" s="54"/>
      <c r="BJ32" s="54"/>
      <c r="BK32" s="54"/>
      <c r="BL32" s="54"/>
      <c r="BM32" s="54"/>
      <c r="BN32" s="54"/>
      <c r="BO32" s="55">
        <f t="shared" si="19"/>
        <v>0</v>
      </c>
      <c r="BP32" s="54">
        <f t="shared" si="20"/>
        <v>0</v>
      </c>
      <c r="BQ32" s="54"/>
      <c r="BR32" s="54"/>
      <c r="BS32" s="54"/>
      <c r="BT32" s="54"/>
      <c r="BU32" s="54"/>
      <c r="BV32" s="54"/>
      <c r="BW32" s="54">
        <f t="shared" si="22"/>
        <v>0</v>
      </c>
      <c r="BX32" s="54"/>
      <c r="BY32" s="54"/>
      <c r="BZ32" s="54"/>
      <c r="CA32" s="54"/>
      <c r="CB32" s="54">
        <f t="shared" si="24"/>
        <v>0</v>
      </c>
      <c r="CC32" s="54"/>
      <c r="CD32" s="54"/>
      <c r="CE32" s="54"/>
      <c r="CF32" s="54"/>
      <c r="CG32" s="54">
        <f t="shared" si="25"/>
        <v>0</v>
      </c>
      <c r="CH32" s="54"/>
      <c r="CI32" s="54"/>
      <c r="CJ32" s="54"/>
      <c r="CK32" s="54"/>
      <c r="CL32" s="54"/>
      <c r="CM32" s="126"/>
      <c r="CN32" s="35"/>
      <c r="CO32" s="35"/>
      <c r="CP32" s="35"/>
      <c r="CQ32" s="35"/>
      <c r="CR32" s="31"/>
      <c r="CS32" s="21"/>
      <c r="CT32" s="21"/>
      <c r="CU32" s="21"/>
      <c r="CV32" s="21"/>
      <c r="CW32" s="21"/>
      <c r="CX32" s="21"/>
      <c r="CY32" s="21"/>
      <c r="CZ32" s="21"/>
      <c r="DA32" s="21"/>
      <c r="DB32" s="21"/>
      <c r="DC32" s="21"/>
      <c r="DD32" s="21"/>
      <c r="DE32" s="21"/>
      <c r="DF32" s="21"/>
      <c r="DG32" s="21"/>
      <c r="DH32" s="21"/>
      <c r="DI32" s="21"/>
      <c r="DJ32" s="21"/>
      <c r="DK32" s="21"/>
      <c r="DL32" s="21"/>
      <c r="DM32" s="21"/>
      <c r="DN32" s="21"/>
      <c r="DO32" s="21"/>
      <c r="DP32" s="21"/>
      <c r="DQ32" s="21"/>
      <c r="DR32" s="21"/>
      <c r="DS32" s="21"/>
      <c r="DT32" s="21"/>
      <c r="DU32" s="21"/>
      <c r="DV32" s="21"/>
      <c r="DW32" s="21"/>
      <c r="DX32" s="21"/>
      <c r="DY32" s="21"/>
      <c r="DZ32" s="21"/>
      <c r="EA32" s="21"/>
      <c r="EB32" s="21"/>
      <c r="EC32" s="21"/>
    </row>
    <row r="33" spans="1:133" s="32" customFormat="1" ht="15.75" hidden="1" customHeight="1" outlineLevel="1" x14ac:dyDescent="0.25">
      <c r="A33" s="87"/>
      <c r="B33" s="63" t="s">
        <v>49</v>
      </c>
      <c r="C33" s="37"/>
      <c r="D33" s="42"/>
      <c r="E33" s="38"/>
      <c r="F33" s="109"/>
      <c r="G33" s="39"/>
      <c r="H33" s="35"/>
      <c r="I33" s="40"/>
      <c r="J33" s="39"/>
      <c r="K33" s="35"/>
      <c r="L33" s="35"/>
      <c r="M33" s="35"/>
      <c r="N33" s="35"/>
      <c r="O33" s="129"/>
      <c r="P33" s="130"/>
      <c r="Q33" s="55">
        <f t="shared" si="5"/>
        <v>0</v>
      </c>
      <c r="R33" s="54">
        <f t="shared" si="6"/>
        <v>0</v>
      </c>
      <c r="S33" s="54"/>
      <c r="T33" s="54"/>
      <c r="U33" s="54"/>
      <c r="V33" s="54"/>
      <c r="W33" s="54"/>
      <c r="X33" s="54"/>
      <c r="Y33" s="54">
        <f t="shared" si="7"/>
        <v>0</v>
      </c>
      <c r="Z33" s="54"/>
      <c r="AA33" s="54"/>
      <c r="AB33" s="54"/>
      <c r="AC33" s="54"/>
      <c r="AD33" s="54">
        <f t="shared" si="8"/>
        <v>0</v>
      </c>
      <c r="AE33" s="54"/>
      <c r="AF33" s="54"/>
      <c r="AG33" s="54"/>
      <c r="AH33" s="54"/>
      <c r="AI33" s="54">
        <f t="shared" si="9"/>
        <v>0</v>
      </c>
      <c r="AJ33" s="54"/>
      <c r="AK33" s="54"/>
      <c r="AL33" s="54"/>
      <c r="AM33" s="54"/>
      <c r="AN33" s="54"/>
      <c r="AO33" s="55"/>
      <c r="AP33" s="55">
        <f t="shared" si="11"/>
        <v>0</v>
      </c>
      <c r="AQ33" s="54">
        <f t="shared" si="12"/>
        <v>0</v>
      </c>
      <c r="AR33" s="54"/>
      <c r="AS33" s="54"/>
      <c r="AT33" s="54"/>
      <c r="AU33" s="54"/>
      <c r="AV33" s="54"/>
      <c r="AW33" s="54"/>
      <c r="AX33" s="54">
        <f t="shared" si="14"/>
        <v>0</v>
      </c>
      <c r="AY33" s="54"/>
      <c r="AZ33" s="54"/>
      <c r="BA33" s="54"/>
      <c r="BB33" s="54"/>
      <c r="BC33" s="54">
        <f t="shared" si="16"/>
        <v>0</v>
      </c>
      <c r="BD33" s="54"/>
      <c r="BE33" s="54"/>
      <c r="BF33" s="54"/>
      <c r="BG33" s="54"/>
      <c r="BH33" s="54">
        <f t="shared" si="17"/>
        <v>0</v>
      </c>
      <c r="BI33" s="54"/>
      <c r="BJ33" s="54"/>
      <c r="BK33" s="54"/>
      <c r="BL33" s="54"/>
      <c r="BM33" s="54"/>
      <c r="BN33" s="54"/>
      <c r="BO33" s="55">
        <f t="shared" si="19"/>
        <v>0</v>
      </c>
      <c r="BP33" s="54">
        <f t="shared" si="20"/>
        <v>0</v>
      </c>
      <c r="BQ33" s="54"/>
      <c r="BR33" s="54"/>
      <c r="BS33" s="54"/>
      <c r="BT33" s="54"/>
      <c r="BU33" s="54"/>
      <c r="BV33" s="54"/>
      <c r="BW33" s="54">
        <f t="shared" si="22"/>
        <v>0</v>
      </c>
      <c r="BX33" s="54"/>
      <c r="BY33" s="54"/>
      <c r="BZ33" s="54"/>
      <c r="CA33" s="54"/>
      <c r="CB33" s="54">
        <f t="shared" si="24"/>
        <v>0</v>
      </c>
      <c r="CC33" s="54"/>
      <c r="CD33" s="54"/>
      <c r="CE33" s="54"/>
      <c r="CF33" s="54"/>
      <c r="CG33" s="54">
        <f t="shared" si="25"/>
        <v>0</v>
      </c>
      <c r="CH33" s="54"/>
      <c r="CI33" s="54"/>
      <c r="CJ33" s="54"/>
      <c r="CK33" s="54"/>
      <c r="CL33" s="54"/>
      <c r="CM33" s="126"/>
      <c r="CN33" s="35"/>
      <c r="CO33" s="35"/>
      <c r="CP33" s="35"/>
      <c r="CQ33" s="35"/>
      <c r="CR33" s="31"/>
      <c r="CS33" s="21"/>
      <c r="CT33" s="21"/>
      <c r="CU33" s="21"/>
      <c r="CV33" s="21"/>
      <c r="CW33" s="21"/>
      <c r="CX33" s="21"/>
      <c r="CY33" s="21"/>
      <c r="CZ33" s="21"/>
      <c r="DA33" s="21"/>
      <c r="DB33" s="21"/>
      <c r="DC33" s="21"/>
      <c r="DD33" s="21"/>
      <c r="DE33" s="21"/>
      <c r="DF33" s="21"/>
      <c r="DG33" s="21"/>
      <c r="DH33" s="21"/>
      <c r="DI33" s="21"/>
      <c r="DJ33" s="21"/>
      <c r="DK33" s="21"/>
      <c r="DL33" s="21"/>
      <c r="DM33" s="21"/>
      <c r="DN33" s="21"/>
      <c r="DO33" s="21"/>
      <c r="DP33" s="21"/>
      <c r="DQ33" s="21"/>
      <c r="DR33" s="21"/>
      <c r="DS33" s="21"/>
      <c r="DT33" s="21"/>
      <c r="DU33" s="21"/>
      <c r="DV33" s="21"/>
      <c r="DW33" s="21"/>
      <c r="DX33" s="21"/>
      <c r="DY33" s="21"/>
      <c r="DZ33" s="21"/>
      <c r="EA33" s="21"/>
      <c r="EB33" s="21"/>
      <c r="EC33" s="21"/>
    </row>
    <row r="34" spans="1:133" s="32" customFormat="1" ht="15.75" hidden="1" customHeight="1" outlineLevel="1" x14ac:dyDescent="0.25">
      <c r="A34" s="87"/>
      <c r="B34" s="63" t="s">
        <v>50</v>
      </c>
      <c r="C34" s="37"/>
      <c r="D34" s="42"/>
      <c r="E34" s="38"/>
      <c r="F34" s="109"/>
      <c r="G34" s="39"/>
      <c r="H34" s="35"/>
      <c r="I34" s="40"/>
      <c r="J34" s="39"/>
      <c r="K34" s="35"/>
      <c r="L34" s="35"/>
      <c r="M34" s="35"/>
      <c r="N34" s="35"/>
      <c r="O34" s="129"/>
      <c r="P34" s="130"/>
      <c r="Q34" s="55">
        <f t="shared" si="5"/>
        <v>0</v>
      </c>
      <c r="R34" s="54">
        <f t="shared" si="6"/>
        <v>0</v>
      </c>
      <c r="S34" s="54"/>
      <c r="T34" s="54"/>
      <c r="U34" s="54"/>
      <c r="V34" s="54"/>
      <c r="W34" s="54"/>
      <c r="X34" s="54"/>
      <c r="Y34" s="54">
        <f t="shared" si="7"/>
        <v>0</v>
      </c>
      <c r="Z34" s="54"/>
      <c r="AA34" s="54"/>
      <c r="AB34" s="54"/>
      <c r="AC34" s="54"/>
      <c r="AD34" s="54">
        <f t="shared" si="8"/>
        <v>0</v>
      </c>
      <c r="AE34" s="54"/>
      <c r="AF34" s="54"/>
      <c r="AG34" s="54"/>
      <c r="AH34" s="54"/>
      <c r="AI34" s="54">
        <f t="shared" si="9"/>
        <v>0</v>
      </c>
      <c r="AJ34" s="54"/>
      <c r="AK34" s="54"/>
      <c r="AL34" s="54"/>
      <c r="AM34" s="54"/>
      <c r="AN34" s="54"/>
      <c r="AO34" s="55"/>
      <c r="AP34" s="55">
        <f t="shared" si="11"/>
        <v>0</v>
      </c>
      <c r="AQ34" s="54">
        <f t="shared" si="12"/>
        <v>0</v>
      </c>
      <c r="AR34" s="54"/>
      <c r="AS34" s="54"/>
      <c r="AT34" s="54"/>
      <c r="AU34" s="54"/>
      <c r="AV34" s="54"/>
      <c r="AW34" s="54"/>
      <c r="AX34" s="54">
        <f t="shared" si="14"/>
        <v>0</v>
      </c>
      <c r="AY34" s="54"/>
      <c r="AZ34" s="54"/>
      <c r="BA34" s="54"/>
      <c r="BB34" s="54"/>
      <c r="BC34" s="54">
        <f t="shared" si="16"/>
        <v>0</v>
      </c>
      <c r="BD34" s="54"/>
      <c r="BE34" s="54"/>
      <c r="BF34" s="54"/>
      <c r="BG34" s="54"/>
      <c r="BH34" s="54">
        <f t="shared" si="17"/>
        <v>0</v>
      </c>
      <c r="BI34" s="54"/>
      <c r="BJ34" s="54"/>
      <c r="BK34" s="54"/>
      <c r="BL34" s="54"/>
      <c r="BM34" s="54"/>
      <c r="BN34" s="54"/>
      <c r="BO34" s="55">
        <f t="shared" si="19"/>
        <v>0</v>
      </c>
      <c r="BP34" s="54">
        <f t="shared" si="20"/>
        <v>0</v>
      </c>
      <c r="BQ34" s="54"/>
      <c r="BR34" s="54"/>
      <c r="BS34" s="54"/>
      <c r="BT34" s="54"/>
      <c r="BU34" s="54"/>
      <c r="BV34" s="54"/>
      <c r="BW34" s="54">
        <f t="shared" si="22"/>
        <v>0</v>
      </c>
      <c r="BX34" s="54"/>
      <c r="BY34" s="54"/>
      <c r="BZ34" s="54"/>
      <c r="CA34" s="54"/>
      <c r="CB34" s="54">
        <f t="shared" si="24"/>
        <v>0</v>
      </c>
      <c r="CC34" s="54"/>
      <c r="CD34" s="54"/>
      <c r="CE34" s="54"/>
      <c r="CF34" s="54"/>
      <c r="CG34" s="54">
        <f t="shared" si="25"/>
        <v>0</v>
      </c>
      <c r="CH34" s="54"/>
      <c r="CI34" s="54"/>
      <c r="CJ34" s="54"/>
      <c r="CK34" s="54"/>
      <c r="CL34" s="54"/>
      <c r="CM34" s="126"/>
      <c r="CN34" s="35"/>
      <c r="CO34" s="35"/>
      <c r="CP34" s="35"/>
      <c r="CQ34" s="35"/>
      <c r="CR34" s="31"/>
      <c r="CS34" s="21"/>
      <c r="CT34" s="21"/>
      <c r="CU34" s="21"/>
      <c r="CV34" s="21"/>
      <c r="CW34" s="21"/>
      <c r="CX34" s="21"/>
      <c r="CY34" s="21"/>
      <c r="CZ34" s="21"/>
      <c r="DA34" s="21"/>
      <c r="DB34" s="21"/>
      <c r="DC34" s="21"/>
      <c r="DD34" s="21"/>
      <c r="DE34" s="21"/>
      <c r="DF34" s="21"/>
      <c r="DG34" s="21"/>
      <c r="DH34" s="21"/>
      <c r="DI34" s="21"/>
      <c r="DJ34" s="21"/>
      <c r="DK34" s="21"/>
      <c r="DL34" s="21"/>
      <c r="DM34" s="21"/>
      <c r="DN34" s="21"/>
      <c r="DO34" s="21"/>
      <c r="DP34" s="21"/>
      <c r="DQ34" s="21"/>
      <c r="DR34" s="21"/>
      <c r="DS34" s="21"/>
      <c r="DT34" s="21"/>
      <c r="DU34" s="21"/>
      <c r="DV34" s="21"/>
      <c r="DW34" s="21"/>
      <c r="DX34" s="21"/>
      <c r="DY34" s="21"/>
      <c r="DZ34" s="21"/>
      <c r="EA34" s="21"/>
      <c r="EB34" s="21"/>
      <c r="EC34" s="21"/>
    </row>
    <row r="35" spans="1:133" s="32" customFormat="1" ht="15.75" hidden="1" customHeight="1" outlineLevel="1" x14ac:dyDescent="0.25">
      <c r="A35" s="87"/>
      <c r="B35" s="63" t="s">
        <v>51</v>
      </c>
      <c r="C35" s="37"/>
      <c r="D35" s="43"/>
      <c r="E35" s="44"/>
      <c r="F35" s="109"/>
      <c r="G35" s="39"/>
      <c r="H35" s="35"/>
      <c r="I35" s="40"/>
      <c r="J35" s="39"/>
      <c r="K35" s="35"/>
      <c r="L35" s="35"/>
      <c r="M35" s="35"/>
      <c r="N35" s="35"/>
      <c r="O35" s="129"/>
      <c r="P35" s="130"/>
      <c r="Q35" s="55">
        <f t="shared" si="5"/>
        <v>0</v>
      </c>
      <c r="R35" s="54">
        <f t="shared" si="6"/>
        <v>0</v>
      </c>
      <c r="S35" s="54"/>
      <c r="T35" s="54"/>
      <c r="U35" s="54"/>
      <c r="V35" s="54"/>
      <c r="W35" s="54"/>
      <c r="X35" s="54"/>
      <c r="Y35" s="54">
        <f t="shared" si="7"/>
        <v>0</v>
      </c>
      <c r="Z35" s="54"/>
      <c r="AA35" s="54"/>
      <c r="AB35" s="54"/>
      <c r="AC35" s="54"/>
      <c r="AD35" s="54">
        <f t="shared" si="8"/>
        <v>0</v>
      </c>
      <c r="AE35" s="54"/>
      <c r="AF35" s="54"/>
      <c r="AG35" s="54"/>
      <c r="AH35" s="54"/>
      <c r="AI35" s="54">
        <f t="shared" si="9"/>
        <v>0</v>
      </c>
      <c r="AJ35" s="54"/>
      <c r="AK35" s="54"/>
      <c r="AL35" s="54"/>
      <c r="AM35" s="54"/>
      <c r="AN35" s="54"/>
      <c r="AO35" s="55"/>
      <c r="AP35" s="55">
        <f t="shared" si="11"/>
        <v>0</v>
      </c>
      <c r="AQ35" s="54">
        <f t="shared" si="12"/>
        <v>0</v>
      </c>
      <c r="AR35" s="54"/>
      <c r="AS35" s="54"/>
      <c r="AT35" s="54"/>
      <c r="AU35" s="54"/>
      <c r="AV35" s="54"/>
      <c r="AW35" s="54"/>
      <c r="AX35" s="54">
        <f t="shared" si="14"/>
        <v>0</v>
      </c>
      <c r="AY35" s="54"/>
      <c r="AZ35" s="54"/>
      <c r="BA35" s="54"/>
      <c r="BB35" s="54"/>
      <c r="BC35" s="54">
        <f t="shared" si="16"/>
        <v>0</v>
      </c>
      <c r="BD35" s="54"/>
      <c r="BE35" s="54"/>
      <c r="BF35" s="54"/>
      <c r="BG35" s="54"/>
      <c r="BH35" s="54">
        <f t="shared" si="17"/>
        <v>0</v>
      </c>
      <c r="BI35" s="54"/>
      <c r="BJ35" s="54"/>
      <c r="BK35" s="54"/>
      <c r="BL35" s="54"/>
      <c r="BM35" s="54"/>
      <c r="BN35" s="54"/>
      <c r="BO35" s="55">
        <f t="shared" si="19"/>
        <v>0</v>
      </c>
      <c r="BP35" s="54">
        <f t="shared" si="20"/>
        <v>0</v>
      </c>
      <c r="BQ35" s="54"/>
      <c r="BR35" s="54"/>
      <c r="BS35" s="54"/>
      <c r="BT35" s="54"/>
      <c r="BU35" s="54"/>
      <c r="BV35" s="54"/>
      <c r="BW35" s="54">
        <f t="shared" si="22"/>
        <v>0</v>
      </c>
      <c r="BX35" s="54"/>
      <c r="BY35" s="54"/>
      <c r="BZ35" s="54"/>
      <c r="CA35" s="54"/>
      <c r="CB35" s="54">
        <f t="shared" si="24"/>
        <v>0</v>
      </c>
      <c r="CC35" s="54"/>
      <c r="CD35" s="54"/>
      <c r="CE35" s="54"/>
      <c r="CF35" s="54"/>
      <c r="CG35" s="54">
        <f t="shared" si="25"/>
        <v>0</v>
      </c>
      <c r="CH35" s="54"/>
      <c r="CI35" s="54"/>
      <c r="CJ35" s="54"/>
      <c r="CK35" s="54"/>
      <c r="CL35" s="54"/>
      <c r="CM35" s="126"/>
      <c r="CN35" s="35"/>
      <c r="CO35" s="35"/>
      <c r="CP35" s="35"/>
      <c r="CQ35" s="35"/>
      <c r="CR35" s="31"/>
      <c r="CS35" s="21"/>
      <c r="CT35" s="21"/>
      <c r="CU35" s="21"/>
      <c r="CV35" s="21"/>
      <c r="CW35" s="21"/>
      <c r="CX35" s="21"/>
      <c r="CY35" s="21"/>
      <c r="CZ35" s="21"/>
      <c r="DA35" s="21"/>
      <c r="DB35" s="21"/>
      <c r="DC35" s="21"/>
      <c r="DD35" s="21"/>
      <c r="DE35" s="21"/>
      <c r="DF35" s="21"/>
      <c r="DG35" s="21"/>
      <c r="DH35" s="21"/>
      <c r="DI35" s="21"/>
      <c r="DJ35" s="21"/>
      <c r="DK35" s="21"/>
      <c r="DL35" s="21"/>
      <c r="DM35" s="21"/>
      <c r="DN35" s="21"/>
      <c r="DO35" s="21"/>
      <c r="DP35" s="21"/>
      <c r="DQ35" s="21"/>
      <c r="DR35" s="21"/>
      <c r="DS35" s="21"/>
      <c r="DT35" s="21"/>
      <c r="DU35" s="21"/>
      <c r="DV35" s="21"/>
      <c r="DW35" s="21"/>
      <c r="DX35" s="21"/>
      <c r="DY35" s="21"/>
      <c r="DZ35" s="21"/>
      <c r="EA35" s="21"/>
      <c r="EB35" s="21"/>
      <c r="EC35" s="21"/>
    </row>
    <row r="36" spans="1:133" s="32" customFormat="1" outlineLevel="1" x14ac:dyDescent="0.25">
      <c r="A36" s="88"/>
      <c r="B36" s="59" t="s">
        <v>56</v>
      </c>
      <c r="C36" s="28"/>
      <c r="D36" s="45" t="s">
        <v>105</v>
      </c>
      <c r="E36" s="46"/>
      <c r="F36" s="110"/>
      <c r="G36" s="30">
        <f>G37+G38+G40</f>
        <v>443.77699999999999</v>
      </c>
      <c r="H36" s="29">
        <f>H37+H38+H40</f>
        <v>421.11900000000003</v>
      </c>
      <c r="I36" s="31">
        <f>I37+I38+I40</f>
        <v>3.82</v>
      </c>
      <c r="J36" s="30"/>
      <c r="K36" s="29"/>
      <c r="L36" s="29"/>
      <c r="M36" s="29"/>
      <c r="N36" s="29"/>
      <c r="O36" s="125"/>
      <c r="P36" s="137">
        <f t="shared" ref="P36:AC36" si="84">P37+P38+P40</f>
        <v>114.367</v>
      </c>
      <c r="Q36" s="54">
        <f t="shared" si="5"/>
        <v>75.424999999999997</v>
      </c>
      <c r="R36" s="54">
        <f t="shared" si="6"/>
        <v>23.081</v>
      </c>
      <c r="S36" s="54">
        <f t="shared" si="84"/>
        <v>23.081</v>
      </c>
      <c r="T36" s="54">
        <f t="shared" si="84"/>
        <v>0</v>
      </c>
      <c r="U36" s="54">
        <f t="shared" si="84"/>
        <v>0</v>
      </c>
      <c r="V36" s="54">
        <f t="shared" si="84"/>
        <v>0</v>
      </c>
      <c r="W36" s="54">
        <f t="shared" si="84"/>
        <v>0</v>
      </c>
      <c r="X36" s="54">
        <f t="shared" si="84"/>
        <v>0</v>
      </c>
      <c r="Y36" s="54">
        <f t="shared" si="7"/>
        <v>40.838000000000001</v>
      </c>
      <c r="Z36" s="54">
        <f t="shared" si="84"/>
        <v>40.838000000000001</v>
      </c>
      <c r="AA36" s="54">
        <f t="shared" si="84"/>
        <v>0</v>
      </c>
      <c r="AB36" s="54">
        <f t="shared" si="84"/>
        <v>0</v>
      </c>
      <c r="AC36" s="54">
        <f t="shared" si="84"/>
        <v>11.506</v>
      </c>
      <c r="AD36" s="54">
        <f t="shared" si="8"/>
        <v>0</v>
      </c>
      <c r="AE36" s="54">
        <f>AE37+AE38+AE40</f>
        <v>0</v>
      </c>
      <c r="AF36" s="54">
        <f>AF37+AF38+AF40</f>
        <v>0</v>
      </c>
      <c r="AG36" s="54">
        <f>AG37+AG38+AG40</f>
        <v>0</v>
      </c>
      <c r="AH36" s="54">
        <f>AH37+AH38+AH40</f>
        <v>0</v>
      </c>
      <c r="AI36" s="54">
        <f t="shared" si="9"/>
        <v>38.661000000000001</v>
      </c>
      <c r="AJ36" s="54">
        <f>AJ37+AJ38+AJ40</f>
        <v>38.661000000000001</v>
      </c>
      <c r="AK36" s="54"/>
      <c r="AL36" s="54"/>
      <c r="AM36" s="54"/>
      <c r="AN36" s="54"/>
      <c r="AO36" s="54">
        <f t="shared" ref="AO36" si="85">AO37+AO38+AO40</f>
        <v>60.939</v>
      </c>
      <c r="AP36" s="54">
        <f t="shared" si="11"/>
        <v>60.938999999999993</v>
      </c>
      <c r="AQ36" s="54">
        <f t="shared" si="12"/>
        <v>31.097999999999999</v>
      </c>
      <c r="AR36" s="54">
        <f t="shared" ref="AR36:AW36" si="86">AR37+AR38+AR40</f>
        <v>31.097999999999999</v>
      </c>
      <c r="AS36" s="54">
        <f t="shared" si="86"/>
        <v>0</v>
      </c>
      <c r="AT36" s="54">
        <f t="shared" si="86"/>
        <v>0</v>
      </c>
      <c r="AU36" s="54">
        <f t="shared" si="86"/>
        <v>0</v>
      </c>
      <c r="AV36" s="54">
        <f t="shared" si="86"/>
        <v>0</v>
      </c>
      <c r="AW36" s="54">
        <f t="shared" si="86"/>
        <v>0</v>
      </c>
      <c r="AX36" s="54">
        <f t="shared" si="14"/>
        <v>20.547000000000001</v>
      </c>
      <c r="AY36" s="54">
        <f t="shared" ref="AY36:BB36" si="87">AY37+AY38+AY40</f>
        <v>20.547000000000001</v>
      </c>
      <c r="AZ36" s="54">
        <f t="shared" si="87"/>
        <v>0</v>
      </c>
      <c r="BA36" s="54">
        <f t="shared" si="87"/>
        <v>0</v>
      </c>
      <c r="BB36" s="54">
        <f t="shared" si="87"/>
        <v>9.2939999999999969</v>
      </c>
      <c r="BC36" s="54">
        <f t="shared" si="16"/>
        <v>0</v>
      </c>
      <c r="BD36" s="54">
        <f>BD37+BD38+BD40</f>
        <v>0</v>
      </c>
      <c r="BE36" s="54">
        <f>BE37+BE38+BE40</f>
        <v>0</v>
      </c>
      <c r="BF36" s="54">
        <f>BF37+BF38+BF40</f>
        <v>0</v>
      </c>
      <c r="BG36" s="54">
        <f>BG37+BG38+BG40</f>
        <v>0</v>
      </c>
      <c r="BH36" s="54">
        <f t="shared" si="17"/>
        <v>0</v>
      </c>
      <c r="BI36" s="54">
        <f>BI37+BI38+BI40</f>
        <v>0</v>
      </c>
      <c r="BJ36" s="54"/>
      <c r="BK36" s="54"/>
      <c r="BL36" s="54"/>
      <c r="BM36" s="54"/>
      <c r="BN36" s="54">
        <f>BN37+BN38+BN40</f>
        <v>175.30600000000001</v>
      </c>
      <c r="BO36" s="54">
        <f t="shared" si="19"/>
        <v>136.364</v>
      </c>
      <c r="BP36" s="54">
        <f t="shared" si="20"/>
        <v>54.179000000000002</v>
      </c>
      <c r="BQ36" s="54">
        <f t="shared" ref="BQ36:BV36" si="88">BQ37+BQ38+BQ40</f>
        <v>54.179000000000002</v>
      </c>
      <c r="BR36" s="54">
        <f t="shared" si="88"/>
        <v>0</v>
      </c>
      <c r="BS36" s="54">
        <f t="shared" si="88"/>
        <v>0</v>
      </c>
      <c r="BT36" s="54">
        <f t="shared" si="88"/>
        <v>0</v>
      </c>
      <c r="BU36" s="54">
        <f t="shared" si="88"/>
        <v>0</v>
      </c>
      <c r="BV36" s="54">
        <f t="shared" si="88"/>
        <v>0</v>
      </c>
      <c r="BW36" s="54">
        <f t="shared" si="22"/>
        <v>61.385000000000005</v>
      </c>
      <c r="BX36" s="54">
        <f t="shared" ref="BX36:CA36" si="89">BX37+BX38+BX40</f>
        <v>61.385000000000005</v>
      </c>
      <c r="BY36" s="54">
        <f t="shared" si="89"/>
        <v>0</v>
      </c>
      <c r="BZ36" s="54">
        <f t="shared" si="89"/>
        <v>0</v>
      </c>
      <c r="CA36" s="54">
        <f t="shared" si="89"/>
        <v>20.799999999999997</v>
      </c>
      <c r="CB36" s="54">
        <f t="shared" si="24"/>
        <v>0</v>
      </c>
      <c r="CC36" s="54">
        <f>CC37+CC38+CC40</f>
        <v>0</v>
      </c>
      <c r="CD36" s="54">
        <f>CD37+CD38+CD40</f>
        <v>0</v>
      </c>
      <c r="CE36" s="54">
        <f>CE37+CE38+CE40</f>
        <v>0</v>
      </c>
      <c r="CF36" s="54">
        <f>CF37+CF38+CF40</f>
        <v>0</v>
      </c>
      <c r="CG36" s="54">
        <f t="shared" si="25"/>
        <v>38.661000000000001</v>
      </c>
      <c r="CH36" s="54">
        <f>CH37+CH38+CH40</f>
        <v>38.661000000000001</v>
      </c>
      <c r="CI36" s="54"/>
      <c r="CJ36" s="54"/>
      <c r="CK36" s="54"/>
      <c r="CL36" s="54"/>
      <c r="CM36" s="124">
        <f>CM37+CM38+CM40</f>
        <v>95.474999999999994</v>
      </c>
      <c r="CN36" s="29">
        <f>CN37+CN38+CN40</f>
        <v>51.64</v>
      </c>
      <c r="CO36" s="29"/>
      <c r="CP36" s="29"/>
      <c r="CQ36" s="29"/>
      <c r="CR36" s="31">
        <f>CR37+CR38+CR40</f>
        <v>147.11500000000001</v>
      </c>
      <c r="CS36" s="21"/>
      <c r="CT36" s="21"/>
      <c r="CU36" s="21"/>
      <c r="CV36" s="21"/>
      <c r="CW36" s="21"/>
      <c r="CX36" s="21"/>
      <c r="CY36" s="21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</row>
    <row r="37" spans="1:133" s="32" customFormat="1" hidden="1" outlineLevel="1" x14ac:dyDescent="0.25">
      <c r="A37" s="88"/>
      <c r="B37" s="59" t="s">
        <v>62</v>
      </c>
      <c r="C37" s="28"/>
      <c r="D37" s="45"/>
      <c r="E37" s="46"/>
      <c r="F37" s="110"/>
      <c r="G37" s="30"/>
      <c r="H37" s="29"/>
      <c r="I37" s="31"/>
      <c r="J37" s="30"/>
      <c r="K37" s="29"/>
      <c r="L37" s="29"/>
      <c r="M37" s="29"/>
      <c r="N37" s="29"/>
      <c r="O37" s="125"/>
      <c r="P37" s="137"/>
      <c r="Q37" s="54">
        <f t="shared" si="5"/>
        <v>0</v>
      </c>
      <c r="R37" s="54">
        <f t="shared" si="6"/>
        <v>0</v>
      </c>
      <c r="S37" s="54"/>
      <c r="T37" s="54"/>
      <c r="U37" s="54"/>
      <c r="V37" s="54"/>
      <c r="W37" s="54"/>
      <c r="X37" s="54"/>
      <c r="Y37" s="54">
        <f t="shared" si="7"/>
        <v>0</v>
      </c>
      <c r="Z37" s="54"/>
      <c r="AA37" s="54"/>
      <c r="AB37" s="54"/>
      <c r="AC37" s="54"/>
      <c r="AD37" s="54">
        <f t="shared" si="8"/>
        <v>0</v>
      </c>
      <c r="AE37" s="54"/>
      <c r="AF37" s="54"/>
      <c r="AG37" s="54"/>
      <c r="AH37" s="54"/>
      <c r="AI37" s="54">
        <f t="shared" si="9"/>
        <v>0</v>
      </c>
      <c r="AJ37" s="54"/>
      <c r="AK37" s="54"/>
      <c r="AL37" s="54"/>
      <c r="AM37" s="54"/>
      <c r="AN37" s="54"/>
      <c r="AO37" s="54"/>
      <c r="AP37" s="54">
        <f t="shared" si="11"/>
        <v>0</v>
      </c>
      <c r="AQ37" s="54">
        <f t="shared" si="12"/>
        <v>0</v>
      </c>
      <c r="AR37" s="54"/>
      <c r="AS37" s="54"/>
      <c r="AT37" s="54"/>
      <c r="AU37" s="54"/>
      <c r="AV37" s="54"/>
      <c r="AW37" s="54"/>
      <c r="AX37" s="54">
        <f t="shared" si="14"/>
        <v>0</v>
      </c>
      <c r="AY37" s="54"/>
      <c r="AZ37" s="54"/>
      <c r="BA37" s="54"/>
      <c r="BB37" s="54"/>
      <c r="BC37" s="54">
        <f t="shared" si="16"/>
        <v>0</v>
      </c>
      <c r="BD37" s="54"/>
      <c r="BE37" s="54"/>
      <c r="BF37" s="54"/>
      <c r="BG37" s="54"/>
      <c r="BH37" s="54">
        <f t="shared" si="17"/>
        <v>0</v>
      </c>
      <c r="BI37" s="54"/>
      <c r="BJ37" s="54"/>
      <c r="BK37" s="54"/>
      <c r="BL37" s="54"/>
      <c r="BM37" s="54"/>
      <c r="BN37" s="54"/>
      <c r="BO37" s="54">
        <f t="shared" si="19"/>
        <v>0</v>
      </c>
      <c r="BP37" s="54">
        <f t="shared" si="20"/>
        <v>0</v>
      </c>
      <c r="BQ37" s="54"/>
      <c r="BR37" s="54"/>
      <c r="BS37" s="54"/>
      <c r="BT37" s="54"/>
      <c r="BU37" s="54"/>
      <c r="BV37" s="54"/>
      <c r="BW37" s="54">
        <f t="shared" si="22"/>
        <v>0</v>
      </c>
      <c r="BX37" s="54"/>
      <c r="BY37" s="54"/>
      <c r="BZ37" s="54"/>
      <c r="CA37" s="54"/>
      <c r="CB37" s="54">
        <f t="shared" si="24"/>
        <v>0</v>
      </c>
      <c r="CC37" s="54"/>
      <c r="CD37" s="54"/>
      <c r="CE37" s="54"/>
      <c r="CF37" s="54"/>
      <c r="CG37" s="54">
        <f t="shared" si="25"/>
        <v>0</v>
      </c>
      <c r="CH37" s="54"/>
      <c r="CI37" s="54"/>
      <c r="CJ37" s="54"/>
      <c r="CK37" s="54"/>
      <c r="CL37" s="54"/>
      <c r="CM37" s="124"/>
      <c r="CN37" s="29"/>
      <c r="CO37" s="29"/>
      <c r="CP37" s="29"/>
      <c r="CQ37" s="29"/>
      <c r="CR37" s="31"/>
      <c r="CS37" s="21"/>
      <c r="CT37" s="21"/>
      <c r="CU37" s="21"/>
      <c r="CV37" s="21"/>
      <c r="CW37" s="21"/>
      <c r="CX37" s="21"/>
      <c r="CY37" s="21"/>
      <c r="CZ37" s="21"/>
      <c r="DA37" s="21"/>
      <c r="DB37" s="21"/>
      <c r="DC37" s="21"/>
      <c r="DD37" s="21"/>
      <c r="DE37" s="21"/>
      <c r="DF37" s="21"/>
      <c r="DG37" s="21"/>
      <c r="DH37" s="21"/>
      <c r="DI37" s="21"/>
      <c r="DJ37" s="21"/>
      <c r="DK37" s="21"/>
      <c r="DL37" s="21"/>
      <c r="DM37" s="21"/>
      <c r="DN37" s="21"/>
      <c r="DO37" s="21"/>
      <c r="DP37" s="21"/>
      <c r="DQ37" s="21"/>
      <c r="DR37" s="21"/>
      <c r="DS37" s="21"/>
      <c r="DT37" s="21"/>
      <c r="DU37" s="21"/>
      <c r="DV37" s="21"/>
      <c r="DW37" s="21"/>
      <c r="DX37" s="21"/>
      <c r="DY37" s="21"/>
      <c r="DZ37" s="21"/>
      <c r="EA37" s="21"/>
      <c r="EB37" s="21"/>
      <c r="EC37" s="21"/>
    </row>
    <row r="38" spans="1:133" s="32" customFormat="1" outlineLevel="1" x14ac:dyDescent="0.25">
      <c r="A38" s="85"/>
      <c r="B38" s="59" t="s">
        <v>58</v>
      </c>
      <c r="C38" s="28"/>
      <c r="D38" s="34" t="s">
        <v>105</v>
      </c>
      <c r="E38" s="47"/>
      <c r="F38" s="110"/>
      <c r="G38" s="30">
        <f>SUM(G39:G39)</f>
        <v>443.77699999999999</v>
      </c>
      <c r="H38" s="29">
        <f>H39</f>
        <v>421.11900000000003</v>
      </c>
      <c r="I38" s="31">
        <f>SUM(I39:I39)</f>
        <v>3.82</v>
      </c>
      <c r="J38" s="30"/>
      <c r="K38" s="29"/>
      <c r="L38" s="29"/>
      <c r="M38" s="29"/>
      <c r="N38" s="29"/>
      <c r="O38" s="125"/>
      <c r="P38" s="137">
        <f t="shared" ref="P38:AH38" si="90">SUM(P39:P39)</f>
        <v>114.367</v>
      </c>
      <c r="Q38" s="54">
        <f t="shared" si="5"/>
        <v>75.424999999999997</v>
      </c>
      <c r="R38" s="54">
        <f t="shared" si="6"/>
        <v>23.081</v>
      </c>
      <c r="S38" s="54">
        <f t="shared" si="90"/>
        <v>23.081</v>
      </c>
      <c r="T38" s="54">
        <f t="shared" si="90"/>
        <v>0</v>
      </c>
      <c r="U38" s="54">
        <f t="shared" si="90"/>
        <v>0</v>
      </c>
      <c r="V38" s="54">
        <f t="shared" si="90"/>
        <v>0</v>
      </c>
      <c r="W38" s="54">
        <f t="shared" si="90"/>
        <v>0</v>
      </c>
      <c r="X38" s="54">
        <f t="shared" si="90"/>
        <v>0</v>
      </c>
      <c r="Y38" s="54">
        <f t="shared" si="7"/>
        <v>40.838000000000001</v>
      </c>
      <c r="Z38" s="54">
        <f t="shared" si="90"/>
        <v>40.838000000000001</v>
      </c>
      <c r="AA38" s="54">
        <f t="shared" si="90"/>
        <v>0</v>
      </c>
      <c r="AB38" s="54">
        <f t="shared" si="90"/>
        <v>0</v>
      </c>
      <c r="AC38" s="54">
        <f t="shared" si="90"/>
        <v>11.506</v>
      </c>
      <c r="AD38" s="54">
        <f t="shared" si="8"/>
        <v>0</v>
      </c>
      <c r="AE38" s="54">
        <f t="shared" si="90"/>
        <v>0</v>
      </c>
      <c r="AF38" s="54">
        <f t="shared" si="90"/>
        <v>0</v>
      </c>
      <c r="AG38" s="54">
        <f t="shared" si="90"/>
        <v>0</v>
      </c>
      <c r="AH38" s="54">
        <f t="shared" si="90"/>
        <v>0</v>
      </c>
      <c r="AI38" s="54">
        <f t="shared" si="9"/>
        <v>38.661000000000001</v>
      </c>
      <c r="AJ38" s="54">
        <f>AJ39</f>
        <v>38.661000000000001</v>
      </c>
      <c r="AK38" s="54"/>
      <c r="AL38" s="54"/>
      <c r="AM38" s="54"/>
      <c r="AN38" s="54"/>
      <c r="AO38" s="54">
        <f>SUM(AO39:AO39)</f>
        <v>60.939</v>
      </c>
      <c r="AP38" s="54">
        <f t="shared" si="11"/>
        <v>60.938999999999993</v>
      </c>
      <c r="AQ38" s="54">
        <f t="shared" si="12"/>
        <v>31.097999999999999</v>
      </c>
      <c r="AR38" s="54">
        <f t="shared" ref="AR38:BG38" si="91">SUM(AR39:AR39)</f>
        <v>31.097999999999999</v>
      </c>
      <c r="AS38" s="54">
        <f t="shared" si="91"/>
        <v>0</v>
      </c>
      <c r="AT38" s="54">
        <f t="shared" si="91"/>
        <v>0</v>
      </c>
      <c r="AU38" s="54">
        <f t="shared" si="91"/>
        <v>0</v>
      </c>
      <c r="AV38" s="54">
        <f t="shared" si="91"/>
        <v>0</v>
      </c>
      <c r="AW38" s="54">
        <f t="shared" si="91"/>
        <v>0</v>
      </c>
      <c r="AX38" s="54">
        <f t="shared" si="14"/>
        <v>20.547000000000001</v>
      </c>
      <c r="AY38" s="54">
        <f t="shared" si="91"/>
        <v>20.547000000000001</v>
      </c>
      <c r="AZ38" s="54">
        <f t="shared" si="91"/>
        <v>0</v>
      </c>
      <c r="BA38" s="54">
        <f t="shared" si="91"/>
        <v>0</v>
      </c>
      <c r="BB38" s="54">
        <f t="shared" si="91"/>
        <v>9.2939999999999969</v>
      </c>
      <c r="BC38" s="54">
        <f t="shared" si="16"/>
        <v>0</v>
      </c>
      <c r="BD38" s="54">
        <f t="shared" si="91"/>
        <v>0</v>
      </c>
      <c r="BE38" s="54">
        <f t="shared" si="91"/>
        <v>0</v>
      </c>
      <c r="BF38" s="54">
        <f t="shared" si="91"/>
        <v>0</v>
      </c>
      <c r="BG38" s="54">
        <f t="shared" si="91"/>
        <v>0</v>
      </c>
      <c r="BH38" s="54">
        <f t="shared" si="17"/>
        <v>0</v>
      </c>
      <c r="BI38" s="54">
        <f>BI39</f>
        <v>0</v>
      </c>
      <c r="BJ38" s="54"/>
      <c r="BK38" s="54"/>
      <c r="BL38" s="54"/>
      <c r="BM38" s="54"/>
      <c r="BN38" s="54">
        <f t="shared" ref="BN38" si="92">SUM(BN39:BN39)</f>
        <v>175.30600000000001</v>
      </c>
      <c r="BO38" s="54">
        <f t="shared" si="19"/>
        <v>136.364</v>
      </c>
      <c r="BP38" s="54">
        <f t="shared" si="20"/>
        <v>54.179000000000002</v>
      </c>
      <c r="BQ38" s="54">
        <f t="shared" ref="BQ38:CF38" si="93">SUM(BQ39:BQ39)</f>
        <v>54.179000000000002</v>
      </c>
      <c r="BR38" s="54">
        <f t="shared" si="93"/>
        <v>0</v>
      </c>
      <c r="BS38" s="54">
        <f t="shared" si="93"/>
        <v>0</v>
      </c>
      <c r="BT38" s="54">
        <f t="shared" si="93"/>
        <v>0</v>
      </c>
      <c r="BU38" s="54">
        <f t="shared" si="93"/>
        <v>0</v>
      </c>
      <c r="BV38" s="54">
        <f t="shared" si="93"/>
        <v>0</v>
      </c>
      <c r="BW38" s="54">
        <f t="shared" si="22"/>
        <v>61.385000000000005</v>
      </c>
      <c r="BX38" s="54">
        <f t="shared" si="93"/>
        <v>61.385000000000005</v>
      </c>
      <c r="BY38" s="54">
        <f t="shared" si="93"/>
        <v>0</v>
      </c>
      <c r="BZ38" s="54">
        <f t="shared" si="93"/>
        <v>0</v>
      </c>
      <c r="CA38" s="54">
        <f t="shared" si="93"/>
        <v>20.799999999999997</v>
      </c>
      <c r="CB38" s="54">
        <f t="shared" si="24"/>
        <v>0</v>
      </c>
      <c r="CC38" s="54">
        <f t="shared" si="93"/>
        <v>0</v>
      </c>
      <c r="CD38" s="54">
        <f t="shared" si="93"/>
        <v>0</v>
      </c>
      <c r="CE38" s="54">
        <f t="shared" si="93"/>
        <v>0</v>
      </c>
      <c r="CF38" s="54">
        <f t="shared" si="93"/>
        <v>0</v>
      </c>
      <c r="CG38" s="54">
        <f t="shared" si="25"/>
        <v>38.661000000000001</v>
      </c>
      <c r="CH38" s="54">
        <f>CH39</f>
        <v>38.661000000000001</v>
      </c>
      <c r="CI38" s="54"/>
      <c r="CJ38" s="54"/>
      <c r="CK38" s="54"/>
      <c r="CL38" s="54"/>
      <c r="CM38" s="124">
        <f t="shared" ref="CM38:CR38" si="94">SUM(CM39:CM39)</f>
        <v>95.474999999999994</v>
      </c>
      <c r="CN38" s="29">
        <f t="shared" si="94"/>
        <v>51.64</v>
      </c>
      <c r="CO38" s="29"/>
      <c r="CP38" s="29"/>
      <c r="CQ38" s="29"/>
      <c r="CR38" s="31">
        <f t="shared" si="94"/>
        <v>147.11500000000001</v>
      </c>
      <c r="CS38" s="21"/>
      <c r="CT38" s="21"/>
      <c r="CU38" s="21"/>
      <c r="CV38" s="21"/>
      <c r="CW38" s="21"/>
      <c r="CX38" s="21"/>
      <c r="CY38" s="21"/>
      <c r="CZ38" s="21"/>
      <c r="DA38" s="21"/>
      <c r="DB38" s="21"/>
      <c r="DC38" s="21"/>
      <c r="DD38" s="21"/>
      <c r="DE38" s="21"/>
      <c r="DF38" s="21"/>
      <c r="DG38" s="21"/>
      <c r="DH38" s="21"/>
      <c r="DI38" s="21"/>
      <c r="DJ38" s="21"/>
      <c r="DK38" s="21"/>
      <c r="DL38" s="21"/>
      <c r="DM38" s="21"/>
      <c r="DN38" s="21"/>
      <c r="DO38" s="21"/>
      <c r="DP38" s="21"/>
      <c r="DQ38" s="21"/>
      <c r="DR38" s="21"/>
      <c r="DS38" s="21"/>
      <c r="DT38" s="21"/>
      <c r="DU38" s="21"/>
      <c r="DV38" s="21"/>
      <c r="DW38" s="21"/>
      <c r="DX38" s="21"/>
      <c r="DY38" s="21"/>
      <c r="DZ38" s="21"/>
      <c r="EA38" s="21"/>
      <c r="EB38" s="21"/>
      <c r="EC38" s="21"/>
    </row>
    <row r="39" spans="1:133" s="32" customFormat="1" ht="31.5" outlineLevel="1" x14ac:dyDescent="0.25">
      <c r="A39" s="86" t="s">
        <v>38</v>
      </c>
      <c r="B39" s="64" t="s">
        <v>85</v>
      </c>
      <c r="C39" s="37" t="s">
        <v>155</v>
      </c>
      <c r="D39" s="49" t="s">
        <v>105</v>
      </c>
      <c r="E39" s="38">
        <v>2011</v>
      </c>
      <c r="F39" s="109">
        <v>2019</v>
      </c>
      <c r="G39" s="39">
        <v>443.77699999999999</v>
      </c>
      <c r="H39" s="35">
        <v>421.11900000000003</v>
      </c>
      <c r="I39" s="40">
        <v>3.82</v>
      </c>
      <c r="J39" s="39"/>
      <c r="K39" s="35"/>
      <c r="L39" s="35"/>
      <c r="M39" s="35"/>
      <c r="N39" s="35"/>
      <c r="O39" s="129"/>
      <c r="P39" s="130">
        <v>114.367</v>
      </c>
      <c r="Q39" s="55">
        <f t="shared" si="5"/>
        <v>75.424999999999997</v>
      </c>
      <c r="R39" s="55">
        <f t="shared" si="6"/>
        <v>23.081</v>
      </c>
      <c r="S39" s="55">
        <v>23.081</v>
      </c>
      <c r="T39" s="55"/>
      <c r="U39" s="55"/>
      <c r="V39" s="55"/>
      <c r="W39" s="55"/>
      <c r="X39" s="55"/>
      <c r="Y39" s="55">
        <f t="shared" si="7"/>
        <v>40.838000000000001</v>
      </c>
      <c r="Z39" s="55">
        <v>40.838000000000001</v>
      </c>
      <c r="AA39" s="55"/>
      <c r="AB39" s="55"/>
      <c r="AC39" s="55">
        <v>11.506</v>
      </c>
      <c r="AD39" s="55">
        <f t="shared" si="8"/>
        <v>0</v>
      </c>
      <c r="AE39" s="55"/>
      <c r="AF39" s="55"/>
      <c r="AG39" s="55"/>
      <c r="AH39" s="55"/>
      <c r="AI39" s="55">
        <f t="shared" si="9"/>
        <v>38.661000000000001</v>
      </c>
      <c r="AJ39" s="55">
        <v>38.661000000000001</v>
      </c>
      <c r="AK39" s="54"/>
      <c r="AL39" s="54"/>
      <c r="AM39" s="54"/>
      <c r="AN39" s="54"/>
      <c r="AO39" s="55">
        <v>60.939</v>
      </c>
      <c r="AP39" s="55">
        <f t="shared" si="11"/>
        <v>60.938999999999993</v>
      </c>
      <c r="AQ39" s="55">
        <f t="shared" si="12"/>
        <v>31.097999999999999</v>
      </c>
      <c r="AR39" s="55">
        <v>31.097999999999999</v>
      </c>
      <c r="AS39" s="55"/>
      <c r="AT39" s="55"/>
      <c r="AU39" s="55"/>
      <c r="AV39" s="55"/>
      <c r="AW39" s="55"/>
      <c r="AX39" s="55">
        <f t="shared" si="14"/>
        <v>20.547000000000001</v>
      </c>
      <c r="AY39" s="55">
        <v>20.547000000000001</v>
      </c>
      <c r="AZ39" s="55"/>
      <c r="BA39" s="55"/>
      <c r="BB39" s="55">
        <f>AO39-AY39-AR39</f>
        <v>9.2939999999999969</v>
      </c>
      <c r="BC39" s="55">
        <f t="shared" si="16"/>
        <v>0</v>
      </c>
      <c r="BD39" s="55"/>
      <c r="BE39" s="55"/>
      <c r="BF39" s="55"/>
      <c r="BG39" s="55"/>
      <c r="BH39" s="55">
        <f t="shared" si="17"/>
        <v>0</v>
      </c>
      <c r="BI39" s="55"/>
      <c r="BJ39" s="54"/>
      <c r="BK39" s="54"/>
      <c r="BL39" s="54"/>
      <c r="BM39" s="54"/>
      <c r="BN39" s="54">
        <f>P39+AO39</f>
        <v>175.30600000000001</v>
      </c>
      <c r="BO39" s="55">
        <f t="shared" ref="BO39" si="95">BP39+BW39+CA39</f>
        <v>136.364</v>
      </c>
      <c r="BP39" s="55">
        <f t="shared" ref="BP39" si="96">BQ39+BR39+BS39+BT39+BU39+BV39</f>
        <v>54.179000000000002</v>
      </c>
      <c r="BQ39" s="55">
        <f t="shared" ref="BQ39:BV39" si="97">AR39+S39</f>
        <v>54.179000000000002</v>
      </c>
      <c r="BR39" s="55">
        <f t="shared" si="97"/>
        <v>0</v>
      </c>
      <c r="BS39" s="55">
        <f t="shared" si="97"/>
        <v>0</v>
      </c>
      <c r="BT39" s="55">
        <f t="shared" si="97"/>
        <v>0</v>
      </c>
      <c r="BU39" s="55">
        <f t="shared" si="97"/>
        <v>0</v>
      </c>
      <c r="BV39" s="55">
        <f t="shared" si="97"/>
        <v>0</v>
      </c>
      <c r="BW39" s="55">
        <f t="shared" ref="BW39" si="98">BX39+BY39+BZ39</f>
        <v>61.385000000000005</v>
      </c>
      <c r="BX39" s="55">
        <f t="shared" ref="BX39:CF39" si="99">AY39+Z39</f>
        <v>61.385000000000005</v>
      </c>
      <c r="BY39" s="55">
        <f t="shared" si="99"/>
        <v>0</v>
      </c>
      <c r="BZ39" s="55">
        <f t="shared" si="99"/>
        <v>0</v>
      </c>
      <c r="CA39" s="55">
        <f t="shared" si="99"/>
        <v>20.799999999999997</v>
      </c>
      <c r="CB39" s="55">
        <f t="shared" si="99"/>
        <v>0</v>
      </c>
      <c r="CC39" s="55">
        <f t="shared" si="99"/>
        <v>0</v>
      </c>
      <c r="CD39" s="55">
        <f t="shared" si="99"/>
        <v>0</v>
      </c>
      <c r="CE39" s="55">
        <f t="shared" si="99"/>
        <v>0</v>
      </c>
      <c r="CF39" s="55">
        <f t="shared" si="99"/>
        <v>0</v>
      </c>
      <c r="CG39" s="55">
        <f t="shared" ref="CG39" si="100">CH39</f>
        <v>38.661000000000001</v>
      </c>
      <c r="CH39" s="55">
        <f>BI39+AJ39</f>
        <v>38.661000000000001</v>
      </c>
      <c r="CI39" s="54"/>
      <c r="CJ39" s="54"/>
      <c r="CK39" s="54"/>
      <c r="CL39" s="54"/>
      <c r="CM39" s="126">
        <v>95.474999999999994</v>
      </c>
      <c r="CN39" s="55">
        <v>51.64</v>
      </c>
      <c r="CO39" s="35"/>
      <c r="CP39" s="35"/>
      <c r="CQ39" s="35"/>
      <c r="CR39" s="31">
        <f>CM39+CN39+CO39+CP39+CQ39</f>
        <v>147.11500000000001</v>
      </c>
      <c r="CS39" s="21"/>
      <c r="CT39" s="21"/>
      <c r="CU39" s="21"/>
      <c r="CV39" s="21"/>
      <c r="CW39" s="21"/>
      <c r="CX39" s="21"/>
      <c r="CY39" s="21"/>
      <c r="CZ39" s="21"/>
      <c r="DA39" s="21"/>
      <c r="DB39" s="21"/>
      <c r="DC39" s="21"/>
      <c r="DD39" s="21"/>
      <c r="DE39" s="21"/>
      <c r="DF39" s="21"/>
      <c r="DG39" s="21"/>
      <c r="DH39" s="21"/>
      <c r="DI39" s="21"/>
      <c r="DJ39" s="21"/>
      <c r="DK39" s="21"/>
      <c r="DL39" s="21"/>
      <c r="DM39" s="21"/>
      <c r="DN39" s="21"/>
      <c r="DO39" s="21"/>
      <c r="DP39" s="21"/>
      <c r="DQ39" s="21"/>
      <c r="DR39" s="21"/>
      <c r="DS39" s="21"/>
      <c r="DT39" s="21"/>
      <c r="DU39" s="21"/>
      <c r="DV39" s="21"/>
      <c r="DW39" s="21"/>
      <c r="DX39" s="21"/>
      <c r="DY39" s="21"/>
      <c r="DZ39" s="21"/>
      <c r="EA39" s="21"/>
      <c r="EB39" s="21"/>
      <c r="EC39" s="21"/>
    </row>
    <row r="40" spans="1:133" s="32" customFormat="1" outlineLevel="1" x14ac:dyDescent="0.25">
      <c r="A40" s="89"/>
      <c r="B40" s="65" t="s">
        <v>66</v>
      </c>
      <c r="C40" s="37"/>
      <c r="D40" s="37"/>
      <c r="E40" s="37"/>
      <c r="F40" s="111"/>
      <c r="G40" s="39"/>
      <c r="H40" s="35"/>
      <c r="I40" s="40"/>
      <c r="J40" s="39"/>
      <c r="K40" s="35"/>
      <c r="L40" s="35"/>
      <c r="M40" s="35"/>
      <c r="N40" s="35"/>
      <c r="O40" s="129"/>
      <c r="P40" s="130"/>
      <c r="Q40" s="55">
        <f t="shared" si="5"/>
        <v>0</v>
      </c>
      <c r="R40" s="54">
        <f t="shared" si="6"/>
        <v>0</v>
      </c>
      <c r="S40" s="54"/>
      <c r="T40" s="54"/>
      <c r="U40" s="54"/>
      <c r="V40" s="54"/>
      <c r="W40" s="54"/>
      <c r="X40" s="54"/>
      <c r="Y40" s="54">
        <f t="shared" si="7"/>
        <v>0</v>
      </c>
      <c r="Z40" s="54"/>
      <c r="AA40" s="54"/>
      <c r="AB40" s="54"/>
      <c r="AC40" s="54"/>
      <c r="AD40" s="54">
        <f t="shared" si="8"/>
        <v>0</v>
      </c>
      <c r="AE40" s="54"/>
      <c r="AF40" s="54"/>
      <c r="AG40" s="54"/>
      <c r="AH40" s="55">
        <f>AI40</f>
        <v>0</v>
      </c>
      <c r="AI40" s="54">
        <f t="shared" si="9"/>
        <v>0</v>
      </c>
      <c r="AJ40" s="54"/>
      <c r="AK40" s="54"/>
      <c r="AL40" s="54"/>
      <c r="AM40" s="54"/>
      <c r="AN40" s="54"/>
      <c r="AO40" s="55"/>
      <c r="AP40" s="55">
        <f t="shared" si="11"/>
        <v>0</v>
      </c>
      <c r="AQ40" s="54">
        <f t="shared" si="12"/>
        <v>0</v>
      </c>
      <c r="AR40" s="54"/>
      <c r="AS40" s="54"/>
      <c r="AT40" s="54"/>
      <c r="AU40" s="54"/>
      <c r="AV40" s="54"/>
      <c r="AW40" s="54"/>
      <c r="AX40" s="54">
        <f t="shared" si="14"/>
        <v>0</v>
      </c>
      <c r="AY40" s="54"/>
      <c r="AZ40" s="54"/>
      <c r="BA40" s="54"/>
      <c r="BB40" s="54"/>
      <c r="BC40" s="54">
        <f t="shared" si="16"/>
        <v>0</v>
      </c>
      <c r="BD40" s="54"/>
      <c r="BE40" s="54"/>
      <c r="BF40" s="54"/>
      <c r="BG40" s="55">
        <f>BH40</f>
        <v>0</v>
      </c>
      <c r="BH40" s="54">
        <f t="shared" si="17"/>
        <v>0</v>
      </c>
      <c r="BI40" s="54"/>
      <c r="BJ40" s="54"/>
      <c r="BK40" s="54"/>
      <c r="BL40" s="54"/>
      <c r="BM40" s="54"/>
      <c r="BN40" s="54">
        <v>0</v>
      </c>
      <c r="BO40" s="55">
        <f t="shared" si="19"/>
        <v>0</v>
      </c>
      <c r="BP40" s="54">
        <f t="shared" si="20"/>
        <v>0</v>
      </c>
      <c r="BQ40" s="54"/>
      <c r="BR40" s="54"/>
      <c r="BS40" s="54"/>
      <c r="BT40" s="54"/>
      <c r="BU40" s="54"/>
      <c r="BV40" s="54"/>
      <c r="BW40" s="54">
        <f t="shared" si="22"/>
        <v>0</v>
      </c>
      <c r="BX40" s="54"/>
      <c r="BY40" s="54"/>
      <c r="BZ40" s="54"/>
      <c r="CA40" s="54"/>
      <c r="CB40" s="54">
        <f t="shared" si="24"/>
        <v>0</v>
      </c>
      <c r="CC40" s="54"/>
      <c r="CD40" s="54"/>
      <c r="CE40" s="54"/>
      <c r="CF40" s="55">
        <f>CG40</f>
        <v>0</v>
      </c>
      <c r="CG40" s="54">
        <f t="shared" si="25"/>
        <v>0</v>
      </c>
      <c r="CH40" s="54"/>
      <c r="CI40" s="54"/>
      <c r="CJ40" s="54"/>
      <c r="CK40" s="54"/>
      <c r="CL40" s="54"/>
      <c r="CM40" s="126"/>
      <c r="CN40" s="35"/>
      <c r="CO40" s="35"/>
      <c r="CP40" s="35"/>
      <c r="CQ40" s="35"/>
      <c r="CR40" s="31"/>
      <c r="CS40" s="21"/>
      <c r="CT40" s="21"/>
      <c r="CU40" s="21"/>
      <c r="CV40" s="21"/>
      <c r="CW40" s="21"/>
      <c r="CX40" s="21"/>
      <c r="CY40" s="21"/>
      <c r="CZ40" s="21"/>
      <c r="DA40" s="21"/>
      <c r="DB40" s="21"/>
      <c r="DC40" s="21"/>
      <c r="DD40" s="21"/>
      <c r="DE40" s="21"/>
      <c r="DF40" s="21"/>
      <c r="DG40" s="21"/>
      <c r="DH40" s="21"/>
      <c r="DI40" s="21"/>
      <c r="DJ40" s="21"/>
      <c r="DK40" s="21"/>
      <c r="DL40" s="21"/>
      <c r="DM40" s="21"/>
      <c r="DN40" s="21"/>
      <c r="DO40" s="21"/>
      <c r="DP40" s="21"/>
      <c r="DQ40" s="21"/>
      <c r="DR40" s="21"/>
      <c r="DS40" s="21"/>
      <c r="DT40" s="21"/>
      <c r="DU40" s="21"/>
      <c r="DV40" s="21"/>
      <c r="DW40" s="21"/>
      <c r="DX40" s="21"/>
      <c r="DY40" s="21"/>
      <c r="DZ40" s="21"/>
      <c r="EA40" s="21"/>
      <c r="EB40" s="21"/>
      <c r="EC40" s="21"/>
    </row>
    <row r="41" spans="1:133" s="32" customFormat="1" ht="31.5" outlineLevel="1" x14ac:dyDescent="0.25">
      <c r="A41" s="83" t="s">
        <v>11</v>
      </c>
      <c r="B41" s="59" t="s">
        <v>12</v>
      </c>
      <c r="C41" s="28"/>
      <c r="D41" s="28"/>
      <c r="E41" s="47"/>
      <c r="F41" s="110"/>
      <c r="G41" s="30">
        <f t="shared" ref="G41:AJ41" si="101">SUM(G42:G42)</f>
        <v>44.247000000000007</v>
      </c>
      <c r="H41" s="29">
        <f>H42</f>
        <v>44.247000000000007</v>
      </c>
      <c r="I41" s="31">
        <f t="shared" si="101"/>
        <v>33.627000000000002</v>
      </c>
      <c r="J41" s="30">
        <f t="shared" si="101"/>
        <v>0</v>
      </c>
      <c r="K41" s="29">
        <f t="shared" si="101"/>
        <v>0</v>
      </c>
      <c r="L41" s="29"/>
      <c r="M41" s="29"/>
      <c r="N41" s="29"/>
      <c r="O41" s="125">
        <f t="shared" si="101"/>
        <v>0</v>
      </c>
      <c r="P41" s="137">
        <f t="shared" si="101"/>
        <v>5.31</v>
      </c>
      <c r="Q41" s="54">
        <f t="shared" si="5"/>
        <v>0</v>
      </c>
      <c r="R41" s="54">
        <f t="shared" si="6"/>
        <v>0</v>
      </c>
      <c r="S41" s="54">
        <f t="shared" si="101"/>
        <v>0</v>
      </c>
      <c r="T41" s="54">
        <f t="shared" si="101"/>
        <v>0</v>
      </c>
      <c r="U41" s="54">
        <f t="shared" si="101"/>
        <v>0</v>
      </c>
      <c r="V41" s="54">
        <f t="shared" si="101"/>
        <v>0</v>
      </c>
      <c r="W41" s="54">
        <f t="shared" si="101"/>
        <v>0</v>
      </c>
      <c r="X41" s="54">
        <f t="shared" si="101"/>
        <v>0</v>
      </c>
      <c r="Y41" s="54">
        <f t="shared" si="7"/>
        <v>0</v>
      </c>
      <c r="Z41" s="54">
        <f t="shared" si="101"/>
        <v>0</v>
      </c>
      <c r="AA41" s="54">
        <f t="shared" si="101"/>
        <v>0</v>
      </c>
      <c r="AB41" s="54">
        <f t="shared" si="101"/>
        <v>0</v>
      </c>
      <c r="AC41" s="54">
        <f t="shared" si="101"/>
        <v>0</v>
      </c>
      <c r="AD41" s="54">
        <f t="shared" si="8"/>
        <v>0</v>
      </c>
      <c r="AE41" s="54">
        <f t="shared" si="101"/>
        <v>0</v>
      </c>
      <c r="AF41" s="54">
        <f t="shared" si="101"/>
        <v>0</v>
      </c>
      <c r="AG41" s="54">
        <f t="shared" si="101"/>
        <v>0</v>
      </c>
      <c r="AH41" s="54">
        <f t="shared" si="101"/>
        <v>0</v>
      </c>
      <c r="AI41" s="54">
        <f t="shared" si="9"/>
        <v>5.31</v>
      </c>
      <c r="AJ41" s="54">
        <f t="shared" si="101"/>
        <v>5.31</v>
      </c>
      <c r="AK41" s="54"/>
      <c r="AL41" s="54"/>
      <c r="AM41" s="54"/>
      <c r="AN41" s="54"/>
      <c r="AO41" s="54">
        <f>SUM(AO42:AO42)</f>
        <v>5.31</v>
      </c>
      <c r="AP41" s="54">
        <f t="shared" si="11"/>
        <v>0</v>
      </c>
      <c r="AQ41" s="54">
        <f t="shared" si="12"/>
        <v>0</v>
      </c>
      <c r="AR41" s="54">
        <f t="shared" ref="AR41:BI41" si="102">SUM(AR42:AR42)</f>
        <v>0</v>
      </c>
      <c r="AS41" s="54">
        <f t="shared" si="102"/>
        <v>0</v>
      </c>
      <c r="AT41" s="54">
        <f t="shared" si="102"/>
        <v>0</v>
      </c>
      <c r="AU41" s="54">
        <f t="shared" si="102"/>
        <v>0</v>
      </c>
      <c r="AV41" s="54">
        <f t="shared" si="102"/>
        <v>0</v>
      </c>
      <c r="AW41" s="54">
        <f t="shared" si="102"/>
        <v>0</v>
      </c>
      <c r="AX41" s="54">
        <f t="shared" si="14"/>
        <v>0</v>
      </c>
      <c r="AY41" s="54">
        <f t="shared" si="102"/>
        <v>0</v>
      </c>
      <c r="AZ41" s="54">
        <f t="shared" si="102"/>
        <v>0</v>
      </c>
      <c r="BA41" s="54">
        <f t="shared" si="102"/>
        <v>0</v>
      </c>
      <c r="BB41" s="54">
        <f t="shared" si="102"/>
        <v>0</v>
      </c>
      <c r="BC41" s="54">
        <f t="shared" si="16"/>
        <v>0</v>
      </c>
      <c r="BD41" s="54">
        <f t="shared" si="102"/>
        <v>0</v>
      </c>
      <c r="BE41" s="54">
        <f t="shared" si="102"/>
        <v>0</v>
      </c>
      <c r="BF41" s="54">
        <f t="shared" si="102"/>
        <v>0</v>
      </c>
      <c r="BG41" s="54">
        <f t="shared" si="102"/>
        <v>0</v>
      </c>
      <c r="BH41" s="54">
        <f t="shared" si="17"/>
        <v>5.31</v>
      </c>
      <c r="BI41" s="54">
        <f t="shared" si="102"/>
        <v>5.31</v>
      </c>
      <c r="BJ41" s="54"/>
      <c r="BK41" s="54"/>
      <c r="BL41" s="54"/>
      <c r="BM41" s="54"/>
      <c r="BN41" s="54">
        <f>SUM(BN42:BN42)</f>
        <v>10.62</v>
      </c>
      <c r="BO41" s="54">
        <f t="shared" si="19"/>
        <v>0</v>
      </c>
      <c r="BP41" s="54">
        <f t="shared" si="20"/>
        <v>0</v>
      </c>
      <c r="BQ41" s="54">
        <f t="shared" ref="BQ41:CH41" si="103">SUM(BQ42:BQ42)</f>
        <v>0</v>
      </c>
      <c r="BR41" s="54">
        <f t="shared" si="103"/>
        <v>0</v>
      </c>
      <c r="BS41" s="54">
        <f t="shared" si="103"/>
        <v>0</v>
      </c>
      <c r="BT41" s="54">
        <f t="shared" si="103"/>
        <v>0</v>
      </c>
      <c r="BU41" s="54">
        <f t="shared" si="103"/>
        <v>0</v>
      </c>
      <c r="BV41" s="54">
        <f t="shared" si="103"/>
        <v>0</v>
      </c>
      <c r="BW41" s="54">
        <f t="shared" si="22"/>
        <v>0</v>
      </c>
      <c r="BX41" s="54">
        <f t="shared" si="103"/>
        <v>0</v>
      </c>
      <c r="BY41" s="54">
        <f t="shared" si="103"/>
        <v>0</v>
      </c>
      <c r="BZ41" s="54">
        <f t="shared" si="103"/>
        <v>0</v>
      </c>
      <c r="CA41" s="54">
        <f t="shared" si="103"/>
        <v>0</v>
      </c>
      <c r="CB41" s="54">
        <f t="shared" si="24"/>
        <v>0</v>
      </c>
      <c r="CC41" s="54">
        <f t="shared" si="103"/>
        <v>0</v>
      </c>
      <c r="CD41" s="54">
        <f t="shared" si="103"/>
        <v>0</v>
      </c>
      <c r="CE41" s="54">
        <f t="shared" si="103"/>
        <v>0</v>
      </c>
      <c r="CF41" s="54">
        <f t="shared" si="103"/>
        <v>0</v>
      </c>
      <c r="CG41" s="54">
        <f t="shared" si="25"/>
        <v>10.62</v>
      </c>
      <c r="CH41" s="54">
        <f t="shared" si="103"/>
        <v>10.62</v>
      </c>
      <c r="CI41" s="54"/>
      <c r="CJ41" s="54"/>
      <c r="CK41" s="54"/>
      <c r="CL41" s="54"/>
      <c r="CM41" s="124">
        <f t="shared" ref="CM41:CR41" si="104">SUM(CM42:CM42)</f>
        <v>4.83</v>
      </c>
      <c r="CN41" s="29">
        <f t="shared" si="104"/>
        <v>5.0309999999999997</v>
      </c>
      <c r="CO41" s="29"/>
      <c r="CP41" s="29"/>
      <c r="CQ41" s="29"/>
      <c r="CR41" s="31">
        <f t="shared" si="104"/>
        <v>9.8610000000000007</v>
      </c>
      <c r="CS41" s="21"/>
      <c r="CT41" s="21"/>
      <c r="CU41" s="21"/>
      <c r="CV41" s="21"/>
      <c r="CW41" s="21"/>
      <c r="CX41" s="21"/>
      <c r="CY41" s="21"/>
      <c r="CZ41" s="21"/>
      <c r="DA41" s="21"/>
      <c r="DB41" s="21"/>
      <c r="DC41" s="21"/>
      <c r="DD41" s="21"/>
      <c r="DE41" s="21"/>
      <c r="DF41" s="21"/>
      <c r="DG41" s="21"/>
      <c r="DH41" s="21"/>
      <c r="DI41" s="21"/>
      <c r="DJ41" s="21"/>
      <c r="DK41" s="21"/>
      <c r="DL41" s="21"/>
      <c r="DM41" s="21"/>
      <c r="DN41" s="21"/>
      <c r="DO41" s="21"/>
      <c r="DP41" s="21"/>
      <c r="DQ41" s="21"/>
      <c r="DR41" s="21"/>
      <c r="DS41" s="21"/>
      <c r="DT41" s="21"/>
      <c r="DU41" s="21"/>
      <c r="DV41" s="21"/>
      <c r="DW41" s="21"/>
      <c r="DX41" s="21"/>
      <c r="DY41" s="21"/>
      <c r="DZ41" s="21"/>
      <c r="EA41" s="21"/>
      <c r="EB41" s="21"/>
      <c r="EC41" s="21"/>
    </row>
    <row r="42" spans="1:133" s="32" customFormat="1" ht="31.5" outlineLevel="1" x14ac:dyDescent="0.25">
      <c r="A42" s="86" t="s">
        <v>39</v>
      </c>
      <c r="B42" s="64" t="s">
        <v>86</v>
      </c>
      <c r="C42" s="66" t="s">
        <v>155</v>
      </c>
      <c r="D42" s="37"/>
      <c r="E42" s="38">
        <v>2015</v>
      </c>
      <c r="F42" s="109">
        <v>2017</v>
      </c>
      <c r="G42" s="39">
        <f t="shared" ref="G42:G44" si="105">I42+P42+AO42</f>
        <v>44.247000000000007</v>
      </c>
      <c r="H42" s="35">
        <f>G42</f>
        <v>44.247000000000007</v>
      </c>
      <c r="I42" s="40">
        <v>33.627000000000002</v>
      </c>
      <c r="J42" s="39"/>
      <c r="K42" s="35"/>
      <c r="L42" s="35"/>
      <c r="M42" s="35"/>
      <c r="N42" s="35"/>
      <c r="O42" s="129"/>
      <c r="P42" s="130">
        <v>5.31</v>
      </c>
      <c r="Q42" s="55">
        <f t="shared" si="5"/>
        <v>0</v>
      </c>
      <c r="R42" s="55">
        <f t="shared" si="6"/>
        <v>0</v>
      </c>
      <c r="S42" s="55"/>
      <c r="T42" s="55"/>
      <c r="U42" s="55"/>
      <c r="V42" s="55"/>
      <c r="W42" s="55"/>
      <c r="X42" s="55"/>
      <c r="Y42" s="55">
        <f t="shared" si="7"/>
        <v>0</v>
      </c>
      <c r="Z42" s="55"/>
      <c r="AA42" s="55"/>
      <c r="AB42" s="55"/>
      <c r="AC42" s="55"/>
      <c r="AD42" s="55">
        <f t="shared" si="8"/>
        <v>0</v>
      </c>
      <c r="AE42" s="55"/>
      <c r="AF42" s="55"/>
      <c r="AG42" s="55"/>
      <c r="AH42" s="55"/>
      <c r="AI42" s="55">
        <f t="shared" si="9"/>
        <v>5.31</v>
      </c>
      <c r="AJ42" s="55">
        <v>5.31</v>
      </c>
      <c r="AK42" s="54"/>
      <c r="AL42" s="54"/>
      <c r="AM42" s="54"/>
      <c r="AN42" s="54"/>
      <c r="AO42" s="55">
        <v>5.31</v>
      </c>
      <c r="AP42" s="55">
        <f t="shared" si="11"/>
        <v>0</v>
      </c>
      <c r="AQ42" s="55">
        <f t="shared" si="12"/>
        <v>0</v>
      </c>
      <c r="AR42" s="55"/>
      <c r="AS42" s="55"/>
      <c r="AT42" s="55"/>
      <c r="AU42" s="55"/>
      <c r="AV42" s="55"/>
      <c r="AW42" s="55"/>
      <c r="AX42" s="55">
        <f t="shared" si="14"/>
        <v>0</v>
      </c>
      <c r="AY42" s="55"/>
      <c r="AZ42" s="55"/>
      <c r="BA42" s="55"/>
      <c r="BB42" s="55"/>
      <c r="BC42" s="55">
        <f t="shared" si="16"/>
        <v>0</v>
      </c>
      <c r="BD42" s="55"/>
      <c r="BE42" s="55"/>
      <c r="BF42" s="55"/>
      <c r="BG42" s="55"/>
      <c r="BH42" s="55">
        <f t="shared" si="17"/>
        <v>5.31</v>
      </c>
      <c r="BI42" s="55">
        <v>5.31</v>
      </c>
      <c r="BJ42" s="54"/>
      <c r="BK42" s="54"/>
      <c r="BL42" s="54"/>
      <c r="BM42" s="54"/>
      <c r="BN42" s="54">
        <f>P42+AO42</f>
        <v>10.62</v>
      </c>
      <c r="BO42" s="55">
        <f t="shared" si="19"/>
        <v>0</v>
      </c>
      <c r="BP42" s="55">
        <f t="shared" si="20"/>
        <v>0</v>
      </c>
      <c r="BQ42" s="55">
        <f t="shared" ref="BQ42:BV42" si="106">AR42+S42</f>
        <v>0</v>
      </c>
      <c r="BR42" s="55">
        <f t="shared" si="106"/>
        <v>0</v>
      </c>
      <c r="BS42" s="55">
        <f t="shared" si="106"/>
        <v>0</v>
      </c>
      <c r="BT42" s="55">
        <f t="shared" si="106"/>
        <v>0</v>
      </c>
      <c r="BU42" s="55">
        <f t="shared" si="106"/>
        <v>0</v>
      </c>
      <c r="BV42" s="55">
        <f t="shared" si="106"/>
        <v>0</v>
      </c>
      <c r="BW42" s="55">
        <f t="shared" si="22"/>
        <v>0</v>
      </c>
      <c r="BX42" s="55">
        <f t="shared" ref="BX42:CF42" si="107">AY42+Z42</f>
        <v>0</v>
      </c>
      <c r="BY42" s="55">
        <f t="shared" si="107"/>
        <v>0</v>
      </c>
      <c r="BZ42" s="55">
        <f t="shared" si="107"/>
        <v>0</v>
      </c>
      <c r="CA42" s="55">
        <f t="shared" si="107"/>
        <v>0</v>
      </c>
      <c r="CB42" s="55">
        <f t="shared" si="107"/>
        <v>0</v>
      </c>
      <c r="CC42" s="55">
        <f t="shared" si="107"/>
        <v>0</v>
      </c>
      <c r="CD42" s="55">
        <f t="shared" si="107"/>
        <v>0</v>
      </c>
      <c r="CE42" s="55">
        <f t="shared" si="107"/>
        <v>0</v>
      </c>
      <c r="CF42" s="55">
        <f t="shared" si="107"/>
        <v>0</v>
      </c>
      <c r="CG42" s="55">
        <f t="shared" ref="CG42:CG51" si="108">CH42</f>
        <v>10.62</v>
      </c>
      <c r="CH42" s="55">
        <f>BI42+AJ42</f>
        <v>10.62</v>
      </c>
      <c r="CI42" s="54"/>
      <c r="CJ42" s="54"/>
      <c r="CK42" s="54"/>
      <c r="CL42" s="54"/>
      <c r="CM42" s="126">
        <v>4.83</v>
      </c>
      <c r="CN42" s="35">
        <v>5.0309999999999997</v>
      </c>
      <c r="CO42" s="35"/>
      <c r="CP42" s="35"/>
      <c r="CQ42" s="35"/>
      <c r="CR42" s="31">
        <f>CM42+CN42+CO42+CP42+CQ42</f>
        <v>9.8610000000000007</v>
      </c>
      <c r="CS42" s="21"/>
      <c r="CT42" s="21"/>
      <c r="CU42" s="21"/>
      <c r="CV42" s="21"/>
      <c r="CW42" s="21"/>
      <c r="CX42" s="21"/>
      <c r="CY42" s="21"/>
      <c r="CZ42" s="21"/>
      <c r="DA42" s="21"/>
      <c r="DB42" s="21"/>
      <c r="DC42" s="21"/>
      <c r="DD42" s="21"/>
      <c r="DE42" s="21"/>
      <c r="DF42" s="21"/>
      <c r="DG42" s="21"/>
      <c r="DH42" s="21"/>
      <c r="DI42" s="21"/>
      <c r="DJ42" s="21"/>
      <c r="DK42" s="21"/>
      <c r="DL42" s="21"/>
      <c r="DM42" s="21"/>
      <c r="DN42" s="21"/>
      <c r="DO42" s="21"/>
      <c r="DP42" s="21"/>
      <c r="DQ42" s="21"/>
      <c r="DR42" s="21"/>
      <c r="DS42" s="21"/>
      <c r="DT42" s="21"/>
      <c r="DU42" s="21"/>
      <c r="DV42" s="21"/>
      <c r="DW42" s="21"/>
      <c r="DX42" s="21"/>
      <c r="DY42" s="21"/>
      <c r="DZ42" s="21"/>
      <c r="EA42" s="21"/>
      <c r="EB42" s="21"/>
      <c r="EC42" s="21"/>
    </row>
    <row r="43" spans="1:133" s="32" customFormat="1" outlineLevel="1" x14ac:dyDescent="0.25">
      <c r="A43" s="90" t="s">
        <v>13</v>
      </c>
      <c r="B43" s="67" t="s">
        <v>14</v>
      </c>
      <c r="C43" s="27"/>
      <c r="D43" s="28"/>
      <c r="E43" s="47"/>
      <c r="F43" s="110"/>
      <c r="G43" s="30">
        <f>SUM(G44:G44)</f>
        <v>4.4320000000000004</v>
      </c>
      <c r="H43" s="29">
        <f>SUM(H44:H44)</f>
        <v>4.4320000000000004</v>
      </c>
      <c r="I43" s="31">
        <f>SUM(I44:I44)</f>
        <v>1.393</v>
      </c>
      <c r="J43" s="30"/>
      <c r="K43" s="29"/>
      <c r="L43" s="29"/>
      <c r="M43" s="29"/>
      <c r="N43" s="29"/>
      <c r="O43" s="31"/>
      <c r="P43" s="50">
        <f t="shared" ref="P43:AC43" si="109">SUM(P44:P44)</f>
        <v>1.546</v>
      </c>
      <c r="Q43" s="29">
        <f t="shared" si="5"/>
        <v>1.3580000000000001</v>
      </c>
      <c r="R43" s="29">
        <f t="shared" si="6"/>
        <v>0</v>
      </c>
      <c r="S43" s="29">
        <f t="shared" si="109"/>
        <v>0</v>
      </c>
      <c r="T43" s="29">
        <f t="shared" si="109"/>
        <v>0</v>
      </c>
      <c r="U43" s="29">
        <f t="shared" si="109"/>
        <v>0</v>
      </c>
      <c r="V43" s="29">
        <f t="shared" si="109"/>
        <v>0</v>
      </c>
      <c r="W43" s="29">
        <f t="shared" si="109"/>
        <v>0</v>
      </c>
      <c r="X43" s="29">
        <f t="shared" si="109"/>
        <v>0</v>
      </c>
      <c r="Y43" s="29">
        <f t="shared" si="7"/>
        <v>1.151</v>
      </c>
      <c r="Z43" s="29">
        <f t="shared" si="109"/>
        <v>1.151</v>
      </c>
      <c r="AA43" s="29">
        <f t="shared" si="109"/>
        <v>0</v>
      </c>
      <c r="AB43" s="29">
        <f t="shared" si="109"/>
        <v>0</v>
      </c>
      <c r="AC43" s="29">
        <f t="shared" si="109"/>
        <v>0.20699999999999999</v>
      </c>
      <c r="AD43" s="29">
        <f t="shared" si="8"/>
        <v>0</v>
      </c>
      <c r="AE43" s="29">
        <f>SUM(AE44:AE44)</f>
        <v>0</v>
      </c>
      <c r="AF43" s="29">
        <f>SUM(AF44:AF44)</f>
        <v>0</v>
      </c>
      <c r="AG43" s="29">
        <f>SUM(AG44:AG44)</f>
        <v>0</v>
      </c>
      <c r="AH43" s="29">
        <f>SUM(AH44:AH44)</f>
        <v>0</v>
      </c>
      <c r="AI43" s="29">
        <f t="shared" si="9"/>
        <v>0</v>
      </c>
      <c r="AJ43" s="29">
        <f>SUM(AJ44:AJ44)</f>
        <v>0</v>
      </c>
      <c r="AK43" s="29"/>
      <c r="AL43" s="29"/>
      <c r="AM43" s="29"/>
      <c r="AN43" s="29"/>
      <c r="AO43" s="29">
        <f t="shared" ref="AO43" si="110">SUM(AO44:AO44)</f>
        <v>1.4930000000000001</v>
      </c>
      <c r="AP43" s="29">
        <f t="shared" si="11"/>
        <v>1.4930000000000001</v>
      </c>
      <c r="AQ43" s="29">
        <f t="shared" si="12"/>
        <v>0</v>
      </c>
      <c r="AR43" s="29">
        <f t="shared" ref="AR43:BB43" si="111">SUM(AR44:AR44)</f>
        <v>0</v>
      </c>
      <c r="AS43" s="29">
        <f t="shared" si="111"/>
        <v>0</v>
      </c>
      <c r="AT43" s="29">
        <f t="shared" si="111"/>
        <v>0</v>
      </c>
      <c r="AU43" s="29">
        <f t="shared" si="111"/>
        <v>0</v>
      </c>
      <c r="AV43" s="29">
        <f t="shared" si="111"/>
        <v>0</v>
      </c>
      <c r="AW43" s="29">
        <f t="shared" si="111"/>
        <v>0</v>
      </c>
      <c r="AX43" s="29">
        <f t="shared" si="14"/>
        <v>1.2649999999999999</v>
      </c>
      <c r="AY43" s="29">
        <f t="shared" si="111"/>
        <v>1.2649999999999999</v>
      </c>
      <c r="AZ43" s="29">
        <f t="shared" si="111"/>
        <v>0</v>
      </c>
      <c r="BA43" s="29">
        <f t="shared" si="111"/>
        <v>0</v>
      </c>
      <c r="BB43" s="29">
        <f t="shared" si="111"/>
        <v>0.2280000000000002</v>
      </c>
      <c r="BC43" s="29">
        <f t="shared" si="16"/>
        <v>0</v>
      </c>
      <c r="BD43" s="29">
        <f>SUM(BD44:BD44)</f>
        <v>0</v>
      </c>
      <c r="BE43" s="29">
        <f>SUM(BE44:BE44)</f>
        <v>0</v>
      </c>
      <c r="BF43" s="29">
        <f>SUM(BF44:BF44)</f>
        <v>0</v>
      </c>
      <c r="BG43" s="29">
        <f>SUM(BG44:BG44)</f>
        <v>0</v>
      </c>
      <c r="BH43" s="29">
        <f t="shared" si="17"/>
        <v>0</v>
      </c>
      <c r="BI43" s="29">
        <f>SUM(BI44:BI44)</f>
        <v>0</v>
      </c>
      <c r="BJ43" s="29"/>
      <c r="BK43" s="29"/>
      <c r="BL43" s="29"/>
      <c r="BM43" s="29"/>
      <c r="BN43" s="29">
        <f>SUM(BN44:BN44)</f>
        <v>3.0390000000000001</v>
      </c>
      <c r="BO43" s="29">
        <f t="shared" si="19"/>
        <v>2.851</v>
      </c>
      <c r="BP43" s="29">
        <f t="shared" si="20"/>
        <v>0</v>
      </c>
      <c r="BQ43" s="29">
        <f t="shared" ref="BQ43:CA43" si="112">SUM(BQ44:BQ44)</f>
        <v>0</v>
      </c>
      <c r="BR43" s="29">
        <f t="shared" si="112"/>
        <v>0</v>
      </c>
      <c r="BS43" s="29">
        <f t="shared" si="112"/>
        <v>0</v>
      </c>
      <c r="BT43" s="29">
        <f t="shared" si="112"/>
        <v>0</v>
      </c>
      <c r="BU43" s="29">
        <f t="shared" si="112"/>
        <v>0</v>
      </c>
      <c r="BV43" s="29">
        <f t="shared" si="112"/>
        <v>0</v>
      </c>
      <c r="BW43" s="29">
        <f t="shared" si="22"/>
        <v>2.4159999999999999</v>
      </c>
      <c r="BX43" s="29">
        <f t="shared" si="112"/>
        <v>2.4159999999999999</v>
      </c>
      <c r="BY43" s="29">
        <f t="shared" si="112"/>
        <v>0</v>
      </c>
      <c r="BZ43" s="29">
        <f t="shared" si="112"/>
        <v>0</v>
      </c>
      <c r="CA43" s="29">
        <f t="shared" si="112"/>
        <v>0.43500000000000016</v>
      </c>
      <c r="CB43" s="29">
        <f t="shared" si="24"/>
        <v>0</v>
      </c>
      <c r="CC43" s="29">
        <f>SUM(CC44:CC44)</f>
        <v>0</v>
      </c>
      <c r="CD43" s="29">
        <f>SUM(CD44:CD44)</f>
        <v>0</v>
      </c>
      <c r="CE43" s="29">
        <f>SUM(CE44:CE44)</f>
        <v>0</v>
      </c>
      <c r="CF43" s="29">
        <f>SUM(CF44:CF44)</f>
        <v>0</v>
      </c>
      <c r="CG43" s="29">
        <f t="shared" si="25"/>
        <v>0</v>
      </c>
      <c r="CH43" s="29">
        <f>SUM(CH44:CH44)</f>
        <v>0</v>
      </c>
      <c r="CI43" s="29"/>
      <c r="CJ43" s="29"/>
      <c r="CK43" s="29"/>
      <c r="CL43" s="29"/>
      <c r="CM43" s="30">
        <f>SUM(CM44:CM44)</f>
        <v>1.3220000000000001</v>
      </c>
      <c r="CN43" s="29">
        <f>SUM(CN44:CN44)</f>
        <v>1.2649999999999999</v>
      </c>
      <c r="CO43" s="29"/>
      <c r="CP43" s="29"/>
      <c r="CQ43" s="29"/>
      <c r="CR43" s="31">
        <f>SUM(CR44:CR44)</f>
        <v>2.5869999999999997</v>
      </c>
      <c r="CS43" s="21"/>
      <c r="CT43" s="21"/>
      <c r="CU43" s="21"/>
      <c r="CV43" s="21"/>
      <c r="CW43" s="21"/>
      <c r="CX43" s="21"/>
      <c r="CY43" s="21"/>
      <c r="CZ43" s="21"/>
      <c r="DA43" s="21"/>
      <c r="DB43" s="21"/>
      <c r="DC43" s="21"/>
      <c r="DD43" s="21"/>
      <c r="DE43" s="21"/>
      <c r="DF43" s="21"/>
      <c r="DG43" s="21"/>
      <c r="DH43" s="21"/>
      <c r="DI43" s="21"/>
      <c r="DJ43" s="21"/>
      <c r="DK43" s="21"/>
      <c r="DL43" s="21"/>
      <c r="DM43" s="21"/>
      <c r="DN43" s="21"/>
      <c r="DO43" s="21"/>
      <c r="DP43" s="21"/>
      <c r="DQ43" s="21"/>
      <c r="DR43" s="21"/>
      <c r="DS43" s="21"/>
      <c r="DT43" s="21"/>
      <c r="DU43" s="21"/>
      <c r="DV43" s="21"/>
      <c r="DW43" s="21"/>
      <c r="DX43" s="21"/>
      <c r="DY43" s="21"/>
      <c r="DZ43" s="21"/>
      <c r="EA43" s="21"/>
      <c r="EB43" s="21"/>
      <c r="EC43" s="21"/>
    </row>
    <row r="44" spans="1:133" s="32" customFormat="1" ht="47.25" outlineLevel="1" x14ac:dyDescent="0.25">
      <c r="A44" s="91">
        <v>7</v>
      </c>
      <c r="B44" s="68" t="s">
        <v>87</v>
      </c>
      <c r="C44" s="66" t="s">
        <v>155</v>
      </c>
      <c r="D44" s="37"/>
      <c r="E44" s="38">
        <v>2015</v>
      </c>
      <c r="F44" s="109">
        <v>2017</v>
      </c>
      <c r="G44" s="39">
        <f t="shared" si="105"/>
        <v>4.4320000000000004</v>
      </c>
      <c r="H44" s="35">
        <f>G44</f>
        <v>4.4320000000000004</v>
      </c>
      <c r="I44" s="40">
        <v>1.393</v>
      </c>
      <c r="J44" s="39"/>
      <c r="K44" s="35"/>
      <c r="L44" s="35"/>
      <c r="M44" s="35"/>
      <c r="N44" s="35"/>
      <c r="O44" s="40"/>
      <c r="P44" s="41">
        <v>1.546</v>
      </c>
      <c r="Q44" s="35">
        <f t="shared" si="5"/>
        <v>1.3580000000000001</v>
      </c>
      <c r="R44" s="35">
        <f t="shared" si="6"/>
        <v>0</v>
      </c>
      <c r="S44" s="35"/>
      <c r="T44" s="35"/>
      <c r="U44" s="35"/>
      <c r="V44" s="35"/>
      <c r="W44" s="35"/>
      <c r="X44" s="35"/>
      <c r="Y44" s="35">
        <f t="shared" si="7"/>
        <v>1.151</v>
      </c>
      <c r="Z44" s="35">
        <v>1.151</v>
      </c>
      <c r="AA44" s="35"/>
      <c r="AB44" s="35"/>
      <c r="AC44" s="35">
        <v>0.20699999999999999</v>
      </c>
      <c r="AD44" s="35">
        <f t="shared" si="8"/>
        <v>0</v>
      </c>
      <c r="AE44" s="35"/>
      <c r="AF44" s="35"/>
      <c r="AG44" s="35"/>
      <c r="AH44" s="35"/>
      <c r="AI44" s="35">
        <f t="shared" si="9"/>
        <v>0</v>
      </c>
      <c r="AJ44" s="35"/>
      <c r="AK44" s="29"/>
      <c r="AL44" s="29"/>
      <c r="AM44" s="29"/>
      <c r="AN44" s="29"/>
      <c r="AO44" s="35">
        <v>1.4930000000000001</v>
      </c>
      <c r="AP44" s="35">
        <f t="shared" si="11"/>
        <v>1.4930000000000001</v>
      </c>
      <c r="AQ44" s="35">
        <f t="shared" si="12"/>
        <v>0</v>
      </c>
      <c r="AR44" s="35"/>
      <c r="AS44" s="35"/>
      <c r="AT44" s="35"/>
      <c r="AU44" s="35"/>
      <c r="AV44" s="35"/>
      <c r="AW44" s="35"/>
      <c r="AX44" s="35">
        <f t="shared" si="14"/>
        <v>1.2649999999999999</v>
      </c>
      <c r="AY44" s="35">
        <v>1.2649999999999999</v>
      </c>
      <c r="AZ44" s="35"/>
      <c r="BA44" s="35"/>
      <c r="BB44" s="35">
        <f>AO44-AY44</f>
        <v>0.2280000000000002</v>
      </c>
      <c r="BC44" s="35">
        <f t="shared" si="16"/>
        <v>0</v>
      </c>
      <c r="BD44" s="35"/>
      <c r="BE44" s="35"/>
      <c r="BF44" s="35"/>
      <c r="BG44" s="35"/>
      <c r="BH44" s="35">
        <f t="shared" si="17"/>
        <v>0</v>
      </c>
      <c r="BI44" s="35"/>
      <c r="BJ44" s="29"/>
      <c r="BK44" s="29"/>
      <c r="BL44" s="29"/>
      <c r="BM44" s="29"/>
      <c r="BN44" s="29">
        <f>P44+AO44</f>
        <v>3.0390000000000001</v>
      </c>
      <c r="BO44" s="35">
        <f t="shared" ref="BO44" si="113">BP44+BW44+CA44</f>
        <v>2.851</v>
      </c>
      <c r="BP44" s="35">
        <f t="shared" ref="BP44" si="114">BQ44+BR44+BS44+BT44+BU44+BV44</f>
        <v>0</v>
      </c>
      <c r="BQ44" s="35">
        <f t="shared" ref="BQ44:BV44" si="115">AR44+S44</f>
        <v>0</v>
      </c>
      <c r="BR44" s="35">
        <f t="shared" si="115"/>
        <v>0</v>
      </c>
      <c r="BS44" s="35">
        <f t="shared" si="115"/>
        <v>0</v>
      </c>
      <c r="BT44" s="35">
        <f t="shared" si="115"/>
        <v>0</v>
      </c>
      <c r="BU44" s="35">
        <f t="shared" si="115"/>
        <v>0</v>
      </c>
      <c r="BV44" s="35">
        <f t="shared" si="115"/>
        <v>0</v>
      </c>
      <c r="BW44" s="35">
        <f t="shared" ref="BW44" si="116">BX44+BY44+BZ44</f>
        <v>2.4159999999999999</v>
      </c>
      <c r="BX44" s="35">
        <f t="shared" ref="BX44:CF44" si="117">AY44+Z44</f>
        <v>2.4159999999999999</v>
      </c>
      <c r="BY44" s="35">
        <f t="shared" si="117"/>
        <v>0</v>
      </c>
      <c r="BZ44" s="35">
        <f t="shared" si="117"/>
        <v>0</v>
      </c>
      <c r="CA44" s="35">
        <f t="shared" si="117"/>
        <v>0.43500000000000016</v>
      </c>
      <c r="CB44" s="35">
        <f t="shared" si="117"/>
        <v>0</v>
      </c>
      <c r="CC44" s="35">
        <f t="shared" si="117"/>
        <v>0</v>
      </c>
      <c r="CD44" s="35">
        <f t="shared" si="117"/>
        <v>0</v>
      </c>
      <c r="CE44" s="35">
        <f t="shared" si="117"/>
        <v>0</v>
      </c>
      <c r="CF44" s="35">
        <f t="shared" si="117"/>
        <v>0</v>
      </c>
      <c r="CG44" s="35">
        <f t="shared" si="108"/>
        <v>0</v>
      </c>
      <c r="CH44" s="35">
        <f>BI44+AJ44</f>
        <v>0</v>
      </c>
      <c r="CI44" s="29"/>
      <c r="CJ44" s="29"/>
      <c r="CK44" s="29"/>
      <c r="CL44" s="29"/>
      <c r="CM44" s="39">
        <v>1.3220000000000001</v>
      </c>
      <c r="CN44" s="35">
        <v>1.2649999999999999</v>
      </c>
      <c r="CO44" s="35"/>
      <c r="CP44" s="35"/>
      <c r="CQ44" s="35"/>
      <c r="CR44" s="31">
        <f>CM44+CN44+CO44+CP44+CQ44</f>
        <v>2.5869999999999997</v>
      </c>
      <c r="CS44" s="21"/>
      <c r="CT44" s="21"/>
      <c r="CU44" s="21"/>
      <c r="CV44" s="21"/>
      <c r="CW44" s="21"/>
      <c r="CX44" s="21"/>
      <c r="CY44" s="21"/>
      <c r="CZ44" s="21"/>
      <c r="DA44" s="21"/>
      <c r="DB44" s="21"/>
      <c r="DC44" s="21"/>
      <c r="DD44" s="21"/>
      <c r="DE44" s="21"/>
      <c r="DF44" s="21"/>
      <c r="DG44" s="21"/>
      <c r="DH44" s="21"/>
      <c r="DI44" s="21"/>
      <c r="DJ44" s="21"/>
      <c r="DK44" s="21"/>
      <c r="DL44" s="21"/>
      <c r="DM44" s="21"/>
      <c r="DN44" s="21"/>
      <c r="DO44" s="21"/>
      <c r="DP44" s="21"/>
      <c r="DQ44" s="21"/>
      <c r="DR44" s="21"/>
      <c r="DS44" s="21"/>
      <c r="DT44" s="21"/>
      <c r="DU44" s="21"/>
      <c r="DV44" s="21"/>
      <c r="DW44" s="21"/>
      <c r="DX44" s="21"/>
      <c r="DY44" s="21"/>
      <c r="DZ44" s="21"/>
      <c r="EA44" s="21"/>
      <c r="EB44" s="21"/>
      <c r="EC44" s="21"/>
    </row>
    <row r="45" spans="1:133" s="32" customFormat="1" ht="31.5" outlineLevel="1" x14ac:dyDescent="0.25">
      <c r="A45" s="90" t="s">
        <v>15</v>
      </c>
      <c r="B45" s="59" t="s">
        <v>16</v>
      </c>
      <c r="C45" s="27"/>
      <c r="D45" s="28"/>
      <c r="E45" s="38"/>
      <c r="F45" s="109"/>
      <c r="G45" s="30">
        <f t="shared" ref="G45:K45" si="118">SUM(G46:G46)</f>
        <v>2.2810000000000001</v>
      </c>
      <c r="H45" s="29">
        <f t="shared" si="118"/>
        <v>2.2810000000000001</v>
      </c>
      <c r="I45" s="31">
        <f t="shared" si="118"/>
        <v>0.65800000000000003</v>
      </c>
      <c r="J45" s="30">
        <f t="shared" si="118"/>
        <v>0</v>
      </c>
      <c r="K45" s="29">
        <f t="shared" si="118"/>
        <v>0</v>
      </c>
      <c r="L45" s="29"/>
      <c r="M45" s="29"/>
      <c r="N45" s="29"/>
      <c r="O45" s="31">
        <f>SUM(O46:O46)</f>
        <v>0</v>
      </c>
      <c r="P45" s="50">
        <f>P46</f>
        <v>0.63200000000000001</v>
      </c>
      <c r="Q45" s="29">
        <f t="shared" si="5"/>
        <v>0.63200000000000001</v>
      </c>
      <c r="R45" s="29">
        <f t="shared" si="6"/>
        <v>0</v>
      </c>
      <c r="S45" s="29">
        <f t="shared" ref="S45:AO45" si="119">S46</f>
        <v>0</v>
      </c>
      <c r="T45" s="29">
        <f t="shared" si="119"/>
        <v>0</v>
      </c>
      <c r="U45" s="29">
        <f t="shared" si="119"/>
        <v>0</v>
      </c>
      <c r="V45" s="29">
        <f t="shared" si="119"/>
        <v>0</v>
      </c>
      <c r="W45" s="29">
        <f t="shared" si="119"/>
        <v>0</v>
      </c>
      <c r="X45" s="29">
        <f t="shared" si="119"/>
        <v>0</v>
      </c>
      <c r="Y45" s="29">
        <f t="shared" si="7"/>
        <v>0.52</v>
      </c>
      <c r="Z45" s="29">
        <f t="shared" si="119"/>
        <v>0.52</v>
      </c>
      <c r="AA45" s="29">
        <f t="shared" si="119"/>
        <v>0</v>
      </c>
      <c r="AB45" s="29">
        <f t="shared" si="119"/>
        <v>0</v>
      </c>
      <c r="AC45" s="29">
        <f t="shared" si="119"/>
        <v>0.11199999999999999</v>
      </c>
      <c r="AD45" s="29">
        <f t="shared" si="8"/>
        <v>0</v>
      </c>
      <c r="AE45" s="29">
        <f t="shared" si="119"/>
        <v>0</v>
      </c>
      <c r="AF45" s="29">
        <f t="shared" si="119"/>
        <v>0</v>
      </c>
      <c r="AG45" s="29">
        <f t="shared" si="119"/>
        <v>0</v>
      </c>
      <c r="AH45" s="29">
        <f t="shared" si="119"/>
        <v>0</v>
      </c>
      <c r="AI45" s="29">
        <f t="shared" si="9"/>
        <v>0</v>
      </c>
      <c r="AJ45" s="29">
        <f t="shared" si="119"/>
        <v>0</v>
      </c>
      <c r="AK45" s="29">
        <f t="shared" si="119"/>
        <v>0</v>
      </c>
      <c r="AL45" s="29">
        <f t="shared" si="119"/>
        <v>0</v>
      </c>
      <c r="AM45" s="29">
        <f t="shared" si="119"/>
        <v>0</v>
      </c>
      <c r="AN45" s="29">
        <f t="shared" si="119"/>
        <v>0</v>
      </c>
      <c r="AO45" s="29">
        <f t="shared" si="119"/>
        <v>0.99099999999999999</v>
      </c>
      <c r="AP45" s="29">
        <f t="shared" si="11"/>
        <v>0.99099999999999999</v>
      </c>
      <c r="AQ45" s="29">
        <f t="shared" si="12"/>
        <v>0</v>
      </c>
      <c r="AR45" s="29">
        <f t="shared" ref="AR45:BM45" si="120">AR46</f>
        <v>0</v>
      </c>
      <c r="AS45" s="29">
        <f t="shared" si="120"/>
        <v>0</v>
      </c>
      <c r="AT45" s="29">
        <f t="shared" si="120"/>
        <v>0</v>
      </c>
      <c r="AU45" s="29">
        <f t="shared" si="120"/>
        <v>0</v>
      </c>
      <c r="AV45" s="29">
        <f t="shared" si="120"/>
        <v>0</v>
      </c>
      <c r="AW45" s="29">
        <f t="shared" si="120"/>
        <v>0</v>
      </c>
      <c r="AX45" s="29">
        <f t="shared" si="14"/>
        <v>0.84</v>
      </c>
      <c r="AY45" s="29">
        <f t="shared" si="120"/>
        <v>0.84</v>
      </c>
      <c r="AZ45" s="29">
        <f t="shared" si="120"/>
        <v>0</v>
      </c>
      <c r="BA45" s="29">
        <f t="shared" si="120"/>
        <v>0</v>
      </c>
      <c r="BB45" s="29">
        <f t="shared" si="120"/>
        <v>0.15100000000000002</v>
      </c>
      <c r="BC45" s="29">
        <f t="shared" si="16"/>
        <v>0</v>
      </c>
      <c r="BD45" s="29">
        <f t="shared" si="120"/>
        <v>0</v>
      </c>
      <c r="BE45" s="29">
        <f t="shared" si="120"/>
        <v>0</v>
      </c>
      <c r="BF45" s="29">
        <f t="shared" si="120"/>
        <v>0</v>
      </c>
      <c r="BG45" s="29">
        <f t="shared" si="120"/>
        <v>0</v>
      </c>
      <c r="BH45" s="29">
        <f t="shared" si="17"/>
        <v>0</v>
      </c>
      <c r="BI45" s="29">
        <f t="shared" si="120"/>
        <v>0</v>
      </c>
      <c r="BJ45" s="29">
        <f t="shared" si="120"/>
        <v>0</v>
      </c>
      <c r="BK45" s="29">
        <f t="shared" si="120"/>
        <v>0</v>
      </c>
      <c r="BL45" s="29">
        <f t="shared" si="120"/>
        <v>0</v>
      </c>
      <c r="BM45" s="29">
        <f t="shared" si="120"/>
        <v>0</v>
      </c>
      <c r="BN45" s="29">
        <f t="shared" ref="BN45" si="121">BN46</f>
        <v>1.623</v>
      </c>
      <c r="BO45" s="29">
        <f t="shared" si="19"/>
        <v>1.6229999999999998</v>
      </c>
      <c r="BP45" s="29">
        <f t="shared" si="20"/>
        <v>0</v>
      </c>
      <c r="BQ45" s="29">
        <f t="shared" ref="BQ45:CL45" si="122">BQ46</f>
        <v>0</v>
      </c>
      <c r="BR45" s="29">
        <f t="shared" si="122"/>
        <v>0</v>
      </c>
      <c r="BS45" s="29">
        <f t="shared" si="122"/>
        <v>0</v>
      </c>
      <c r="BT45" s="29">
        <f t="shared" si="122"/>
        <v>0</v>
      </c>
      <c r="BU45" s="29">
        <f t="shared" si="122"/>
        <v>0</v>
      </c>
      <c r="BV45" s="29">
        <f t="shared" si="122"/>
        <v>0</v>
      </c>
      <c r="BW45" s="29">
        <f t="shared" si="22"/>
        <v>1.3599999999999999</v>
      </c>
      <c r="BX45" s="29">
        <f t="shared" si="122"/>
        <v>1.3599999999999999</v>
      </c>
      <c r="BY45" s="29">
        <f t="shared" si="122"/>
        <v>0</v>
      </c>
      <c r="BZ45" s="29">
        <f t="shared" si="122"/>
        <v>0</v>
      </c>
      <c r="CA45" s="29">
        <f t="shared" si="122"/>
        <v>0.26300000000000001</v>
      </c>
      <c r="CB45" s="29">
        <f t="shared" si="24"/>
        <v>0</v>
      </c>
      <c r="CC45" s="29">
        <f t="shared" si="122"/>
        <v>0</v>
      </c>
      <c r="CD45" s="29">
        <f t="shared" si="122"/>
        <v>0</v>
      </c>
      <c r="CE45" s="29">
        <f t="shared" si="122"/>
        <v>0</v>
      </c>
      <c r="CF45" s="29">
        <f t="shared" si="122"/>
        <v>0</v>
      </c>
      <c r="CG45" s="29">
        <f t="shared" si="25"/>
        <v>0</v>
      </c>
      <c r="CH45" s="29">
        <f t="shared" si="122"/>
        <v>0</v>
      </c>
      <c r="CI45" s="29">
        <f t="shared" si="122"/>
        <v>0</v>
      </c>
      <c r="CJ45" s="29">
        <f t="shared" si="122"/>
        <v>0</v>
      </c>
      <c r="CK45" s="29">
        <f t="shared" si="122"/>
        <v>0</v>
      </c>
      <c r="CL45" s="29">
        <f t="shared" si="122"/>
        <v>0</v>
      </c>
      <c r="CM45" s="30">
        <f t="shared" ref="CM45:CR45" si="123">CM46</f>
        <v>0.53800000000000003</v>
      </c>
      <c r="CN45" s="29">
        <f t="shared" si="123"/>
        <v>0.84</v>
      </c>
      <c r="CO45" s="29"/>
      <c r="CP45" s="29"/>
      <c r="CQ45" s="29"/>
      <c r="CR45" s="31">
        <f t="shared" si="123"/>
        <v>1.3780000000000001</v>
      </c>
      <c r="CS45" s="21"/>
      <c r="CT45" s="21"/>
      <c r="CU45" s="21"/>
      <c r="CV45" s="21"/>
      <c r="CW45" s="21"/>
      <c r="CX45" s="21"/>
      <c r="CY45" s="21"/>
      <c r="CZ45" s="21"/>
      <c r="DA45" s="21"/>
      <c r="DB45" s="21"/>
      <c r="DC45" s="21"/>
      <c r="DD45" s="21"/>
      <c r="DE45" s="21"/>
      <c r="DF45" s="21"/>
      <c r="DG45" s="21"/>
      <c r="DH45" s="21"/>
      <c r="DI45" s="21"/>
      <c r="DJ45" s="21"/>
      <c r="DK45" s="21"/>
      <c r="DL45" s="21"/>
      <c r="DM45" s="21"/>
      <c r="DN45" s="21"/>
      <c r="DO45" s="21"/>
      <c r="DP45" s="21"/>
      <c r="DQ45" s="21"/>
      <c r="DR45" s="21"/>
      <c r="DS45" s="21"/>
      <c r="DT45" s="21"/>
      <c r="DU45" s="21"/>
      <c r="DV45" s="21"/>
      <c r="DW45" s="21"/>
      <c r="DX45" s="21"/>
      <c r="DY45" s="21"/>
      <c r="DZ45" s="21"/>
      <c r="EA45" s="21"/>
      <c r="EB45" s="21"/>
      <c r="EC45" s="21"/>
    </row>
    <row r="46" spans="1:133" s="32" customFormat="1" outlineLevel="1" x14ac:dyDescent="0.25">
      <c r="A46" s="86" t="s">
        <v>64</v>
      </c>
      <c r="B46" s="68" t="s">
        <v>88</v>
      </c>
      <c r="C46" s="66" t="s">
        <v>155</v>
      </c>
      <c r="D46" s="37"/>
      <c r="E46" s="38">
        <v>2015</v>
      </c>
      <c r="F46" s="109">
        <v>2017</v>
      </c>
      <c r="G46" s="39">
        <f>I46+BN46</f>
        <v>2.2810000000000001</v>
      </c>
      <c r="H46" s="35">
        <f>G46</f>
        <v>2.2810000000000001</v>
      </c>
      <c r="I46" s="40">
        <v>0.65800000000000003</v>
      </c>
      <c r="J46" s="39"/>
      <c r="K46" s="35"/>
      <c r="L46" s="35"/>
      <c r="M46" s="35"/>
      <c r="N46" s="35"/>
      <c r="O46" s="40"/>
      <c r="P46" s="41">
        <v>0.63200000000000001</v>
      </c>
      <c r="Q46" s="35">
        <f t="shared" si="5"/>
        <v>0.63200000000000001</v>
      </c>
      <c r="R46" s="35">
        <f t="shared" si="6"/>
        <v>0</v>
      </c>
      <c r="S46" s="35"/>
      <c r="T46" s="35"/>
      <c r="U46" s="35"/>
      <c r="V46" s="35"/>
      <c r="W46" s="35"/>
      <c r="X46" s="35"/>
      <c r="Y46" s="35">
        <f t="shared" si="7"/>
        <v>0.52</v>
      </c>
      <c r="Z46" s="35">
        <v>0.52</v>
      </c>
      <c r="AA46" s="35"/>
      <c r="AB46" s="35"/>
      <c r="AC46" s="35">
        <f>P46-Z46</f>
        <v>0.11199999999999999</v>
      </c>
      <c r="AD46" s="35">
        <f t="shared" si="8"/>
        <v>0</v>
      </c>
      <c r="AE46" s="35"/>
      <c r="AF46" s="35"/>
      <c r="AG46" s="35"/>
      <c r="AH46" s="35"/>
      <c r="AI46" s="35">
        <f t="shared" si="9"/>
        <v>0</v>
      </c>
      <c r="AJ46" s="35"/>
      <c r="AK46" s="29"/>
      <c r="AL46" s="29"/>
      <c r="AM46" s="29"/>
      <c r="AN46" s="29"/>
      <c r="AO46" s="35">
        <v>0.99099999999999999</v>
      </c>
      <c r="AP46" s="35">
        <f t="shared" si="11"/>
        <v>0.99099999999999999</v>
      </c>
      <c r="AQ46" s="35">
        <f t="shared" si="12"/>
        <v>0</v>
      </c>
      <c r="AR46" s="35"/>
      <c r="AS46" s="35"/>
      <c r="AT46" s="35"/>
      <c r="AU46" s="35"/>
      <c r="AV46" s="35"/>
      <c r="AW46" s="35"/>
      <c r="AX46" s="35">
        <f t="shared" si="14"/>
        <v>0.84</v>
      </c>
      <c r="AY46" s="35">
        <v>0.84</v>
      </c>
      <c r="AZ46" s="35"/>
      <c r="BA46" s="35"/>
      <c r="BB46" s="35">
        <f>AO46-AY46</f>
        <v>0.15100000000000002</v>
      </c>
      <c r="BC46" s="35">
        <f t="shared" si="16"/>
        <v>0</v>
      </c>
      <c r="BD46" s="35"/>
      <c r="BE46" s="35"/>
      <c r="BF46" s="35"/>
      <c r="BG46" s="35"/>
      <c r="BH46" s="35">
        <f t="shared" si="17"/>
        <v>0</v>
      </c>
      <c r="BI46" s="35"/>
      <c r="BJ46" s="29"/>
      <c r="BK46" s="29"/>
      <c r="BL46" s="29"/>
      <c r="BM46" s="29"/>
      <c r="BN46" s="29">
        <f>P46+AO46</f>
        <v>1.623</v>
      </c>
      <c r="BO46" s="35">
        <f t="shared" si="19"/>
        <v>1.6229999999999998</v>
      </c>
      <c r="BP46" s="35">
        <f t="shared" si="20"/>
        <v>0</v>
      </c>
      <c r="BQ46" s="35">
        <f t="shared" ref="BQ46:BV46" si="124">AR46+S46</f>
        <v>0</v>
      </c>
      <c r="BR46" s="35">
        <f t="shared" si="124"/>
        <v>0</v>
      </c>
      <c r="BS46" s="35">
        <f t="shared" si="124"/>
        <v>0</v>
      </c>
      <c r="BT46" s="35">
        <f t="shared" si="124"/>
        <v>0</v>
      </c>
      <c r="BU46" s="35">
        <f t="shared" si="124"/>
        <v>0</v>
      </c>
      <c r="BV46" s="35">
        <f t="shared" si="124"/>
        <v>0</v>
      </c>
      <c r="BW46" s="35">
        <f t="shared" si="22"/>
        <v>1.3599999999999999</v>
      </c>
      <c r="BX46" s="35">
        <f t="shared" ref="BX46:CF46" si="125">AY46+Z46</f>
        <v>1.3599999999999999</v>
      </c>
      <c r="BY46" s="35">
        <f t="shared" si="125"/>
        <v>0</v>
      </c>
      <c r="BZ46" s="35">
        <f t="shared" si="125"/>
        <v>0</v>
      </c>
      <c r="CA46" s="35">
        <f t="shared" si="125"/>
        <v>0.26300000000000001</v>
      </c>
      <c r="CB46" s="35">
        <f t="shared" si="125"/>
        <v>0</v>
      </c>
      <c r="CC46" s="35">
        <f t="shared" si="125"/>
        <v>0</v>
      </c>
      <c r="CD46" s="35">
        <f t="shared" si="125"/>
        <v>0</v>
      </c>
      <c r="CE46" s="35">
        <f t="shared" si="125"/>
        <v>0</v>
      </c>
      <c r="CF46" s="35">
        <f t="shared" si="125"/>
        <v>0</v>
      </c>
      <c r="CG46" s="35">
        <f t="shared" si="108"/>
        <v>0</v>
      </c>
      <c r="CH46" s="35">
        <f>BI46+AJ46</f>
        <v>0</v>
      </c>
      <c r="CI46" s="29"/>
      <c r="CJ46" s="29"/>
      <c r="CK46" s="29"/>
      <c r="CL46" s="29"/>
      <c r="CM46" s="39">
        <v>0.53800000000000003</v>
      </c>
      <c r="CN46" s="35">
        <v>0.84</v>
      </c>
      <c r="CO46" s="35"/>
      <c r="CP46" s="35"/>
      <c r="CQ46" s="35"/>
      <c r="CR46" s="31">
        <f>CM46+CN46+CO46+CP46+CQ46</f>
        <v>1.3780000000000001</v>
      </c>
      <c r="CS46" s="21"/>
      <c r="CT46" s="21"/>
      <c r="CU46" s="21"/>
      <c r="CV46" s="21"/>
      <c r="CW46" s="21"/>
      <c r="CX46" s="21"/>
      <c r="CY46" s="21"/>
      <c r="CZ46" s="21"/>
      <c r="DA46" s="21"/>
      <c r="DB46" s="21"/>
      <c r="DC46" s="21"/>
      <c r="DD46" s="21"/>
      <c r="DE46" s="21"/>
      <c r="DF46" s="21"/>
      <c r="DG46" s="21"/>
      <c r="DH46" s="21"/>
      <c r="DI46" s="21"/>
      <c r="DJ46" s="21"/>
      <c r="DK46" s="21"/>
      <c r="DL46" s="21"/>
      <c r="DM46" s="21"/>
      <c r="DN46" s="21"/>
      <c r="DO46" s="21"/>
      <c r="DP46" s="21"/>
      <c r="DQ46" s="21"/>
      <c r="DR46" s="21"/>
      <c r="DS46" s="21"/>
      <c r="DT46" s="21"/>
      <c r="DU46" s="21"/>
      <c r="DV46" s="21"/>
      <c r="DW46" s="21"/>
      <c r="DX46" s="21"/>
      <c r="DY46" s="21"/>
      <c r="DZ46" s="21"/>
      <c r="EA46" s="21"/>
      <c r="EB46" s="21"/>
      <c r="EC46" s="21"/>
    </row>
    <row r="47" spans="1:133" s="32" customFormat="1" outlineLevel="1" x14ac:dyDescent="0.25">
      <c r="A47" s="90" t="s">
        <v>17</v>
      </c>
      <c r="B47" s="69" t="s">
        <v>89</v>
      </c>
      <c r="C47" s="27"/>
      <c r="D47" s="28"/>
      <c r="E47" s="28"/>
      <c r="F47" s="106"/>
      <c r="G47" s="30">
        <f>SUM(G48:G51)</f>
        <v>20.65</v>
      </c>
      <c r="H47" s="29">
        <f>SUM(H48:H51)</f>
        <v>20.65</v>
      </c>
      <c r="I47" s="31">
        <f>SUM(I48:I51)</f>
        <v>9.3789999999999996</v>
      </c>
      <c r="J47" s="30">
        <f>SUM(J48:J51)</f>
        <v>0</v>
      </c>
      <c r="K47" s="29">
        <f>SUM(K48:K51)</f>
        <v>0</v>
      </c>
      <c r="L47" s="29"/>
      <c r="M47" s="29"/>
      <c r="N47" s="29"/>
      <c r="O47" s="31">
        <f t="shared" ref="O47:AC47" si="126">SUM(O48:O51)</f>
        <v>0</v>
      </c>
      <c r="P47" s="50">
        <f t="shared" si="126"/>
        <v>5.6729999999999992</v>
      </c>
      <c r="Q47" s="29">
        <f t="shared" si="5"/>
        <v>5.6729999999999992</v>
      </c>
      <c r="R47" s="29">
        <f t="shared" si="6"/>
        <v>0</v>
      </c>
      <c r="S47" s="29">
        <f t="shared" si="126"/>
        <v>0</v>
      </c>
      <c r="T47" s="29">
        <f t="shared" si="126"/>
        <v>0</v>
      </c>
      <c r="U47" s="29">
        <f t="shared" si="126"/>
        <v>0</v>
      </c>
      <c r="V47" s="29">
        <f t="shared" si="126"/>
        <v>0</v>
      </c>
      <c r="W47" s="29">
        <f t="shared" si="126"/>
        <v>0</v>
      </c>
      <c r="X47" s="29">
        <f t="shared" si="126"/>
        <v>0</v>
      </c>
      <c r="Y47" s="29">
        <f t="shared" si="7"/>
        <v>4.8069661016949148</v>
      </c>
      <c r="Z47" s="29">
        <f t="shared" si="126"/>
        <v>4.8069661016949148</v>
      </c>
      <c r="AA47" s="29">
        <f t="shared" si="126"/>
        <v>0</v>
      </c>
      <c r="AB47" s="29">
        <f t="shared" si="126"/>
        <v>0</v>
      </c>
      <c r="AC47" s="29">
        <f t="shared" si="126"/>
        <v>0.86603389830508448</v>
      </c>
      <c r="AD47" s="29">
        <f t="shared" si="8"/>
        <v>0</v>
      </c>
      <c r="AE47" s="29">
        <f>SUM(AE48:AE51)</f>
        <v>0</v>
      </c>
      <c r="AF47" s="29">
        <f>SUM(AF48:AF51)</f>
        <v>0</v>
      </c>
      <c r="AG47" s="29">
        <f>SUM(AG48:AG51)</f>
        <v>0</v>
      </c>
      <c r="AH47" s="29">
        <f>SUM(AH48:AH51)</f>
        <v>0</v>
      </c>
      <c r="AI47" s="29">
        <f t="shared" si="9"/>
        <v>0</v>
      </c>
      <c r="AJ47" s="29">
        <f t="shared" ref="AJ47:AO47" si="127">SUM(AJ48:AJ51)</f>
        <v>0</v>
      </c>
      <c r="AK47" s="29">
        <f t="shared" si="127"/>
        <v>0</v>
      </c>
      <c r="AL47" s="29">
        <f t="shared" si="127"/>
        <v>0</v>
      </c>
      <c r="AM47" s="29">
        <f t="shared" si="127"/>
        <v>0</v>
      </c>
      <c r="AN47" s="29">
        <f t="shared" si="127"/>
        <v>0</v>
      </c>
      <c r="AO47" s="29">
        <f t="shared" si="127"/>
        <v>5.5979999999999999</v>
      </c>
      <c r="AP47" s="29">
        <f t="shared" si="11"/>
        <v>5.5980000000000008</v>
      </c>
      <c r="AQ47" s="29">
        <f t="shared" si="12"/>
        <v>0</v>
      </c>
      <c r="AR47" s="29">
        <f t="shared" ref="AR47:AW47" si="128">SUM(AR48:AR51)</f>
        <v>0</v>
      </c>
      <c r="AS47" s="29">
        <f t="shared" si="128"/>
        <v>0</v>
      </c>
      <c r="AT47" s="29">
        <f t="shared" si="128"/>
        <v>0</v>
      </c>
      <c r="AU47" s="29">
        <f t="shared" si="128"/>
        <v>0</v>
      </c>
      <c r="AV47" s="29">
        <f t="shared" si="128"/>
        <v>0</v>
      </c>
      <c r="AW47" s="29">
        <f t="shared" si="128"/>
        <v>0</v>
      </c>
      <c r="AX47" s="29">
        <f t="shared" si="14"/>
        <v>4.7450000000000001</v>
      </c>
      <c r="AY47" s="29">
        <f t="shared" ref="AY47:BB47" si="129">SUM(AY48:AY51)</f>
        <v>4.7450000000000001</v>
      </c>
      <c r="AZ47" s="29">
        <f t="shared" si="129"/>
        <v>0</v>
      </c>
      <c r="BA47" s="29">
        <f t="shared" si="129"/>
        <v>0</v>
      </c>
      <c r="BB47" s="29">
        <f t="shared" si="129"/>
        <v>0.8530000000000002</v>
      </c>
      <c r="BC47" s="29">
        <f t="shared" si="16"/>
        <v>0</v>
      </c>
      <c r="BD47" s="29">
        <f>SUM(BD48:BD51)</f>
        <v>0</v>
      </c>
      <c r="BE47" s="29">
        <f>SUM(BE48:BE51)</f>
        <v>0</v>
      </c>
      <c r="BF47" s="29">
        <f>SUM(BF48:BF51)</f>
        <v>0</v>
      </c>
      <c r="BG47" s="29">
        <f>SUM(BG48:BG51)</f>
        <v>0</v>
      </c>
      <c r="BH47" s="29">
        <f t="shared" si="17"/>
        <v>0</v>
      </c>
      <c r="BI47" s="29">
        <f t="shared" ref="BI47:BM47" si="130">SUM(BI48:BI51)</f>
        <v>0</v>
      </c>
      <c r="BJ47" s="29">
        <f t="shared" si="130"/>
        <v>0</v>
      </c>
      <c r="BK47" s="29">
        <f t="shared" si="130"/>
        <v>0</v>
      </c>
      <c r="BL47" s="29">
        <f t="shared" si="130"/>
        <v>0</v>
      </c>
      <c r="BM47" s="29">
        <f t="shared" si="130"/>
        <v>0</v>
      </c>
      <c r="BN47" s="29">
        <f>SUM(BN48:BN51)</f>
        <v>11.271000000000001</v>
      </c>
      <c r="BO47" s="29">
        <f t="shared" si="19"/>
        <v>11.270999999999999</v>
      </c>
      <c r="BP47" s="29">
        <f t="shared" si="20"/>
        <v>0</v>
      </c>
      <c r="BQ47" s="29">
        <f t="shared" ref="BQ47:BV47" si="131">SUM(BQ48:BQ51)</f>
        <v>0</v>
      </c>
      <c r="BR47" s="29">
        <f t="shared" si="131"/>
        <v>0</v>
      </c>
      <c r="BS47" s="29">
        <f t="shared" si="131"/>
        <v>0</v>
      </c>
      <c r="BT47" s="29">
        <f t="shared" si="131"/>
        <v>0</v>
      </c>
      <c r="BU47" s="29">
        <f t="shared" si="131"/>
        <v>0</v>
      </c>
      <c r="BV47" s="29">
        <f t="shared" si="131"/>
        <v>0</v>
      </c>
      <c r="BW47" s="29">
        <f t="shared" si="22"/>
        <v>9.551966101694914</v>
      </c>
      <c r="BX47" s="29">
        <f t="shared" ref="BX47:CA47" si="132">SUM(BX48:BX51)</f>
        <v>9.551966101694914</v>
      </c>
      <c r="BY47" s="29">
        <f t="shared" si="132"/>
        <v>0</v>
      </c>
      <c r="BZ47" s="29">
        <f t="shared" si="132"/>
        <v>0</v>
      </c>
      <c r="CA47" s="29">
        <f t="shared" si="132"/>
        <v>1.7190338983050846</v>
      </c>
      <c r="CB47" s="29">
        <f t="shared" si="24"/>
        <v>0</v>
      </c>
      <c r="CC47" s="29">
        <f>SUM(CC48:CC51)</f>
        <v>0</v>
      </c>
      <c r="CD47" s="29">
        <f>SUM(CD48:CD51)</f>
        <v>0</v>
      </c>
      <c r="CE47" s="29">
        <f>SUM(CE48:CE51)</f>
        <v>0</v>
      </c>
      <c r="CF47" s="29">
        <f>SUM(CF48:CF51)</f>
        <v>0</v>
      </c>
      <c r="CG47" s="29">
        <f t="shared" si="25"/>
        <v>0</v>
      </c>
      <c r="CH47" s="29">
        <f t="shared" ref="CH47:CL47" si="133">SUM(CH48:CH51)</f>
        <v>0</v>
      </c>
      <c r="CI47" s="29">
        <f t="shared" si="133"/>
        <v>0</v>
      </c>
      <c r="CJ47" s="29">
        <f t="shared" si="133"/>
        <v>0</v>
      </c>
      <c r="CK47" s="29">
        <f t="shared" si="133"/>
        <v>0</v>
      </c>
      <c r="CL47" s="29">
        <f t="shared" si="133"/>
        <v>0</v>
      </c>
      <c r="CM47" s="30">
        <f t="shared" ref="CM47:CN47" si="134">SUM(CM48:CM51)</f>
        <v>4.8079999999999998</v>
      </c>
      <c r="CN47" s="29">
        <f t="shared" si="134"/>
        <v>4.7450000000000001</v>
      </c>
      <c r="CO47" s="29"/>
      <c r="CP47" s="29"/>
      <c r="CQ47" s="29"/>
      <c r="CR47" s="31">
        <f>SUM(CR48:CR51)</f>
        <v>9.5530000000000008</v>
      </c>
      <c r="CS47" s="21"/>
      <c r="CT47" s="21"/>
      <c r="CU47" s="21"/>
      <c r="CV47" s="21"/>
      <c r="CW47" s="21"/>
      <c r="CX47" s="21"/>
      <c r="CY47" s="21"/>
      <c r="CZ47" s="21"/>
      <c r="DA47" s="21"/>
      <c r="DB47" s="21"/>
      <c r="DC47" s="21"/>
      <c r="DD47" s="21"/>
      <c r="DE47" s="21"/>
      <c r="DF47" s="21"/>
      <c r="DG47" s="21"/>
      <c r="DH47" s="21"/>
      <c r="DI47" s="21"/>
      <c r="DJ47" s="21"/>
      <c r="DK47" s="21"/>
      <c r="DL47" s="21"/>
      <c r="DM47" s="21"/>
      <c r="DN47" s="21"/>
      <c r="DO47" s="21"/>
      <c r="DP47" s="21"/>
      <c r="DQ47" s="21"/>
      <c r="DR47" s="21"/>
      <c r="DS47" s="21"/>
      <c r="DT47" s="21"/>
      <c r="DU47" s="21"/>
      <c r="DV47" s="21"/>
      <c r="DW47" s="21"/>
      <c r="DX47" s="21"/>
      <c r="DY47" s="21"/>
      <c r="DZ47" s="21"/>
      <c r="EA47" s="21"/>
      <c r="EB47" s="21"/>
      <c r="EC47" s="21"/>
    </row>
    <row r="48" spans="1:133" s="32" customFormat="1" ht="31.5" outlineLevel="1" x14ac:dyDescent="0.25">
      <c r="A48" s="86" t="s">
        <v>65</v>
      </c>
      <c r="B48" s="68" t="s">
        <v>159</v>
      </c>
      <c r="C48" s="66" t="s">
        <v>155</v>
      </c>
      <c r="D48" s="37"/>
      <c r="E48" s="38">
        <v>2015</v>
      </c>
      <c r="F48" s="109">
        <v>2017</v>
      </c>
      <c r="G48" s="39">
        <f t="shared" ref="G48:G51" si="135">I48+P48+AO48</f>
        <v>2.2489999999999997</v>
      </c>
      <c r="H48" s="35">
        <f>G48</f>
        <v>2.2489999999999997</v>
      </c>
      <c r="I48" s="40">
        <v>0.52700000000000002</v>
      </c>
      <c r="J48" s="39"/>
      <c r="K48" s="35"/>
      <c r="L48" s="35"/>
      <c r="M48" s="35"/>
      <c r="N48" s="35"/>
      <c r="O48" s="40"/>
      <c r="P48" s="41">
        <v>0.86099999999999999</v>
      </c>
      <c r="Q48" s="35">
        <f t="shared" si="5"/>
        <v>0.86099999999999999</v>
      </c>
      <c r="R48" s="35">
        <f t="shared" si="6"/>
        <v>0</v>
      </c>
      <c r="S48" s="35"/>
      <c r="T48" s="35"/>
      <c r="U48" s="35"/>
      <c r="V48" s="35"/>
      <c r="W48" s="35"/>
      <c r="X48" s="35"/>
      <c r="Y48" s="35">
        <f t="shared" si="7"/>
        <v>0.72899999999999998</v>
      </c>
      <c r="Z48" s="55">
        <v>0.72899999999999998</v>
      </c>
      <c r="AA48" s="55"/>
      <c r="AB48" s="55"/>
      <c r="AC48" s="55">
        <f>P48-Z48</f>
        <v>0.13200000000000001</v>
      </c>
      <c r="AD48" s="35">
        <f t="shared" si="8"/>
        <v>0</v>
      </c>
      <c r="AE48" s="35"/>
      <c r="AF48" s="35"/>
      <c r="AG48" s="35"/>
      <c r="AH48" s="35"/>
      <c r="AI48" s="35">
        <f t="shared" si="9"/>
        <v>0</v>
      </c>
      <c r="AJ48" s="35"/>
      <c r="AK48" s="35"/>
      <c r="AL48" s="35"/>
      <c r="AM48" s="35"/>
      <c r="AN48" s="35"/>
      <c r="AO48" s="35">
        <v>0.86099999999999999</v>
      </c>
      <c r="AP48" s="35">
        <f t="shared" si="11"/>
        <v>0.86099999999999999</v>
      </c>
      <c r="AQ48" s="35">
        <f t="shared" si="12"/>
        <v>0</v>
      </c>
      <c r="AR48" s="35"/>
      <c r="AS48" s="35"/>
      <c r="AT48" s="35"/>
      <c r="AU48" s="35"/>
      <c r="AV48" s="35"/>
      <c r="AW48" s="35"/>
      <c r="AX48" s="35">
        <f t="shared" si="14"/>
        <v>0.73</v>
      </c>
      <c r="AY48" s="35">
        <v>0.73</v>
      </c>
      <c r="AZ48" s="35"/>
      <c r="BA48" s="35"/>
      <c r="BB48" s="35">
        <f>AO48-AY48</f>
        <v>0.13100000000000001</v>
      </c>
      <c r="BC48" s="35">
        <f t="shared" si="16"/>
        <v>0</v>
      </c>
      <c r="BD48" s="35"/>
      <c r="BE48" s="35"/>
      <c r="BF48" s="35"/>
      <c r="BG48" s="35"/>
      <c r="BH48" s="35">
        <f t="shared" si="17"/>
        <v>0</v>
      </c>
      <c r="BI48" s="35"/>
      <c r="BJ48" s="35"/>
      <c r="BK48" s="35"/>
      <c r="BL48" s="35"/>
      <c r="BM48" s="35"/>
      <c r="BN48" s="29">
        <f>P48+AO48</f>
        <v>1.722</v>
      </c>
      <c r="BO48" s="35">
        <f t="shared" ref="BO48:BO51" si="136">BP48+BW48+CA48</f>
        <v>1.722</v>
      </c>
      <c r="BP48" s="35">
        <f t="shared" ref="BP48:BP51" si="137">BQ48+BR48+BS48+BT48+BU48+BV48</f>
        <v>0</v>
      </c>
      <c r="BQ48" s="35">
        <f t="shared" ref="BQ48:BV51" si="138">AR48+S48</f>
        <v>0</v>
      </c>
      <c r="BR48" s="35">
        <f t="shared" si="138"/>
        <v>0</v>
      </c>
      <c r="BS48" s="35">
        <f t="shared" si="138"/>
        <v>0</v>
      </c>
      <c r="BT48" s="35">
        <f t="shared" si="138"/>
        <v>0</v>
      </c>
      <c r="BU48" s="35">
        <f t="shared" si="138"/>
        <v>0</v>
      </c>
      <c r="BV48" s="35">
        <f t="shared" si="138"/>
        <v>0</v>
      </c>
      <c r="BW48" s="35">
        <f t="shared" ref="BW48:BW51" si="139">BX48+BY48+BZ48</f>
        <v>1.4590000000000001</v>
      </c>
      <c r="BX48" s="35">
        <f t="shared" ref="BX48:CF51" si="140">AY48+Z48</f>
        <v>1.4590000000000001</v>
      </c>
      <c r="BY48" s="35">
        <f t="shared" si="140"/>
        <v>0</v>
      </c>
      <c r="BZ48" s="35">
        <f t="shared" si="140"/>
        <v>0</v>
      </c>
      <c r="CA48" s="35">
        <f t="shared" si="140"/>
        <v>0.26300000000000001</v>
      </c>
      <c r="CB48" s="35">
        <f t="shared" si="140"/>
        <v>0</v>
      </c>
      <c r="CC48" s="35">
        <f t="shared" si="140"/>
        <v>0</v>
      </c>
      <c r="CD48" s="35">
        <f t="shared" si="140"/>
        <v>0</v>
      </c>
      <c r="CE48" s="35">
        <f t="shared" si="140"/>
        <v>0</v>
      </c>
      <c r="CF48" s="35">
        <f t="shared" si="140"/>
        <v>0</v>
      </c>
      <c r="CG48" s="35">
        <f t="shared" si="108"/>
        <v>0</v>
      </c>
      <c r="CH48" s="35">
        <f>BI48+AJ48</f>
        <v>0</v>
      </c>
      <c r="CI48" s="29"/>
      <c r="CJ48" s="29"/>
      <c r="CK48" s="29"/>
      <c r="CL48" s="29"/>
      <c r="CM48" s="39">
        <v>0.73</v>
      </c>
      <c r="CN48" s="35">
        <v>0.73</v>
      </c>
      <c r="CO48" s="35"/>
      <c r="CP48" s="35"/>
      <c r="CQ48" s="35"/>
      <c r="CR48" s="31">
        <f>CM48+CN48+CO48+CP48+CQ48</f>
        <v>1.46</v>
      </c>
      <c r="CS48" s="21"/>
      <c r="CT48" s="21"/>
      <c r="CU48" s="21"/>
      <c r="CV48" s="21"/>
      <c r="CW48" s="21"/>
      <c r="CX48" s="21"/>
      <c r="CY48" s="21"/>
      <c r="CZ48" s="21"/>
      <c r="DA48" s="21"/>
      <c r="DB48" s="21"/>
      <c r="DC48" s="21"/>
      <c r="DD48" s="21"/>
      <c r="DE48" s="21"/>
      <c r="DF48" s="21"/>
      <c r="DG48" s="21"/>
      <c r="DH48" s="21"/>
      <c r="DI48" s="21"/>
      <c r="DJ48" s="21"/>
      <c r="DK48" s="21"/>
      <c r="DL48" s="21"/>
      <c r="DM48" s="21"/>
      <c r="DN48" s="21"/>
      <c r="DO48" s="21"/>
      <c r="DP48" s="21"/>
      <c r="DQ48" s="21"/>
      <c r="DR48" s="21"/>
      <c r="DS48" s="21"/>
      <c r="DT48" s="21"/>
      <c r="DU48" s="21"/>
      <c r="DV48" s="21"/>
      <c r="DW48" s="21"/>
      <c r="DX48" s="21"/>
      <c r="DY48" s="21"/>
      <c r="DZ48" s="21"/>
      <c r="EA48" s="21"/>
      <c r="EB48" s="21"/>
      <c r="EC48" s="21"/>
    </row>
    <row r="49" spans="1:133" s="32" customFormat="1" ht="31.5" outlineLevel="1" x14ac:dyDescent="0.25">
      <c r="A49" s="86" t="s">
        <v>67</v>
      </c>
      <c r="B49" s="68" t="s">
        <v>90</v>
      </c>
      <c r="C49" s="66" t="s">
        <v>155</v>
      </c>
      <c r="D49" s="37"/>
      <c r="E49" s="38">
        <v>2015</v>
      </c>
      <c r="F49" s="109">
        <v>2017</v>
      </c>
      <c r="G49" s="39">
        <f t="shared" si="135"/>
        <v>11.972999999999999</v>
      </c>
      <c r="H49" s="35">
        <f>G49</f>
        <v>11.972999999999999</v>
      </c>
      <c r="I49" s="40">
        <v>3.56</v>
      </c>
      <c r="J49" s="39"/>
      <c r="K49" s="35"/>
      <c r="L49" s="35"/>
      <c r="M49" s="35"/>
      <c r="N49" s="35"/>
      <c r="O49" s="40"/>
      <c r="P49" s="41">
        <v>4.1889999999999992</v>
      </c>
      <c r="Q49" s="35">
        <f t="shared" si="5"/>
        <v>4.1889999999999992</v>
      </c>
      <c r="R49" s="35">
        <f t="shared" si="6"/>
        <v>0</v>
      </c>
      <c r="S49" s="35"/>
      <c r="T49" s="35"/>
      <c r="U49" s="35"/>
      <c r="V49" s="35"/>
      <c r="W49" s="35"/>
      <c r="X49" s="35"/>
      <c r="Y49" s="35">
        <f t="shared" si="7"/>
        <v>3.5499999999999994</v>
      </c>
      <c r="Z49" s="55">
        <f>P49/1.18</f>
        <v>3.5499999999999994</v>
      </c>
      <c r="AA49" s="55"/>
      <c r="AB49" s="55"/>
      <c r="AC49" s="55">
        <f>P49-Z49</f>
        <v>0.63899999999999979</v>
      </c>
      <c r="AD49" s="35">
        <f t="shared" si="8"/>
        <v>0</v>
      </c>
      <c r="AE49" s="35"/>
      <c r="AF49" s="35"/>
      <c r="AG49" s="35"/>
      <c r="AH49" s="35"/>
      <c r="AI49" s="35">
        <f t="shared" si="9"/>
        <v>0</v>
      </c>
      <c r="AJ49" s="35"/>
      <c r="AK49" s="35"/>
      <c r="AL49" s="35"/>
      <c r="AM49" s="35"/>
      <c r="AN49" s="35"/>
      <c r="AO49" s="35">
        <v>4.2240000000000002</v>
      </c>
      <c r="AP49" s="35">
        <f t="shared" si="11"/>
        <v>4.2240000000000002</v>
      </c>
      <c r="AQ49" s="35">
        <f t="shared" si="12"/>
        <v>0</v>
      </c>
      <c r="AR49" s="35"/>
      <c r="AS49" s="35"/>
      <c r="AT49" s="35"/>
      <c r="AU49" s="35"/>
      <c r="AV49" s="35"/>
      <c r="AW49" s="35"/>
      <c r="AX49" s="35">
        <f t="shared" si="14"/>
        <v>3.58</v>
      </c>
      <c r="AY49" s="35">
        <v>3.58</v>
      </c>
      <c r="AZ49" s="35"/>
      <c r="BA49" s="35"/>
      <c r="BB49" s="35">
        <f>AO49-AY49</f>
        <v>0.64400000000000013</v>
      </c>
      <c r="BC49" s="35">
        <f t="shared" si="16"/>
        <v>0</v>
      </c>
      <c r="BD49" s="35"/>
      <c r="BE49" s="35"/>
      <c r="BF49" s="35"/>
      <c r="BG49" s="35"/>
      <c r="BH49" s="35">
        <f t="shared" si="17"/>
        <v>0</v>
      </c>
      <c r="BI49" s="35"/>
      <c r="BJ49" s="35"/>
      <c r="BK49" s="35"/>
      <c r="BL49" s="35"/>
      <c r="BM49" s="35"/>
      <c r="BN49" s="29">
        <f>P49+AO49</f>
        <v>8.4130000000000003</v>
      </c>
      <c r="BO49" s="35">
        <f t="shared" si="136"/>
        <v>8.4129999999999985</v>
      </c>
      <c r="BP49" s="35">
        <f t="shared" si="137"/>
        <v>0</v>
      </c>
      <c r="BQ49" s="35">
        <f t="shared" si="138"/>
        <v>0</v>
      </c>
      <c r="BR49" s="35">
        <f t="shared" si="138"/>
        <v>0</v>
      </c>
      <c r="BS49" s="35">
        <f t="shared" si="138"/>
        <v>0</v>
      </c>
      <c r="BT49" s="35">
        <f t="shared" si="138"/>
        <v>0</v>
      </c>
      <c r="BU49" s="35">
        <f t="shared" si="138"/>
        <v>0</v>
      </c>
      <c r="BV49" s="35">
        <f t="shared" si="138"/>
        <v>0</v>
      </c>
      <c r="BW49" s="35">
        <f t="shared" si="139"/>
        <v>7.129999999999999</v>
      </c>
      <c r="BX49" s="35">
        <f t="shared" si="140"/>
        <v>7.129999999999999</v>
      </c>
      <c r="BY49" s="35">
        <f t="shared" si="140"/>
        <v>0</v>
      </c>
      <c r="BZ49" s="35">
        <f t="shared" si="140"/>
        <v>0</v>
      </c>
      <c r="CA49" s="35">
        <f t="shared" si="140"/>
        <v>1.2829999999999999</v>
      </c>
      <c r="CB49" s="35">
        <f t="shared" si="140"/>
        <v>0</v>
      </c>
      <c r="CC49" s="35">
        <f t="shared" si="140"/>
        <v>0</v>
      </c>
      <c r="CD49" s="35">
        <f t="shared" si="140"/>
        <v>0</v>
      </c>
      <c r="CE49" s="35">
        <f t="shared" si="140"/>
        <v>0</v>
      </c>
      <c r="CF49" s="35">
        <f t="shared" si="140"/>
        <v>0</v>
      </c>
      <c r="CG49" s="35">
        <f t="shared" si="108"/>
        <v>0</v>
      </c>
      <c r="CH49" s="35">
        <f>BI49+AJ49</f>
        <v>0</v>
      </c>
      <c r="CI49" s="29"/>
      <c r="CJ49" s="29"/>
      <c r="CK49" s="29"/>
      <c r="CL49" s="29"/>
      <c r="CM49" s="39">
        <v>3.55</v>
      </c>
      <c r="CN49" s="35">
        <v>3.58</v>
      </c>
      <c r="CO49" s="35"/>
      <c r="CP49" s="35"/>
      <c r="CQ49" s="35"/>
      <c r="CR49" s="31">
        <f>CM49+CN49+CO49+CP49+CQ49</f>
        <v>7.13</v>
      </c>
      <c r="CS49" s="21"/>
      <c r="CT49" s="21"/>
      <c r="CU49" s="21"/>
      <c r="CV49" s="21"/>
      <c r="CW49" s="21"/>
      <c r="CX49" s="21"/>
      <c r="CY49" s="21"/>
      <c r="CZ49" s="21"/>
      <c r="DA49" s="21"/>
      <c r="DB49" s="21"/>
      <c r="DC49" s="21"/>
      <c r="DD49" s="21"/>
      <c r="DE49" s="21"/>
      <c r="DF49" s="21"/>
      <c r="DG49" s="21"/>
      <c r="DH49" s="21"/>
      <c r="DI49" s="21"/>
      <c r="DJ49" s="21"/>
      <c r="DK49" s="21"/>
      <c r="DL49" s="21"/>
      <c r="DM49" s="21"/>
      <c r="DN49" s="21"/>
      <c r="DO49" s="21"/>
      <c r="DP49" s="21"/>
      <c r="DQ49" s="21"/>
      <c r="DR49" s="21"/>
      <c r="DS49" s="21"/>
      <c r="DT49" s="21"/>
      <c r="DU49" s="21"/>
      <c r="DV49" s="21"/>
      <c r="DW49" s="21"/>
      <c r="DX49" s="21"/>
      <c r="DY49" s="21"/>
      <c r="DZ49" s="21"/>
      <c r="EA49" s="21"/>
      <c r="EB49" s="21"/>
      <c r="EC49" s="21"/>
    </row>
    <row r="50" spans="1:133" s="32" customFormat="1" ht="31.5" outlineLevel="1" x14ac:dyDescent="0.25">
      <c r="A50" s="86" t="s">
        <v>68</v>
      </c>
      <c r="B50" s="70" t="s">
        <v>91</v>
      </c>
      <c r="C50" s="66" t="s">
        <v>155</v>
      </c>
      <c r="D50" s="37"/>
      <c r="E50" s="38">
        <v>2015</v>
      </c>
      <c r="F50" s="109">
        <v>2017</v>
      </c>
      <c r="G50" s="39">
        <f t="shared" si="135"/>
        <v>1.8420000000000001</v>
      </c>
      <c r="H50" s="35">
        <f>G50</f>
        <v>1.8420000000000001</v>
      </c>
      <c r="I50" s="40">
        <v>0.70599999999999996</v>
      </c>
      <c r="J50" s="39"/>
      <c r="K50" s="35"/>
      <c r="L50" s="35"/>
      <c r="M50" s="35"/>
      <c r="N50" s="35"/>
      <c r="O50" s="40"/>
      <c r="P50" s="41">
        <v>0.623</v>
      </c>
      <c r="Q50" s="35">
        <f t="shared" si="5"/>
        <v>0.623</v>
      </c>
      <c r="R50" s="35">
        <f t="shared" si="6"/>
        <v>0</v>
      </c>
      <c r="S50" s="35"/>
      <c r="T50" s="35"/>
      <c r="U50" s="35"/>
      <c r="V50" s="35"/>
      <c r="W50" s="35"/>
      <c r="X50" s="35"/>
      <c r="Y50" s="35">
        <f t="shared" si="7"/>
        <v>0.52796610169491531</v>
      </c>
      <c r="Z50" s="55">
        <f>P50/1.18</f>
        <v>0.52796610169491531</v>
      </c>
      <c r="AA50" s="55"/>
      <c r="AB50" s="55"/>
      <c r="AC50" s="55">
        <f>P50-Z50</f>
        <v>9.5033898305084685E-2</v>
      </c>
      <c r="AD50" s="35">
        <f t="shared" si="8"/>
        <v>0</v>
      </c>
      <c r="AE50" s="35"/>
      <c r="AF50" s="35"/>
      <c r="AG50" s="35"/>
      <c r="AH50" s="35"/>
      <c r="AI50" s="35">
        <f t="shared" si="9"/>
        <v>0</v>
      </c>
      <c r="AJ50" s="35"/>
      <c r="AK50" s="35"/>
      <c r="AL50" s="35"/>
      <c r="AM50" s="35"/>
      <c r="AN50" s="35"/>
      <c r="AO50" s="35">
        <v>0.51300000000000001</v>
      </c>
      <c r="AP50" s="35">
        <f t="shared" si="11"/>
        <v>0.51300000000000001</v>
      </c>
      <c r="AQ50" s="35">
        <f t="shared" si="12"/>
        <v>0</v>
      </c>
      <c r="AR50" s="35"/>
      <c r="AS50" s="35"/>
      <c r="AT50" s="35"/>
      <c r="AU50" s="35"/>
      <c r="AV50" s="35"/>
      <c r="AW50" s="35"/>
      <c r="AX50" s="35">
        <f t="shared" si="14"/>
        <v>0.435</v>
      </c>
      <c r="AY50" s="35">
        <v>0.435</v>
      </c>
      <c r="AZ50" s="35"/>
      <c r="BA50" s="35"/>
      <c r="BB50" s="35">
        <f>AO50-AY50</f>
        <v>7.8000000000000014E-2</v>
      </c>
      <c r="BC50" s="35">
        <f t="shared" si="16"/>
        <v>0</v>
      </c>
      <c r="BD50" s="35"/>
      <c r="BE50" s="35"/>
      <c r="BF50" s="35"/>
      <c r="BG50" s="35"/>
      <c r="BH50" s="35">
        <f t="shared" si="17"/>
        <v>0</v>
      </c>
      <c r="BI50" s="35"/>
      <c r="BJ50" s="35"/>
      <c r="BK50" s="35"/>
      <c r="BL50" s="35"/>
      <c r="BM50" s="35"/>
      <c r="BN50" s="29">
        <f>P50+AO50</f>
        <v>1.1360000000000001</v>
      </c>
      <c r="BO50" s="35">
        <f t="shared" si="136"/>
        <v>1.1360000000000001</v>
      </c>
      <c r="BP50" s="35">
        <f t="shared" si="137"/>
        <v>0</v>
      </c>
      <c r="BQ50" s="35">
        <f t="shared" si="138"/>
        <v>0</v>
      </c>
      <c r="BR50" s="35">
        <f t="shared" si="138"/>
        <v>0</v>
      </c>
      <c r="BS50" s="35">
        <f t="shared" si="138"/>
        <v>0</v>
      </c>
      <c r="BT50" s="35">
        <f t="shared" si="138"/>
        <v>0</v>
      </c>
      <c r="BU50" s="35">
        <f t="shared" si="138"/>
        <v>0</v>
      </c>
      <c r="BV50" s="35">
        <f t="shared" si="138"/>
        <v>0</v>
      </c>
      <c r="BW50" s="35">
        <f t="shared" si="139"/>
        <v>0.96296610169491537</v>
      </c>
      <c r="BX50" s="35">
        <f t="shared" si="140"/>
        <v>0.96296610169491537</v>
      </c>
      <c r="BY50" s="35">
        <f t="shared" si="140"/>
        <v>0</v>
      </c>
      <c r="BZ50" s="35">
        <f t="shared" si="140"/>
        <v>0</v>
      </c>
      <c r="CA50" s="35">
        <f t="shared" si="140"/>
        <v>0.1730338983050847</v>
      </c>
      <c r="CB50" s="35">
        <f t="shared" si="140"/>
        <v>0</v>
      </c>
      <c r="CC50" s="35">
        <f t="shared" si="140"/>
        <v>0</v>
      </c>
      <c r="CD50" s="35">
        <f t="shared" si="140"/>
        <v>0</v>
      </c>
      <c r="CE50" s="35">
        <f t="shared" si="140"/>
        <v>0</v>
      </c>
      <c r="CF50" s="35">
        <f t="shared" si="140"/>
        <v>0</v>
      </c>
      <c r="CG50" s="35">
        <f t="shared" si="108"/>
        <v>0</v>
      </c>
      <c r="CH50" s="35">
        <f>BI50+AJ50</f>
        <v>0</v>
      </c>
      <c r="CI50" s="29"/>
      <c r="CJ50" s="29"/>
      <c r="CK50" s="29"/>
      <c r="CL50" s="29"/>
      <c r="CM50" s="39">
        <v>0.52800000000000002</v>
      </c>
      <c r="CN50" s="35">
        <v>0.435</v>
      </c>
      <c r="CO50" s="35"/>
      <c r="CP50" s="35"/>
      <c r="CQ50" s="35"/>
      <c r="CR50" s="31">
        <f>CM50+CN50+CO50+CP50+CQ50</f>
        <v>0.96300000000000008</v>
      </c>
      <c r="CS50" s="21"/>
      <c r="CT50" s="21"/>
      <c r="CU50" s="21"/>
      <c r="CV50" s="21"/>
      <c r="CW50" s="21"/>
      <c r="CX50" s="21"/>
      <c r="CY50" s="21"/>
      <c r="CZ50" s="21"/>
      <c r="DA50" s="21"/>
      <c r="DB50" s="21"/>
      <c r="DC50" s="21"/>
      <c r="DD50" s="21"/>
      <c r="DE50" s="21"/>
      <c r="DF50" s="21"/>
      <c r="DG50" s="21"/>
      <c r="DH50" s="21"/>
      <c r="DI50" s="21"/>
      <c r="DJ50" s="21"/>
      <c r="DK50" s="21"/>
      <c r="DL50" s="21"/>
      <c r="DM50" s="21"/>
      <c r="DN50" s="21"/>
      <c r="DO50" s="21"/>
      <c r="DP50" s="21"/>
      <c r="DQ50" s="21"/>
      <c r="DR50" s="21"/>
      <c r="DS50" s="21"/>
      <c r="DT50" s="21"/>
      <c r="DU50" s="21"/>
      <c r="DV50" s="21"/>
      <c r="DW50" s="21"/>
      <c r="DX50" s="21"/>
      <c r="DY50" s="21"/>
      <c r="DZ50" s="21"/>
      <c r="EA50" s="21"/>
      <c r="EB50" s="21"/>
      <c r="EC50" s="21"/>
    </row>
    <row r="51" spans="1:133" s="32" customFormat="1" ht="31.5" outlineLevel="1" x14ac:dyDescent="0.25">
      <c r="A51" s="86" t="s">
        <v>69</v>
      </c>
      <c r="B51" s="68" t="s">
        <v>168</v>
      </c>
      <c r="C51" s="66" t="s">
        <v>155</v>
      </c>
      <c r="D51" s="37"/>
      <c r="E51" s="38">
        <v>2015</v>
      </c>
      <c r="F51" s="109">
        <v>2015</v>
      </c>
      <c r="G51" s="39">
        <f t="shared" si="135"/>
        <v>4.5860000000000003</v>
      </c>
      <c r="H51" s="35">
        <f>G51</f>
        <v>4.5860000000000003</v>
      </c>
      <c r="I51" s="40">
        <v>4.5860000000000003</v>
      </c>
      <c r="J51" s="39"/>
      <c r="K51" s="35"/>
      <c r="L51" s="35"/>
      <c r="M51" s="35"/>
      <c r="N51" s="35"/>
      <c r="O51" s="40"/>
      <c r="P51" s="41"/>
      <c r="Q51" s="35">
        <f t="shared" si="5"/>
        <v>0</v>
      </c>
      <c r="R51" s="35">
        <f t="shared" si="6"/>
        <v>0</v>
      </c>
      <c r="S51" s="35"/>
      <c r="T51" s="35"/>
      <c r="U51" s="35"/>
      <c r="V51" s="35"/>
      <c r="W51" s="35"/>
      <c r="X51" s="35"/>
      <c r="Y51" s="35">
        <f t="shared" si="7"/>
        <v>0</v>
      </c>
      <c r="Z51" s="35">
        <f>P51/1.18</f>
        <v>0</v>
      </c>
      <c r="AA51" s="35"/>
      <c r="AB51" s="35"/>
      <c r="AC51" s="35">
        <f>P51-Z51</f>
        <v>0</v>
      </c>
      <c r="AD51" s="35">
        <f t="shared" si="8"/>
        <v>0</v>
      </c>
      <c r="AE51" s="35"/>
      <c r="AF51" s="35"/>
      <c r="AG51" s="35"/>
      <c r="AH51" s="35"/>
      <c r="AI51" s="35">
        <f t="shared" si="9"/>
        <v>0</v>
      </c>
      <c r="AJ51" s="35"/>
      <c r="AK51" s="35"/>
      <c r="AL51" s="35"/>
      <c r="AM51" s="35"/>
      <c r="AN51" s="35"/>
      <c r="AO51" s="35"/>
      <c r="AP51" s="35">
        <f t="shared" si="11"/>
        <v>0</v>
      </c>
      <c r="AQ51" s="35">
        <f t="shared" si="12"/>
        <v>0</v>
      </c>
      <c r="AR51" s="35"/>
      <c r="AS51" s="35"/>
      <c r="AT51" s="35"/>
      <c r="AU51" s="35"/>
      <c r="AV51" s="35"/>
      <c r="AW51" s="35"/>
      <c r="AX51" s="35">
        <f t="shared" si="14"/>
        <v>0</v>
      </c>
      <c r="AY51" s="35">
        <f>AO51/1.18</f>
        <v>0</v>
      </c>
      <c r="AZ51" s="35"/>
      <c r="BA51" s="35"/>
      <c r="BB51" s="35">
        <f>AO51-AY51</f>
        <v>0</v>
      </c>
      <c r="BC51" s="35">
        <f t="shared" si="16"/>
        <v>0</v>
      </c>
      <c r="BD51" s="35"/>
      <c r="BE51" s="35"/>
      <c r="BF51" s="35"/>
      <c r="BG51" s="35"/>
      <c r="BH51" s="35">
        <f t="shared" si="17"/>
        <v>0</v>
      </c>
      <c r="BI51" s="35"/>
      <c r="BJ51" s="35"/>
      <c r="BK51" s="35"/>
      <c r="BL51" s="35"/>
      <c r="BM51" s="35"/>
      <c r="BN51" s="29">
        <f>P51+AO51</f>
        <v>0</v>
      </c>
      <c r="BO51" s="35">
        <f t="shared" si="136"/>
        <v>0</v>
      </c>
      <c r="BP51" s="35">
        <f t="shared" si="137"/>
        <v>0</v>
      </c>
      <c r="BQ51" s="35">
        <f t="shared" si="138"/>
        <v>0</v>
      </c>
      <c r="BR51" s="35">
        <f t="shared" si="138"/>
        <v>0</v>
      </c>
      <c r="BS51" s="35">
        <f t="shared" si="138"/>
        <v>0</v>
      </c>
      <c r="BT51" s="35">
        <f t="shared" si="138"/>
        <v>0</v>
      </c>
      <c r="BU51" s="35">
        <f t="shared" si="138"/>
        <v>0</v>
      </c>
      <c r="BV51" s="35">
        <f t="shared" si="138"/>
        <v>0</v>
      </c>
      <c r="BW51" s="35">
        <f t="shared" si="139"/>
        <v>0</v>
      </c>
      <c r="BX51" s="35">
        <f t="shared" si="140"/>
        <v>0</v>
      </c>
      <c r="BY51" s="35">
        <f t="shared" si="140"/>
        <v>0</v>
      </c>
      <c r="BZ51" s="35">
        <f t="shared" si="140"/>
        <v>0</v>
      </c>
      <c r="CA51" s="35">
        <f t="shared" si="140"/>
        <v>0</v>
      </c>
      <c r="CB51" s="35">
        <f t="shared" si="140"/>
        <v>0</v>
      </c>
      <c r="CC51" s="35">
        <f t="shared" si="140"/>
        <v>0</v>
      </c>
      <c r="CD51" s="35">
        <f t="shared" si="140"/>
        <v>0</v>
      </c>
      <c r="CE51" s="35">
        <f t="shared" si="140"/>
        <v>0</v>
      </c>
      <c r="CF51" s="35">
        <f t="shared" si="140"/>
        <v>0</v>
      </c>
      <c r="CG51" s="35">
        <f t="shared" si="108"/>
        <v>0</v>
      </c>
      <c r="CH51" s="35">
        <f>BI51+AJ51</f>
        <v>0</v>
      </c>
      <c r="CI51" s="29"/>
      <c r="CJ51" s="29"/>
      <c r="CK51" s="29"/>
      <c r="CL51" s="29"/>
      <c r="CM51" s="39"/>
      <c r="CN51" s="35"/>
      <c r="CO51" s="35"/>
      <c r="CP51" s="35"/>
      <c r="CQ51" s="35"/>
      <c r="CR51" s="31"/>
      <c r="CS51" s="21"/>
      <c r="CT51" s="21"/>
      <c r="CU51" s="21"/>
      <c r="CV51" s="21"/>
      <c r="CW51" s="21"/>
      <c r="CX51" s="21"/>
      <c r="CY51" s="21"/>
      <c r="CZ51" s="21"/>
      <c r="DA51" s="21"/>
      <c r="DB51" s="21"/>
      <c r="DC51" s="21"/>
      <c r="DD51" s="21"/>
      <c r="DE51" s="21"/>
      <c r="DF51" s="21"/>
      <c r="DG51" s="21"/>
      <c r="DH51" s="21"/>
      <c r="DI51" s="21"/>
      <c r="DJ51" s="21"/>
      <c r="DK51" s="21"/>
      <c r="DL51" s="21"/>
      <c r="DM51" s="21"/>
      <c r="DN51" s="21"/>
      <c r="DO51" s="21"/>
      <c r="DP51" s="21"/>
      <c r="DQ51" s="21"/>
      <c r="DR51" s="21"/>
      <c r="DS51" s="21"/>
      <c r="DT51" s="21"/>
      <c r="DU51" s="21"/>
      <c r="DV51" s="21"/>
      <c r="DW51" s="21"/>
      <c r="DX51" s="21"/>
      <c r="DY51" s="21"/>
      <c r="DZ51" s="21"/>
      <c r="EA51" s="21"/>
      <c r="EB51" s="21"/>
      <c r="EC51" s="21"/>
    </row>
    <row r="52" spans="1:133" s="32" customFormat="1" ht="31.5" hidden="1" outlineLevel="1" x14ac:dyDescent="0.25">
      <c r="A52" s="90" t="s">
        <v>18</v>
      </c>
      <c r="B52" s="59" t="s">
        <v>19</v>
      </c>
      <c r="C52" s="27"/>
      <c r="D52" s="28"/>
      <c r="E52" s="28"/>
      <c r="F52" s="106"/>
      <c r="G52" s="30"/>
      <c r="H52" s="35"/>
      <c r="I52" s="31"/>
      <c r="J52" s="30"/>
      <c r="K52" s="29"/>
      <c r="L52" s="29"/>
      <c r="M52" s="29"/>
      <c r="N52" s="29"/>
      <c r="O52" s="31"/>
      <c r="P52" s="50"/>
      <c r="Q52" s="29">
        <f t="shared" si="5"/>
        <v>0</v>
      </c>
      <c r="R52" s="29">
        <f t="shared" si="6"/>
        <v>0</v>
      </c>
      <c r="S52" s="29"/>
      <c r="T52" s="29"/>
      <c r="U52" s="29"/>
      <c r="V52" s="29"/>
      <c r="W52" s="29"/>
      <c r="X52" s="29"/>
      <c r="Y52" s="29">
        <f t="shared" si="7"/>
        <v>0</v>
      </c>
      <c r="Z52" s="29"/>
      <c r="AA52" s="29"/>
      <c r="AB52" s="29"/>
      <c r="AC52" s="29"/>
      <c r="AD52" s="29">
        <f t="shared" si="8"/>
        <v>0</v>
      </c>
      <c r="AE52" s="29"/>
      <c r="AF52" s="29"/>
      <c r="AG52" s="29"/>
      <c r="AH52" s="29"/>
      <c r="AI52" s="29">
        <f t="shared" si="9"/>
        <v>0</v>
      </c>
      <c r="AJ52" s="29"/>
      <c r="AK52" s="29"/>
      <c r="AL52" s="29"/>
      <c r="AM52" s="29"/>
      <c r="AN52" s="29"/>
      <c r="AO52" s="29"/>
      <c r="AP52" s="29">
        <f t="shared" si="11"/>
        <v>0</v>
      </c>
      <c r="AQ52" s="29">
        <f t="shared" si="12"/>
        <v>0</v>
      </c>
      <c r="AR52" s="29"/>
      <c r="AS52" s="29"/>
      <c r="AT52" s="29"/>
      <c r="AU52" s="29"/>
      <c r="AV52" s="29"/>
      <c r="AW52" s="29"/>
      <c r="AX52" s="29">
        <f t="shared" si="14"/>
        <v>0</v>
      </c>
      <c r="AY52" s="29"/>
      <c r="AZ52" s="29"/>
      <c r="BA52" s="29"/>
      <c r="BB52" s="29"/>
      <c r="BC52" s="29">
        <f t="shared" si="16"/>
        <v>0</v>
      </c>
      <c r="BD52" s="29"/>
      <c r="BE52" s="29"/>
      <c r="BF52" s="29"/>
      <c r="BG52" s="29"/>
      <c r="BH52" s="29">
        <f t="shared" si="17"/>
        <v>0</v>
      </c>
      <c r="BI52" s="29"/>
      <c r="BJ52" s="29"/>
      <c r="BK52" s="29"/>
      <c r="BL52" s="29"/>
      <c r="BM52" s="29"/>
      <c r="BN52" s="29"/>
      <c r="BO52" s="29">
        <f t="shared" si="19"/>
        <v>0</v>
      </c>
      <c r="BP52" s="29">
        <f t="shared" si="20"/>
        <v>0</v>
      </c>
      <c r="BQ52" s="29"/>
      <c r="BR52" s="29"/>
      <c r="BS52" s="29"/>
      <c r="BT52" s="29"/>
      <c r="BU52" s="29"/>
      <c r="BV52" s="29"/>
      <c r="BW52" s="29">
        <f t="shared" si="22"/>
        <v>0</v>
      </c>
      <c r="BX52" s="29"/>
      <c r="BY52" s="29"/>
      <c r="BZ52" s="29"/>
      <c r="CA52" s="29"/>
      <c r="CB52" s="29">
        <f t="shared" si="24"/>
        <v>0</v>
      </c>
      <c r="CC52" s="29"/>
      <c r="CD52" s="29"/>
      <c r="CE52" s="29"/>
      <c r="CF52" s="29"/>
      <c r="CG52" s="29">
        <f t="shared" si="25"/>
        <v>0</v>
      </c>
      <c r="CH52" s="29"/>
      <c r="CI52" s="29"/>
      <c r="CJ52" s="29"/>
      <c r="CK52" s="29"/>
      <c r="CL52" s="29"/>
      <c r="CM52" s="30"/>
      <c r="CN52" s="29"/>
      <c r="CO52" s="29"/>
      <c r="CP52" s="29"/>
      <c r="CQ52" s="29"/>
      <c r="CR52" s="31"/>
      <c r="CS52" s="21"/>
      <c r="CT52" s="21"/>
      <c r="CU52" s="21"/>
      <c r="CV52" s="21"/>
      <c r="CW52" s="21"/>
      <c r="CX52" s="21"/>
      <c r="CY52" s="21"/>
      <c r="CZ52" s="21"/>
      <c r="DA52" s="21"/>
      <c r="DB52" s="21"/>
      <c r="DC52" s="21"/>
      <c r="DD52" s="21"/>
      <c r="DE52" s="21"/>
      <c r="DF52" s="21"/>
      <c r="DG52" s="21"/>
      <c r="DH52" s="21"/>
      <c r="DI52" s="21"/>
      <c r="DJ52" s="21"/>
      <c r="DK52" s="21"/>
      <c r="DL52" s="21"/>
      <c r="DM52" s="21"/>
      <c r="DN52" s="21"/>
      <c r="DO52" s="21"/>
      <c r="DP52" s="21"/>
      <c r="DQ52" s="21"/>
      <c r="DR52" s="21"/>
      <c r="DS52" s="21"/>
      <c r="DT52" s="21"/>
      <c r="DU52" s="21"/>
      <c r="DV52" s="21"/>
      <c r="DW52" s="21"/>
      <c r="DX52" s="21"/>
      <c r="DY52" s="21"/>
      <c r="DZ52" s="21"/>
      <c r="EA52" s="21"/>
      <c r="EB52" s="21"/>
      <c r="EC52" s="21"/>
    </row>
    <row r="53" spans="1:133" s="32" customFormat="1" outlineLevel="1" x14ac:dyDescent="0.25">
      <c r="A53" s="90" t="s">
        <v>20</v>
      </c>
      <c r="B53" s="71" t="s">
        <v>21</v>
      </c>
      <c r="C53" s="27"/>
      <c r="D53" s="28"/>
      <c r="E53" s="28"/>
      <c r="F53" s="106"/>
      <c r="G53" s="30">
        <f t="shared" ref="G53:H54" si="141">G54</f>
        <v>16.859000000000002</v>
      </c>
      <c r="H53" s="35">
        <f t="shared" si="141"/>
        <v>16.859000000000002</v>
      </c>
      <c r="I53" s="31">
        <f t="shared" ref="I53:O53" si="142">I60</f>
        <v>0</v>
      </c>
      <c r="J53" s="30">
        <f t="shared" si="142"/>
        <v>0</v>
      </c>
      <c r="K53" s="29">
        <f t="shared" si="142"/>
        <v>0</v>
      </c>
      <c r="L53" s="29">
        <f t="shared" si="142"/>
        <v>0</v>
      </c>
      <c r="M53" s="29">
        <f t="shared" si="142"/>
        <v>0</v>
      </c>
      <c r="N53" s="29">
        <f t="shared" si="142"/>
        <v>0</v>
      </c>
      <c r="O53" s="31">
        <f t="shared" si="142"/>
        <v>0</v>
      </c>
      <c r="P53" s="50">
        <f>P54</f>
        <v>8.859</v>
      </c>
      <c r="Q53" s="29">
        <f t="shared" si="5"/>
        <v>8.859</v>
      </c>
      <c r="R53" s="29">
        <f t="shared" si="6"/>
        <v>0</v>
      </c>
      <c r="S53" s="29">
        <f t="shared" ref="S53:AO54" si="143">S54</f>
        <v>0</v>
      </c>
      <c r="T53" s="29">
        <f t="shared" si="143"/>
        <v>0</v>
      </c>
      <c r="U53" s="29">
        <f t="shared" si="143"/>
        <v>0</v>
      </c>
      <c r="V53" s="29">
        <f t="shared" si="143"/>
        <v>0</v>
      </c>
      <c r="W53" s="29">
        <f t="shared" si="143"/>
        <v>0</v>
      </c>
      <c r="X53" s="29">
        <f t="shared" si="143"/>
        <v>0</v>
      </c>
      <c r="Y53" s="29">
        <f t="shared" si="7"/>
        <v>7.8</v>
      </c>
      <c r="Z53" s="29">
        <f t="shared" si="143"/>
        <v>7.8</v>
      </c>
      <c r="AA53" s="29">
        <f t="shared" si="143"/>
        <v>0</v>
      </c>
      <c r="AB53" s="29">
        <f t="shared" si="143"/>
        <v>0</v>
      </c>
      <c r="AC53" s="29">
        <f t="shared" si="143"/>
        <v>1.0590000000000002</v>
      </c>
      <c r="AD53" s="29">
        <f t="shared" si="8"/>
        <v>0</v>
      </c>
      <c r="AE53" s="29">
        <f t="shared" si="143"/>
        <v>0</v>
      </c>
      <c r="AF53" s="29">
        <f t="shared" si="143"/>
        <v>0</v>
      </c>
      <c r="AG53" s="29">
        <f t="shared" si="143"/>
        <v>0</v>
      </c>
      <c r="AH53" s="29">
        <f t="shared" si="143"/>
        <v>0</v>
      </c>
      <c r="AI53" s="29">
        <f t="shared" si="9"/>
        <v>0</v>
      </c>
      <c r="AJ53" s="29">
        <f t="shared" si="143"/>
        <v>0</v>
      </c>
      <c r="AK53" s="29">
        <f t="shared" si="143"/>
        <v>0</v>
      </c>
      <c r="AL53" s="29">
        <f t="shared" si="143"/>
        <v>0</v>
      </c>
      <c r="AM53" s="29">
        <f t="shared" si="143"/>
        <v>0</v>
      </c>
      <c r="AN53" s="29">
        <f t="shared" si="143"/>
        <v>0</v>
      </c>
      <c r="AO53" s="29">
        <f t="shared" si="143"/>
        <v>8</v>
      </c>
      <c r="AP53" s="29">
        <f t="shared" si="11"/>
        <v>8</v>
      </c>
      <c r="AQ53" s="29">
        <f t="shared" si="12"/>
        <v>0</v>
      </c>
      <c r="AR53" s="29">
        <f t="shared" ref="AR53:BM54" si="144">AR54</f>
        <v>0</v>
      </c>
      <c r="AS53" s="29">
        <f t="shared" si="144"/>
        <v>0</v>
      </c>
      <c r="AT53" s="29">
        <f t="shared" si="144"/>
        <v>0</v>
      </c>
      <c r="AU53" s="29">
        <f t="shared" si="144"/>
        <v>0</v>
      </c>
      <c r="AV53" s="29">
        <f t="shared" si="144"/>
        <v>0</v>
      </c>
      <c r="AW53" s="29">
        <f t="shared" si="144"/>
        <v>0</v>
      </c>
      <c r="AX53" s="29">
        <f t="shared" si="14"/>
        <v>6.78</v>
      </c>
      <c r="AY53" s="29">
        <f t="shared" si="144"/>
        <v>6.78</v>
      </c>
      <c r="AZ53" s="29">
        <f t="shared" si="144"/>
        <v>0</v>
      </c>
      <c r="BA53" s="29">
        <f t="shared" si="144"/>
        <v>0</v>
      </c>
      <c r="BB53" s="29">
        <f t="shared" si="144"/>
        <v>1.2199999999999998</v>
      </c>
      <c r="BC53" s="29">
        <f t="shared" si="16"/>
        <v>0</v>
      </c>
      <c r="BD53" s="29">
        <f t="shared" si="144"/>
        <v>0</v>
      </c>
      <c r="BE53" s="29">
        <f t="shared" si="144"/>
        <v>0</v>
      </c>
      <c r="BF53" s="29">
        <f t="shared" si="144"/>
        <v>0</v>
      </c>
      <c r="BG53" s="29">
        <f t="shared" si="144"/>
        <v>0</v>
      </c>
      <c r="BH53" s="29">
        <f t="shared" si="17"/>
        <v>0</v>
      </c>
      <c r="BI53" s="29">
        <f t="shared" si="144"/>
        <v>0</v>
      </c>
      <c r="BJ53" s="29">
        <f t="shared" si="144"/>
        <v>0</v>
      </c>
      <c r="BK53" s="29">
        <f t="shared" si="144"/>
        <v>0</v>
      </c>
      <c r="BL53" s="29">
        <f t="shared" si="144"/>
        <v>0</v>
      </c>
      <c r="BM53" s="29">
        <f t="shared" si="144"/>
        <v>0</v>
      </c>
      <c r="BN53" s="29">
        <f t="shared" ref="BN53:BN54" si="145">BN54</f>
        <v>16.859000000000002</v>
      </c>
      <c r="BO53" s="29">
        <f t="shared" si="19"/>
        <v>16.859000000000002</v>
      </c>
      <c r="BP53" s="29">
        <f t="shared" si="20"/>
        <v>0</v>
      </c>
      <c r="BQ53" s="29">
        <f t="shared" ref="BQ53:CL54" si="146">BQ54</f>
        <v>0</v>
      </c>
      <c r="BR53" s="29">
        <f t="shared" si="146"/>
        <v>0</v>
      </c>
      <c r="BS53" s="29">
        <f t="shared" si="146"/>
        <v>0</v>
      </c>
      <c r="BT53" s="29">
        <f t="shared" si="146"/>
        <v>0</v>
      </c>
      <c r="BU53" s="29">
        <f t="shared" si="146"/>
        <v>0</v>
      </c>
      <c r="BV53" s="29">
        <f t="shared" si="146"/>
        <v>0</v>
      </c>
      <c r="BW53" s="29">
        <f t="shared" si="22"/>
        <v>14.58</v>
      </c>
      <c r="BX53" s="29">
        <f t="shared" si="146"/>
        <v>14.58</v>
      </c>
      <c r="BY53" s="29">
        <f t="shared" si="146"/>
        <v>0</v>
      </c>
      <c r="BZ53" s="29">
        <f t="shared" si="146"/>
        <v>0</v>
      </c>
      <c r="CA53" s="29">
        <f t="shared" si="146"/>
        <v>2.2789999999999999</v>
      </c>
      <c r="CB53" s="29">
        <f t="shared" si="24"/>
        <v>0</v>
      </c>
      <c r="CC53" s="29">
        <f t="shared" si="146"/>
        <v>0</v>
      </c>
      <c r="CD53" s="29">
        <f t="shared" si="146"/>
        <v>0</v>
      </c>
      <c r="CE53" s="29">
        <f t="shared" si="146"/>
        <v>0</v>
      </c>
      <c r="CF53" s="29">
        <f t="shared" si="146"/>
        <v>0</v>
      </c>
      <c r="CG53" s="29">
        <f t="shared" si="25"/>
        <v>0</v>
      </c>
      <c r="CH53" s="29">
        <f t="shared" si="146"/>
        <v>0</v>
      </c>
      <c r="CI53" s="29">
        <f t="shared" si="146"/>
        <v>0</v>
      </c>
      <c r="CJ53" s="29">
        <f t="shared" si="146"/>
        <v>0</v>
      </c>
      <c r="CK53" s="29">
        <f t="shared" si="146"/>
        <v>0</v>
      </c>
      <c r="CL53" s="29">
        <f t="shared" si="146"/>
        <v>0</v>
      </c>
      <c r="CM53" s="30">
        <f t="shared" ref="CM53:CR54" si="147">CM54</f>
        <v>7.7969999999999997</v>
      </c>
      <c r="CN53" s="29">
        <f t="shared" si="147"/>
        <v>6.78</v>
      </c>
      <c r="CO53" s="29">
        <f t="shared" si="147"/>
        <v>0</v>
      </c>
      <c r="CP53" s="29">
        <f t="shared" si="147"/>
        <v>0</v>
      </c>
      <c r="CQ53" s="29">
        <f t="shared" si="147"/>
        <v>0</v>
      </c>
      <c r="CR53" s="31">
        <f t="shared" si="147"/>
        <v>14.577</v>
      </c>
      <c r="CS53" s="21"/>
      <c r="CT53" s="21"/>
      <c r="CU53" s="21"/>
      <c r="CV53" s="21"/>
      <c r="CW53" s="21"/>
      <c r="CX53" s="21"/>
      <c r="CY53" s="21"/>
      <c r="CZ53" s="21"/>
      <c r="DA53" s="21"/>
      <c r="DB53" s="21"/>
      <c r="DC53" s="21"/>
      <c r="DD53" s="21"/>
      <c r="DE53" s="21"/>
      <c r="DF53" s="21"/>
      <c r="DG53" s="21"/>
      <c r="DH53" s="21"/>
      <c r="DI53" s="21"/>
      <c r="DJ53" s="21"/>
      <c r="DK53" s="21"/>
      <c r="DL53" s="21"/>
      <c r="DM53" s="21"/>
      <c r="DN53" s="21"/>
      <c r="DO53" s="21"/>
      <c r="DP53" s="21"/>
      <c r="DQ53" s="21"/>
      <c r="DR53" s="21"/>
      <c r="DS53" s="21"/>
      <c r="DT53" s="21"/>
      <c r="DU53" s="21"/>
      <c r="DV53" s="21"/>
      <c r="DW53" s="21"/>
      <c r="DX53" s="21"/>
      <c r="DY53" s="21"/>
      <c r="DZ53" s="21"/>
      <c r="EA53" s="21"/>
      <c r="EB53" s="21"/>
      <c r="EC53" s="21"/>
    </row>
    <row r="54" spans="1:133" s="52" customFormat="1" outlineLevel="1" x14ac:dyDescent="0.25">
      <c r="A54" s="90"/>
      <c r="B54" s="71" t="s">
        <v>43</v>
      </c>
      <c r="C54" s="27"/>
      <c r="D54" s="28"/>
      <c r="E54" s="28"/>
      <c r="F54" s="106"/>
      <c r="G54" s="30">
        <f t="shared" si="141"/>
        <v>16.859000000000002</v>
      </c>
      <c r="H54" s="29">
        <f t="shared" si="141"/>
        <v>16.859000000000002</v>
      </c>
      <c r="I54" s="31"/>
      <c r="J54" s="30"/>
      <c r="K54" s="29"/>
      <c r="L54" s="29"/>
      <c r="M54" s="29"/>
      <c r="N54" s="29"/>
      <c r="O54" s="31"/>
      <c r="P54" s="50">
        <f>P55</f>
        <v>8.859</v>
      </c>
      <c r="Q54" s="29">
        <f t="shared" si="5"/>
        <v>8.859</v>
      </c>
      <c r="R54" s="29">
        <f t="shared" si="6"/>
        <v>0</v>
      </c>
      <c r="S54" s="29">
        <f t="shared" si="143"/>
        <v>0</v>
      </c>
      <c r="T54" s="29">
        <f t="shared" si="143"/>
        <v>0</v>
      </c>
      <c r="U54" s="29">
        <f t="shared" si="143"/>
        <v>0</v>
      </c>
      <c r="V54" s="29">
        <f t="shared" si="143"/>
        <v>0</v>
      </c>
      <c r="W54" s="29">
        <f t="shared" si="143"/>
        <v>0</v>
      </c>
      <c r="X54" s="29">
        <f t="shared" si="143"/>
        <v>0</v>
      </c>
      <c r="Y54" s="29">
        <f t="shared" si="7"/>
        <v>7.8</v>
      </c>
      <c r="Z54" s="29">
        <f t="shared" si="143"/>
        <v>7.8</v>
      </c>
      <c r="AA54" s="29">
        <f t="shared" si="143"/>
        <v>0</v>
      </c>
      <c r="AB54" s="29">
        <f t="shared" si="143"/>
        <v>0</v>
      </c>
      <c r="AC54" s="29">
        <f t="shared" si="143"/>
        <v>1.0590000000000002</v>
      </c>
      <c r="AD54" s="29">
        <f t="shared" si="8"/>
        <v>0</v>
      </c>
      <c r="AE54" s="29">
        <f t="shared" si="143"/>
        <v>0</v>
      </c>
      <c r="AF54" s="29">
        <f t="shared" si="143"/>
        <v>0</v>
      </c>
      <c r="AG54" s="29">
        <f t="shared" si="143"/>
        <v>0</v>
      </c>
      <c r="AH54" s="29">
        <f t="shared" si="143"/>
        <v>0</v>
      </c>
      <c r="AI54" s="29">
        <f t="shared" si="9"/>
        <v>0</v>
      </c>
      <c r="AJ54" s="29">
        <f t="shared" si="143"/>
        <v>0</v>
      </c>
      <c r="AK54" s="29">
        <f t="shared" si="143"/>
        <v>0</v>
      </c>
      <c r="AL54" s="29">
        <f t="shared" si="143"/>
        <v>0</v>
      </c>
      <c r="AM54" s="29">
        <f t="shared" si="143"/>
        <v>0</v>
      </c>
      <c r="AN54" s="29">
        <f t="shared" si="143"/>
        <v>0</v>
      </c>
      <c r="AO54" s="29">
        <f t="shared" si="143"/>
        <v>8</v>
      </c>
      <c r="AP54" s="29">
        <f t="shared" si="11"/>
        <v>8</v>
      </c>
      <c r="AQ54" s="29">
        <f t="shared" si="12"/>
        <v>0</v>
      </c>
      <c r="AR54" s="29">
        <f t="shared" si="144"/>
        <v>0</v>
      </c>
      <c r="AS54" s="29">
        <f t="shared" si="144"/>
        <v>0</v>
      </c>
      <c r="AT54" s="29">
        <f t="shared" si="144"/>
        <v>0</v>
      </c>
      <c r="AU54" s="29">
        <f t="shared" si="144"/>
        <v>0</v>
      </c>
      <c r="AV54" s="29">
        <f t="shared" si="144"/>
        <v>0</v>
      </c>
      <c r="AW54" s="29">
        <f t="shared" si="144"/>
        <v>0</v>
      </c>
      <c r="AX54" s="29">
        <f t="shared" si="14"/>
        <v>6.78</v>
      </c>
      <c r="AY54" s="29">
        <f t="shared" si="144"/>
        <v>6.78</v>
      </c>
      <c r="AZ54" s="29">
        <f t="shared" si="144"/>
        <v>0</v>
      </c>
      <c r="BA54" s="29">
        <f t="shared" si="144"/>
        <v>0</v>
      </c>
      <c r="BB54" s="29">
        <f t="shared" si="144"/>
        <v>1.2199999999999998</v>
      </c>
      <c r="BC54" s="29">
        <f t="shared" si="16"/>
        <v>0</v>
      </c>
      <c r="BD54" s="29">
        <f t="shared" si="144"/>
        <v>0</v>
      </c>
      <c r="BE54" s="29">
        <f t="shared" si="144"/>
        <v>0</v>
      </c>
      <c r="BF54" s="29">
        <f t="shared" si="144"/>
        <v>0</v>
      </c>
      <c r="BG54" s="29">
        <f t="shared" si="144"/>
        <v>0</v>
      </c>
      <c r="BH54" s="29">
        <f t="shared" si="17"/>
        <v>0</v>
      </c>
      <c r="BI54" s="29">
        <f t="shared" si="144"/>
        <v>0</v>
      </c>
      <c r="BJ54" s="29">
        <f t="shared" si="144"/>
        <v>0</v>
      </c>
      <c r="BK54" s="29">
        <f t="shared" si="144"/>
        <v>0</v>
      </c>
      <c r="BL54" s="29">
        <f t="shared" si="144"/>
        <v>0</v>
      </c>
      <c r="BM54" s="29">
        <f t="shared" si="144"/>
        <v>0</v>
      </c>
      <c r="BN54" s="29">
        <f t="shared" si="145"/>
        <v>16.859000000000002</v>
      </c>
      <c r="BO54" s="29">
        <f t="shared" si="19"/>
        <v>16.859000000000002</v>
      </c>
      <c r="BP54" s="29">
        <f t="shared" si="20"/>
        <v>0</v>
      </c>
      <c r="BQ54" s="29">
        <f t="shared" si="146"/>
        <v>0</v>
      </c>
      <c r="BR54" s="29">
        <f t="shared" si="146"/>
        <v>0</v>
      </c>
      <c r="BS54" s="29">
        <f t="shared" si="146"/>
        <v>0</v>
      </c>
      <c r="BT54" s="29">
        <f t="shared" si="146"/>
        <v>0</v>
      </c>
      <c r="BU54" s="29">
        <f t="shared" si="146"/>
        <v>0</v>
      </c>
      <c r="BV54" s="29">
        <f t="shared" si="146"/>
        <v>0</v>
      </c>
      <c r="BW54" s="29">
        <f t="shared" si="22"/>
        <v>14.58</v>
      </c>
      <c r="BX54" s="29">
        <f t="shared" si="146"/>
        <v>14.58</v>
      </c>
      <c r="BY54" s="29">
        <f t="shared" si="146"/>
        <v>0</v>
      </c>
      <c r="BZ54" s="29">
        <f t="shared" si="146"/>
        <v>0</v>
      </c>
      <c r="CA54" s="29">
        <f t="shared" si="146"/>
        <v>2.2789999999999999</v>
      </c>
      <c r="CB54" s="29">
        <f t="shared" si="24"/>
        <v>0</v>
      </c>
      <c r="CC54" s="29">
        <f t="shared" si="146"/>
        <v>0</v>
      </c>
      <c r="CD54" s="29">
        <f t="shared" si="146"/>
        <v>0</v>
      </c>
      <c r="CE54" s="29">
        <f t="shared" si="146"/>
        <v>0</v>
      </c>
      <c r="CF54" s="29">
        <f t="shared" si="146"/>
        <v>0</v>
      </c>
      <c r="CG54" s="29">
        <f t="shared" si="25"/>
        <v>0</v>
      </c>
      <c r="CH54" s="29">
        <f t="shared" si="146"/>
        <v>0</v>
      </c>
      <c r="CI54" s="29">
        <f t="shared" si="146"/>
        <v>0</v>
      </c>
      <c r="CJ54" s="29">
        <f t="shared" si="146"/>
        <v>0</v>
      </c>
      <c r="CK54" s="29">
        <f t="shared" si="146"/>
        <v>0</v>
      </c>
      <c r="CL54" s="29">
        <f t="shared" si="146"/>
        <v>0</v>
      </c>
      <c r="CM54" s="30">
        <f t="shared" si="147"/>
        <v>7.7969999999999997</v>
      </c>
      <c r="CN54" s="29">
        <f t="shared" si="147"/>
        <v>6.78</v>
      </c>
      <c r="CO54" s="29">
        <f t="shared" si="147"/>
        <v>0</v>
      </c>
      <c r="CP54" s="29">
        <f t="shared" si="147"/>
        <v>0</v>
      </c>
      <c r="CQ54" s="29">
        <f t="shared" si="147"/>
        <v>0</v>
      </c>
      <c r="CR54" s="31">
        <f t="shared" si="147"/>
        <v>14.577</v>
      </c>
      <c r="CS54" s="122"/>
      <c r="CT54" s="122"/>
      <c r="CU54" s="122"/>
      <c r="CV54" s="122"/>
      <c r="CW54" s="122"/>
      <c r="CX54" s="122"/>
      <c r="CY54" s="122"/>
      <c r="CZ54" s="122"/>
      <c r="DA54" s="122"/>
      <c r="DB54" s="122"/>
      <c r="DC54" s="122"/>
      <c r="DD54" s="122"/>
      <c r="DE54" s="122"/>
      <c r="DF54" s="122"/>
      <c r="DG54" s="122"/>
      <c r="DH54" s="122"/>
      <c r="DI54" s="122"/>
      <c r="DJ54" s="122"/>
      <c r="DK54" s="122"/>
      <c r="DL54" s="122"/>
      <c r="DM54" s="122"/>
      <c r="DN54" s="122"/>
      <c r="DO54" s="122"/>
      <c r="DP54" s="122"/>
      <c r="DQ54" s="122"/>
      <c r="DR54" s="122"/>
      <c r="DS54" s="122"/>
      <c r="DT54" s="122"/>
      <c r="DU54" s="122"/>
      <c r="DV54" s="122"/>
      <c r="DW54" s="122"/>
      <c r="DX54" s="122"/>
      <c r="DY54" s="122"/>
      <c r="DZ54" s="122"/>
      <c r="EA54" s="122"/>
      <c r="EB54" s="122"/>
      <c r="EC54" s="122"/>
    </row>
    <row r="55" spans="1:133" s="52" customFormat="1" outlineLevel="1" x14ac:dyDescent="0.25">
      <c r="A55" s="90"/>
      <c r="B55" s="71" t="s">
        <v>37</v>
      </c>
      <c r="C55" s="27"/>
      <c r="D55" s="28"/>
      <c r="E55" s="28"/>
      <c r="F55" s="106"/>
      <c r="G55" s="30">
        <f t="shared" ref="G55:H55" si="148">G59</f>
        <v>16.859000000000002</v>
      </c>
      <c r="H55" s="29">
        <f t="shared" si="148"/>
        <v>16.859000000000002</v>
      </c>
      <c r="I55" s="31"/>
      <c r="J55" s="30"/>
      <c r="K55" s="29"/>
      <c r="L55" s="29"/>
      <c r="M55" s="29"/>
      <c r="N55" s="29"/>
      <c r="O55" s="31"/>
      <c r="P55" s="50">
        <f>P59</f>
        <v>8.859</v>
      </c>
      <c r="Q55" s="29">
        <f t="shared" si="5"/>
        <v>8.859</v>
      </c>
      <c r="R55" s="29">
        <f t="shared" si="6"/>
        <v>0</v>
      </c>
      <c r="S55" s="29">
        <f t="shared" ref="S55:AO55" si="149">S59</f>
        <v>0</v>
      </c>
      <c r="T55" s="29">
        <f t="shared" si="149"/>
        <v>0</v>
      </c>
      <c r="U55" s="29">
        <f t="shared" si="149"/>
        <v>0</v>
      </c>
      <c r="V55" s="29">
        <f t="shared" si="149"/>
        <v>0</v>
      </c>
      <c r="W55" s="29">
        <f t="shared" si="149"/>
        <v>0</v>
      </c>
      <c r="X55" s="29">
        <f t="shared" si="149"/>
        <v>0</v>
      </c>
      <c r="Y55" s="29">
        <f t="shared" si="7"/>
        <v>7.8</v>
      </c>
      <c r="Z55" s="29">
        <f t="shared" si="149"/>
        <v>7.8</v>
      </c>
      <c r="AA55" s="29">
        <f t="shared" si="149"/>
        <v>0</v>
      </c>
      <c r="AB55" s="29">
        <f t="shared" si="149"/>
        <v>0</v>
      </c>
      <c r="AC55" s="29">
        <f t="shared" si="149"/>
        <v>1.0590000000000002</v>
      </c>
      <c r="AD55" s="29">
        <f t="shared" si="8"/>
        <v>0</v>
      </c>
      <c r="AE55" s="29">
        <f t="shared" si="149"/>
        <v>0</v>
      </c>
      <c r="AF55" s="29">
        <f t="shared" si="149"/>
        <v>0</v>
      </c>
      <c r="AG55" s="29">
        <f t="shared" si="149"/>
        <v>0</v>
      </c>
      <c r="AH55" s="29">
        <f t="shared" si="149"/>
        <v>0</v>
      </c>
      <c r="AI55" s="29">
        <f t="shared" si="9"/>
        <v>0</v>
      </c>
      <c r="AJ55" s="29">
        <f t="shared" si="149"/>
        <v>0</v>
      </c>
      <c r="AK55" s="29">
        <f t="shared" si="149"/>
        <v>0</v>
      </c>
      <c r="AL55" s="29">
        <f t="shared" si="149"/>
        <v>0</v>
      </c>
      <c r="AM55" s="29">
        <f t="shared" si="149"/>
        <v>0</v>
      </c>
      <c r="AN55" s="29">
        <f t="shared" si="149"/>
        <v>0</v>
      </c>
      <c r="AO55" s="29">
        <f t="shared" si="149"/>
        <v>8</v>
      </c>
      <c r="AP55" s="29">
        <f t="shared" si="11"/>
        <v>8</v>
      </c>
      <c r="AQ55" s="29">
        <f t="shared" si="12"/>
        <v>0</v>
      </c>
      <c r="AR55" s="29">
        <f t="shared" ref="AR55:AW55" si="150">AR59</f>
        <v>0</v>
      </c>
      <c r="AS55" s="29">
        <f t="shared" si="150"/>
        <v>0</v>
      </c>
      <c r="AT55" s="29">
        <f t="shared" si="150"/>
        <v>0</v>
      </c>
      <c r="AU55" s="29">
        <f t="shared" si="150"/>
        <v>0</v>
      </c>
      <c r="AV55" s="29">
        <f t="shared" si="150"/>
        <v>0</v>
      </c>
      <c r="AW55" s="29">
        <f t="shared" si="150"/>
        <v>0</v>
      </c>
      <c r="AX55" s="29">
        <f t="shared" si="14"/>
        <v>6.78</v>
      </c>
      <c r="AY55" s="29">
        <f t="shared" ref="AY55:BB55" si="151">AY59</f>
        <v>6.78</v>
      </c>
      <c r="AZ55" s="29">
        <f t="shared" si="151"/>
        <v>0</v>
      </c>
      <c r="BA55" s="29">
        <f t="shared" si="151"/>
        <v>0</v>
      </c>
      <c r="BB55" s="29">
        <f t="shared" si="151"/>
        <v>1.2199999999999998</v>
      </c>
      <c r="BC55" s="29">
        <f t="shared" si="16"/>
        <v>0</v>
      </c>
      <c r="BD55" s="29">
        <f t="shared" ref="BD55:BG55" si="152">BD59</f>
        <v>0</v>
      </c>
      <c r="BE55" s="29">
        <f t="shared" si="152"/>
        <v>0</v>
      </c>
      <c r="BF55" s="29">
        <f t="shared" si="152"/>
        <v>0</v>
      </c>
      <c r="BG55" s="29">
        <f t="shared" si="152"/>
        <v>0</v>
      </c>
      <c r="BH55" s="29">
        <f t="shared" si="17"/>
        <v>0</v>
      </c>
      <c r="BI55" s="29">
        <f t="shared" ref="BI55:BM55" si="153">BI59</f>
        <v>0</v>
      </c>
      <c r="BJ55" s="29">
        <f t="shared" si="153"/>
        <v>0</v>
      </c>
      <c r="BK55" s="29">
        <f t="shared" si="153"/>
        <v>0</v>
      </c>
      <c r="BL55" s="29">
        <f t="shared" si="153"/>
        <v>0</v>
      </c>
      <c r="BM55" s="29">
        <f t="shared" si="153"/>
        <v>0</v>
      </c>
      <c r="BN55" s="29">
        <f t="shared" ref="BN55" si="154">BN59</f>
        <v>16.859000000000002</v>
      </c>
      <c r="BO55" s="29">
        <f t="shared" si="19"/>
        <v>16.859000000000002</v>
      </c>
      <c r="BP55" s="29">
        <f t="shared" si="20"/>
        <v>0</v>
      </c>
      <c r="BQ55" s="29">
        <f t="shared" ref="BQ55:BV55" si="155">BQ59</f>
        <v>0</v>
      </c>
      <c r="BR55" s="29">
        <f t="shared" si="155"/>
        <v>0</v>
      </c>
      <c r="BS55" s="29">
        <f t="shared" si="155"/>
        <v>0</v>
      </c>
      <c r="BT55" s="29">
        <f t="shared" si="155"/>
        <v>0</v>
      </c>
      <c r="BU55" s="29">
        <f t="shared" si="155"/>
        <v>0</v>
      </c>
      <c r="BV55" s="29">
        <f t="shared" si="155"/>
        <v>0</v>
      </c>
      <c r="BW55" s="29">
        <f t="shared" si="22"/>
        <v>14.58</v>
      </c>
      <c r="BX55" s="29">
        <f t="shared" ref="BX55:CA55" si="156">BX59</f>
        <v>14.58</v>
      </c>
      <c r="BY55" s="29">
        <f t="shared" si="156"/>
        <v>0</v>
      </c>
      <c r="BZ55" s="29">
        <f t="shared" si="156"/>
        <v>0</v>
      </c>
      <c r="CA55" s="29">
        <f t="shared" si="156"/>
        <v>2.2789999999999999</v>
      </c>
      <c r="CB55" s="29">
        <f t="shared" si="24"/>
        <v>0</v>
      </c>
      <c r="CC55" s="29">
        <f t="shared" ref="CC55:CF55" si="157">CC59</f>
        <v>0</v>
      </c>
      <c r="CD55" s="29">
        <f t="shared" si="157"/>
        <v>0</v>
      </c>
      <c r="CE55" s="29">
        <f t="shared" si="157"/>
        <v>0</v>
      </c>
      <c r="CF55" s="29">
        <f t="shared" si="157"/>
        <v>0</v>
      </c>
      <c r="CG55" s="29">
        <f t="shared" si="25"/>
        <v>0</v>
      </c>
      <c r="CH55" s="29">
        <f t="shared" ref="CH55:CL55" si="158">CH59</f>
        <v>0</v>
      </c>
      <c r="CI55" s="29">
        <f t="shared" si="158"/>
        <v>0</v>
      </c>
      <c r="CJ55" s="29">
        <f t="shared" si="158"/>
        <v>0</v>
      </c>
      <c r="CK55" s="29">
        <f t="shared" si="158"/>
        <v>0</v>
      </c>
      <c r="CL55" s="29">
        <f t="shared" si="158"/>
        <v>0</v>
      </c>
      <c r="CM55" s="30">
        <f t="shared" ref="CM55:CR55" si="159">CM59</f>
        <v>7.7969999999999997</v>
      </c>
      <c r="CN55" s="29">
        <f t="shared" si="159"/>
        <v>6.78</v>
      </c>
      <c r="CO55" s="29">
        <f t="shared" si="159"/>
        <v>0</v>
      </c>
      <c r="CP55" s="29">
        <f t="shared" si="159"/>
        <v>0</v>
      </c>
      <c r="CQ55" s="29">
        <f t="shared" si="159"/>
        <v>0</v>
      </c>
      <c r="CR55" s="31">
        <f t="shared" si="159"/>
        <v>14.577</v>
      </c>
      <c r="CS55" s="122"/>
      <c r="CT55" s="122"/>
      <c r="CU55" s="122"/>
      <c r="CV55" s="122"/>
      <c r="CW55" s="122"/>
      <c r="CX55" s="122"/>
      <c r="CY55" s="122"/>
      <c r="CZ55" s="122"/>
      <c r="DA55" s="122"/>
      <c r="DB55" s="122"/>
      <c r="DC55" s="122"/>
      <c r="DD55" s="122"/>
      <c r="DE55" s="122"/>
      <c r="DF55" s="122"/>
      <c r="DG55" s="122"/>
      <c r="DH55" s="122"/>
      <c r="DI55" s="122"/>
      <c r="DJ55" s="122"/>
      <c r="DK55" s="122"/>
      <c r="DL55" s="122"/>
      <c r="DM55" s="122"/>
      <c r="DN55" s="122"/>
      <c r="DO55" s="122"/>
      <c r="DP55" s="122"/>
      <c r="DQ55" s="122"/>
      <c r="DR55" s="122"/>
      <c r="DS55" s="122"/>
      <c r="DT55" s="122"/>
      <c r="DU55" s="122"/>
      <c r="DV55" s="122"/>
      <c r="DW55" s="122"/>
      <c r="DX55" s="122"/>
      <c r="DY55" s="122"/>
      <c r="DZ55" s="122"/>
      <c r="EA55" s="122"/>
      <c r="EB55" s="122"/>
      <c r="EC55" s="122"/>
    </row>
    <row r="56" spans="1:133" s="52" customFormat="1" ht="15.75" hidden="1" customHeight="1" outlineLevel="1" x14ac:dyDescent="0.25">
      <c r="A56" s="90"/>
      <c r="B56" s="71" t="s">
        <v>44</v>
      </c>
      <c r="C56" s="27"/>
      <c r="D56" s="28"/>
      <c r="E56" s="28"/>
      <c r="F56" s="106"/>
      <c r="G56" s="30"/>
      <c r="H56" s="29"/>
      <c r="I56" s="31"/>
      <c r="J56" s="30"/>
      <c r="K56" s="29"/>
      <c r="L56" s="29"/>
      <c r="M56" s="29"/>
      <c r="N56" s="29"/>
      <c r="O56" s="31"/>
      <c r="P56" s="50"/>
      <c r="Q56" s="29">
        <f t="shared" si="5"/>
        <v>0</v>
      </c>
      <c r="R56" s="29">
        <f t="shared" si="6"/>
        <v>0</v>
      </c>
      <c r="S56" s="29"/>
      <c r="T56" s="29"/>
      <c r="U56" s="29"/>
      <c r="V56" s="29"/>
      <c r="W56" s="29"/>
      <c r="X56" s="29"/>
      <c r="Y56" s="29">
        <f t="shared" si="7"/>
        <v>0</v>
      </c>
      <c r="Z56" s="29"/>
      <c r="AA56" s="29"/>
      <c r="AB56" s="29"/>
      <c r="AC56" s="29"/>
      <c r="AD56" s="29">
        <f t="shared" si="8"/>
        <v>0</v>
      </c>
      <c r="AE56" s="29"/>
      <c r="AF56" s="29"/>
      <c r="AG56" s="29"/>
      <c r="AH56" s="29"/>
      <c r="AI56" s="29">
        <f t="shared" si="9"/>
        <v>0</v>
      </c>
      <c r="AJ56" s="29"/>
      <c r="AK56" s="29"/>
      <c r="AL56" s="29"/>
      <c r="AM56" s="29"/>
      <c r="AN56" s="29"/>
      <c r="AO56" s="29"/>
      <c r="AP56" s="29">
        <f t="shared" si="11"/>
        <v>0</v>
      </c>
      <c r="AQ56" s="29">
        <f t="shared" si="12"/>
        <v>0</v>
      </c>
      <c r="AR56" s="29"/>
      <c r="AS56" s="29"/>
      <c r="AT56" s="29"/>
      <c r="AU56" s="29"/>
      <c r="AV56" s="29"/>
      <c r="AW56" s="29"/>
      <c r="AX56" s="29">
        <f t="shared" si="14"/>
        <v>0</v>
      </c>
      <c r="AY56" s="29"/>
      <c r="AZ56" s="29"/>
      <c r="BA56" s="29"/>
      <c r="BB56" s="29"/>
      <c r="BC56" s="29">
        <f t="shared" si="16"/>
        <v>0</v>
      </c>
      <c r="BD56" s="29"/>
      <c r="BE56" s="29"/>
      <c r="BF56" s="29"/>
      <c r="BG56" s="29"/>
      <c r="BH56" s="29">
        <f t="shared" si="17"/>
        <v>0</v>
      </c>
      <c r="BI56" s="29"/>
      <c r="BJ56" s="29"/>
      <c r="BK56" s="29"/>
      <c r="BL56" s="29"/>
      <c r="BM56" s="29"/>
      <c r="BN56" s="29"/>
      <c r="BO56" s="29">
        <f t="shared" si="19"/>
        <v>0</v>
      </c>
      <c r="BP56" s="29">
        <f t="shared" si="20"/>
        <v>0</v>
      </c>
      <c r="BQ56" s="29"/>
      <c r="BR56" s="29"/>
      <c r="BS56" s="29"/>
      <c r="BT56" s="29"/>
      <c r="BU56" s="29"/>
      <c r="BV56" s="29"/>
      <c r="BW56" s="29">
        <f t="shared" si="22"/>
        <v>0</v>
      </c>
      <c r="BX56" s="29"/>
      <c r="BY56" s="29"/>
      <c r="BZ56" s="29"/>
      <c r="CA56" s="29"/>
      <c r="CB56" s="29">
        <f t="shared" si="24"/>
        <v>0</v>
      </c>
      <c r="CC56" s="29"/>
      <c r="CD56" s="29"/>
      <c r="CE56" s="29"/>
      <c r="CF56" s="29"/>
      <c r="CG56" s="29">
        <f t="shared" si="25"/>
        <v>0</v>
      </c>
      <c r="CH56" s="29"/>
      <c r="CI56" s="29"/>
      <c r="CJ56" s="29"/>
      <c r="CK56" s="29"/>
      <c r="CL56" s="29"/>
      <c r="CM56" s="30"/>
      <c r="CN56" s="29"/>
      <c r="CO56" s="29"/>
      <c r="CP56" s="29"/>
      <c r="CQ56" s="29"/>
      <c r="CR56" s="31"/>
      <c r="CS56" s="122"/>
      <c r="CT56" s="122"/>
      <c r="CU56" s="122"/>
      <c r="CV56" s="122"/>
      <c r="CW56" s="122"/>
      <c r="CX56" s="122"/>
      <c r="CY56" s="122"/>
      <c r="CZ56" s="122"/>
      <c r="DA56" s="122"/>
      <c r="DB56" s="122"/>
      <c r="DC56" s="122"/>
      <c r="DD56" s="122"/>
      <c r="DE56" s="122"/>
      <c r="DF56" s="122"/>
      <c r="DG56" s="122"/>
      <c r="DH56" s="122"/>
      <c r="DI56" s="122"/>
      <c r="DJ56" s="122"/>
      <c r="DK56" s="122"/>
      <c r="DL56" s="122"/>
      <c r="DM56" s="122"/>
      <c r="DN56" s="122"/>
      <c r="DO56" s="122"/>
      <c r="DP56" s="122"/>
      <c r="DQ56" s="122"/>
      <c r="DR56" s="122"/>
      <c r="DS56" s="122"/>
      <c r="DT56" s="122"/>
      <c r="DU56" s="122"/>
      <c r="DV56" s="122"/>
      <c r="DW56" s="122"/>
      <c r="DX56" s="122"/>
      <c r="DY56" s="122"/>
      <c r="DZ56" s="122"/>
      <c r="EA56" s="122"/>
      <c r="EB56" s="122"/>
      <c r="EC56" s="122"/>
    </row>
    <row r="57" spans="1:133" s="52" customFormat="1" ht="15.75" hidden="1" customHeight="1" outlineLevel="1" x14ac:dyDescent="0.25">
      <c r="A57" s="90"/>
      <c r="B57" s="71" t="s">
        <v>45</v>
      </c>
      <c r="C57" s="27"/>
      <c r="D57" s="28"/>
      <c r="E57" s="28"/>
      <c r="F57" s="106"/>
      <c r="G57" s="30"/>
      <c r="H57" s="29"/>
      <c r="I57" s="31"/>
      <c r="J57" s="30"/>
      <c r="K57" s="29"/>
      <c r="L57" s="29"/>
      <c r="M57" s="29"/>
      <c r="N57" s="29"/>
      <c r="O57" s="31"/>
      <c r="P57" s="50"/>
      <c r="Q57" s="29">
        <f t="shared" si="5"/>
        <v>0</v>
      </c>
      <c r="R57" s="29">
        <f t="shared" si="6"/>
        <v>0</v>
      </c>
      <c r="S57" s="29"/>
      <c r="T57" s="29"/>
      <c r="U57" s="29"/>
      <c r="V57" s="29"/>
      <c r="W57" s="29"/>
      <c r="X57" s="29"/>
      <c r="Y57" s="29">
        <f t="shared" si="7"/>
        <v>0</v>
      </c>
      <c r="Z57" s="29"/>
      <c r="AA57" s="29"/>
      <c r="AB57" s="29"/>
      <c r="AC57" s="29"/>
      <c r="AD57" s="29">
        <f t="shared" si="8"/>
        <v>0</v>
      </c>
      <c r="AE57" s="29"/>
      <c r="AF57" s="29"/>
      <c r="AG57" s="29"/>
      <c r="AH57" s="29"/>
      <c r="AI57" s="29">
        <f t="shared" si="9"/>
        <v>0</v>
      </c>
      <c r="AJ57" s="29"/>
      <c r="AK57" s="29"/>
      <c r="AL57" s="29"/>
      <c r="AM57" s="29"/>
      <c r="AN57" s="29"/>
      <c r="AO57" s="29"/>
      <c r="AP57" s="29">
        <f t="shared" si="11"/>
        <v>0</v>
      </c>
      <c r="AQ57" s="29">
        <f t="shared" si="12"/>
        <v>0</v>
      </c>
      <c r="AR57" s="29"/>
      <c r="AS57" s="29"/>
      <c r="AT57" s="29"/>
      <c r="AU57" s="29"/>
      <c r="AV57" s="29"/>
      <c r="AW57" s="29"/>
      <c r="AX57" s="29">
        <f t="shared" si="14"/>
        <v>0</v>
      </c>
      <c r="AY57" s="29"/>
      <c r="AZ57" s="29"/>
      <c r="BA57" s="29"/>
      <c r="BB57" s="29"/>
      <c r="BC57" s="29">
        <f t="shared" si="16"/>
        <v>0</v>
      </c>
      <c r="BD57" s="29"/>
      <c r="BE57" s="29"/>
      <c r="BF57" s="29"/>
      <c r="BG57" s="29"/>
      <c r="BH57" s="29">
        <f t="shared" si="17"/>
        <v>0</v>
      </c>
      <c r="BI57" s="29"/>
      <c r="BJ57" s="29"/>
      <c r="BK57" s="29"/>
      <c r="BL57" s="29"/>
      <c r="BM57" s="29"/>
      <c r="BN57" s="29"/>
      <c r="BO57" s="29">
        <f t="shared" si="19"/>
        <v>0</v>
      </c>
      <c r="BP57" s="29">
        <f t="shared" si="20"/>
        <v>0</v>
      </c>
      <c r="BQ57" s="29"/>
      <c r="BR57" s="29"/>
      <c r="BS57" s="29"/>
      <c r="BT57" s="29"/>
      <c r="BU57" s="29"/>
      <c r="BV57" s="29"/>
      <c r="BW57" s="29">
        <f t="shared" si="22"/>
        <v>0</v>
      </c>
      <c r="BX57" s="29"/>
      <c r="BY57" s="29"/>
      <c r="BZ57" s="29"/>
      <c r="CA57" s="29"/>
      <c r="CB57" s="29">
        <f t="shared" si="24"/>
        <v>0</v>
      </c>
      <c r="CC57" s="29"/>
      <c r="CD57" s="29"/>
      <c r="CE57" s="29"/>
      <c r="CF57" s="29"/>
      <c r="CG57" s="29">
        <f t="shared" si="25"/>
        <v>0</v>
      </c>
      <c r="CH57" s="29"/>
      <c r="CI57" s="29"/>
      <c r="CJ57" s="29"/>
      <c r="CK57" s="29"/>
      <c r="CL57" s="29"/>
      <c r="CM57" s="30"/>
      <c r="CN57" s="29"/>
      <c r="CO57" s="29"/>
      <c r="CP57" s="29"/>
      <c r="CQ57" s="29"/>
      <c r="CR57" s="31"/>
      <c r="CS57" s="122"/>
      <c r="CT57" s="122"/>
      <c r="CU57" s="122"/>
      <c r="CV57" s="122"/>
      <c r="CW57" s="122"/>
      <c r="CX57" s="122"/>
      <c r="CY57" s="122"/>
      <c r="CZ57" s="122"/>
      <c r="DA57" s="122"/>
      <c r="DB57" s="122"/>
      <c r="DC57" s="122"/>
      <c r="DD57" s="122"/>
      <c r="DE57" s="122"/>
      <c r="DF57" s="122"/>
      <c r="DG57" s="122"/>
      <c r="DH57" s="122"/>
      <c r="DI57" s="122"/>
      <c r="DJ57" s="122"/>
      <c r="DK57" s="122"/>
      <c r="DL57" s="122"/>
      <c r="DM57" s="122"/>
      <c r="DN57" s="122"/>
      <c r="DO57" s="122"/>
      <c r="DP57" s="122"/>
      <c r="DQ57" s="122"/>
      <c r="DR57" s="122"/>
      <c r="DS57" s="122"/>
      <c r="DT57" s="122"/>
      <c r="DU57" s="122"/>
      <c r="DV57" s="122"/>
      <c r="DW57" s="122"/>
      <c r="DX57" s="122"/>
      <c r="DY57" s="122"/>
      <c r="DZ57" s="122"/>
      <c r="EA57" s="122"/>
      <c r="EB57" s="122"/>
      <c r="EC57" s="122"/>
    </row>
    <row r="58" spans="1:133" s="52" customFormat="1" ht="15.75" hidden="1" customHeight="1" outlineLevel="1" x14ac:dyDescent="0.25">
      <c r="A58" s="90"/>
      <c r="B58" s="71" t="s">
        <v>46</v>
      </c>
      <c r="C58" s="27"/>
      <c r="D58" s="28"/>
      <c r="E58" s="28"/>
      <c r="F58" s="106"/>
      <c r="G58" s="30"/>
      <c r="H58" s="29"/>
      <c r="I58" s="31"/>
      <c r="J58" s="30"/>
      <c r="K58" s="29"/>
      <c r="L58" s="29"/>
      <c r="M58" s="29"/>
      <c r="N58" s="29"/>
      <c r="O58" s="31"/>
      <c r="P58" s="50"/>
      <c r="Q58" s="29">
        <f t="shared" si="5"/>
        <v>0</v>
      </c>
      <c r="R58" s="29">
        <f t="shared" si="6"/>
        <v>0</v>
      </c>
      <c r="S58" s="29"/>
      <c r="T58" s="29"/>
      <c r="U58" s="29"/>
      <c r="V58" s="29"/>
      <c r="W58" s="29"/>
      <c r="X58" s="29"/>
      <c r="Y58" s="29">
        <f t="shared" si="7"/>
        <v>0</v>
      </c>
      <c r="Z58" s="29"/>
      <c r="AA58" s="29"/>
      <c r="AB58" s="29"/>
      <c r="AC58" s="29"/>
      <c r="AD58" s="29">
        <f t="shared" si="8"/>
        <v>0</v>
      </c>
      <c r="AE58" s="29"/>
      <c r="AF58" s="29"/>
      <c r="AG58" s="29"/>
      <c r="AH58" s="29"/>
      <c r="AI58" s="29">
        <f t="shared" si="9"/>
        <v>0</v>
      </c>
      <c r="AJ58" s="29"/>
      <c r="AK58" s="29"/>
      <c r="AL58" s="29"/>
      <c r="AM58" s="29"/>
      <c r="AN58" s="29"/>
      <c r="AO58" s="29"/>
      <c r="AP58" s="29">
        <f t="shared" si="11"/>
        <v>0</v>
      </c>
      <c r="AQ58" s="29">
        <f t="shared" si="12"/>
        <v>0</v>
      </c>
      <c r="AR58" s="29"/>
      <c r="AS58" s="29"/>
      <c r="AT58" s="29"/>
      <c r="AU58" s="29"/>
      <c r="AV58" s="29"/>
      <c r="AW58" s="29"/>
      <c r="AX58" s="29">
        <f t="shared" si="14"/>
        <v>0</v>
      </c>
      <c r="AY58" s="29"/>
      <c r="AZ58" s="29"/>
      <c r="BA58" s="29"/>
      <c r="BB58" s="29"/>
      <c r="BC58" s="29">
        <f t="shared" si="16"/>
        <v>0</v>
      </c>
      <c r="BD58" s="29"/>
      <c r="BE58" s="29"/>
      <c r="BF58" s="29"/>
      <c r="BG58" s="29"/>
      <c r="BH58" s="29">
        <f t="shared" si="17"/>
        <v>0</v>
      </c>
      <c r="BI58" s="29"/>
      <c r="BJ58" s="29"/>
      <c r="BK58" s="29"/>
      <c r="BL58" s="29"/>
      <c r="BM58" s="29"/>
      <c r="BN58" s="29"/>
      <c r="BO58" s="29">
        <f t="shared" si="19"/>
        <v>0</v>
      </c>
      <c r="BP58" s="29">
        <f t="shared" si="20"/>
        <v>0</v>
      </c>
      <c r="BQ58" s="29"/>
      <c r="BR58" s="29"/>
      <c r="BS58" s="29"/>
      <c r="BT58" s="29"/>
      <c r="BU58" s="29"/>
      <c r="BV58" s="29"/>
      <c r="BW58" s="29">
        <f t="shared" si="22"/>
        <v>0</v>
      </c>
      <c r="BX58" s="29"/>
      <c r="BY58" s="29"/>
      <c r="BZ58" s="29"/>
      <c r="CA58" s="29"/>
      <c r="CB58" s="29">
        <f t="shared" si="24"/>
        <v>0</v>
      </c>
      <c r="CC58" s="29"/>
      <c r="CD58" s="29"/>
      <c r="CE58" s="29"/>
      <c r="CF58" s="29"/>
      <c r="CG58" s="29">
        <f t="shared" si="25"/>
        <v>0</v>
      </c>
      <c r="CH58" s="29"/>
      <c r="CI58" s="29"/>
      <c r="CJ58" s="29"/>
      <c r="CK58" s="29"/>
      <c r="CL58" s="29"/>
      <c r="CM58" s="30"/>
      <c r="CN58" s="29"/>
      <c r="CO58" s="29"/>
      <c r="CP58" s="29"/>
      <c r="CQ58" s="29"/>
      <c r="CR58" s="31"/>
      <c r="CS58" s="122"/>
      <c r="CT58" s="122"/>
      <c r="CU58" s="122"/>
      <c r="CV58" s="122"/>
      <c r="CW58" s="122"/>
      <c r="CX58" s="122"/>
      <c r="CY58" s="122"/>
      <c r="CZ58" s="122"/>
      <c r="DA58" s="122"/>
      <c r="DB58" s="122"/>
      <c r="DC58" s="122"/>
      <c r="DD58" s="122"/>
      <c r="DE58" s="122"/>
      <c r="DF58" s="122"/>
      <c r="DG58" s="122"/>
      <c r="DH58" s="122"/>
      <c r="DI58" s="122"/>
      <c r="DJ58" s="122"/>
      <c r="DK58" s="122"/>
      <c r="DL58" s="122"/>
      <c r="DM58" s="122"/>
      <c r="DN58" s="122"/>
      <c r="DO58" s="122"/>
      <c r="DP58" s="122"/>
      <c r="DQ58" s="122"/>
      <c r="DR58" s="122"/>
      <c r="DS58" s="122"/>
      <c r="DT58" s="122"/>
      <c r="DU58" s="122"/>
      <c r="DV58" s="122"/>
      <c r="DW58" s="122"/>
      <c r="DX58" s="122"/>
      <c r="DY58" s="122"/>
      <c r="DZ58" s="122"/>
      <c r="EA58" s="122"/>
      <c r="EB58" s="122"/>
      <c r="EC58" s="122"/>
    </row>
    <row r="59" spans="1:133" s="52" customFormat="1" outlineLevel="1" x14ac:dyDescent="0.25">
      <c r="A59" s="90"/>
      <c r="B59" s="71" t="s">
        <v>47</v>
      </c>
      <c r="C59" s="27"/>
      <c r="D59" s="28"/>
      <c r="E59" s="28"/>
      <c r="F59" s="106"/>
      <c r="G59" s="30">
        <f t="shared" ref="G59:H59" si="160">G60</f>
        <v>16.859000000000002</v>
      </c>
      <c r="H59" s="29">
        <f t="shared" si="160"/>
        <v>16.859000000000002</v>
      </c>
      <c r="I59" s="31"/>
      <c r="J59" s="30"/>
      <c r="K59" s="29"/>
      <c r="L59" s="29"/>
      <c r="M59" s="29"/>
      <c r="N59" s="29"/>
      <c r="O59" s="31"/>
      <c r="P59" s="50">
        <f>P60</f>
        <v>8.859</v>
      </c>
      <c r="Q59" s="29">
        <f t="shared" si="5"/>
        <v>8.859</v>
      </c>
      <c r="R59" s="29">
        <f t="shared" si="6"/>
        <v>0</v>
      </c>
      <c r="S59" s="29">
        <f t="shared" ref="S59:AO59" si="161">S60</f>
        <v>0</v>
      </c>
      <c r="T59" s="29">
        <f t="shared" si="161"/>
        <v>0</v>
      </c>
      <c r="U59" s="29">
        <f t="shared" si="161"/>
        <v>0</v>
      </c>
      <c r="V59" s="29">
        <f t="shared" si="161"/>
        <v>0</v>
      </c>
      <c r="W59" s="29">
        <f t="shared" si="161"/>
        <v>0</v>
      </c>
      <c r="X59" s="29">
        <f t="shared" si="161"/>
        <v>0</v>
      </c>
      <c r="Y59" s="29">
        <f t="shared" si="7"/>
        <v>7.8</v>
      </c>
      <c r="Z59" s="29">
        <f t="shared" si="161"/>
        <v>7.8</v>
      </c>
      <c r="AA59" s="29">
        <f t="shared" si="161"/>
        <v>0</v>
      </c>
      <c r="AB59" s="29">
        <f t="shared" si="161"/>
        <v>0</v>
      </c>
      <c r="AC59" s="29">
        <f t="shared" si="161"/>
        <v>1.0590000000000002</v>
      </c>
      <c r="AD59" s="29">
        <f t="shared" si="8"/>
        <v>0</v>
      </c>
      <c r="AE59" s="29">
        <f t="shared" si="161"/>
        <v>0</v>
      </c>
      <c r="AF59" s="29">
        <f t="shared" si="161"/>
        <v>0</v>
      </c>
      <c r="AG59" s="29">
        <f t="shared" si="161"/>
        <v>0</v>
      </c>
      <c r="AH59" s="29">
        <f t="shared" si="161"/>
        <v>0</v>
      </c>
      <c r="AI59" s="29">
        <f t="shared" si="9"/>
        <v>0</v>
      </c>
      <c r="AJ59" s="29">
        <f t="shared" si="161"/>
        <v>0</v>
      </c>
      <c r="AK59" s="29">
        <f t="shared" si="161"/>
        <v>0</v>
      </c>
      <c r="AL59" s="29">
        <f t="shared" si="161"/>
        <v>0</v>
      </c>
      <c r="AM59" s="29">
        <f t="shared" si="161"/>
        <v>0</v>
      </c>
      <c r="AN59" s="29">
        <f t="shared" si="161"/>
        <v>0</v>
      </c>
      <c r="AO59" s="29">
        <f t="shared" si="161"/>
        <v>8</v>
      </c>
      <c r="AP59" s="29">
        <f t="shared" si="11"/>
        <v>8</v>
      </c>
      <c r="AQ59" s="29">
        <f t="shared" si="12"/>
        <v>0</v>
      </c>
      <c r="AR59" s="29">
        <f t="shared" ref="AR59:BM59" si="162">AR60</f>
        <v>0</v>
      </c>
      <c r="AS59" s="29">
        <f t="shared" si="162"/>
        <v>0</v>
      </c>
      <c r="AT59" s="29">
        <f t="shared" si="162"/>
        <v>0</v>
      </c>
      <c r="AU59" s="29">
        <f t="shared" si="162"/>
        <v>0</v>
      </c>
      <c r="AV59" s="29">
        <f t="shared" si="162"/>
        <v>0</v>
      </c>
      <c r="AW59" s="29">
        <f t="shared" si="162"/>
        <v>0</v>
      </c>
      <c r="AX59" s="29">
        <f t="shared" si="14"/>
        <v>6.78</v>
      </c>
      <c r="AY59" s="29">
        <f t="shared" si="162"/>
        <v>6.78</v>
      </c>
      <c r="AZ59" s="29">
        <f t="shared" si="162"/>
        <v>0</v>
      </c>
      <c r="BA59" s="29">
        <f t="shared" si="162"/>
        <v>0</v>
      </c>
      <c r="BB59" s="29">
        <f t="shared" si="162"/>
        <v>1.2199999999999998</v>
      </c>
      <c r="BC59" s="29">
        <f t="shared" si="16"/>
        <v>0</v>
      </c>
      <c r="BD59" s="29">
        <f t="shared" si="162"/>
        <v>0</v>
      </c>
      <c r="BE59" s="29">
        <f t="shared" si="162"/>
        <v>0</v>
      </c>
      <c r="BF59" s="29">
        <f t="shared" si="162"/>
        <v>0</v>
      </c>
      <c r="BG59" s="29">
        <f t="shared" si="162"/>
        <v>0</v>
      </c>
      <c r="BH59" s="29">
        <f t="shared" si="17"/>
        <v>0</v>
      </c>
      <c r="BI59" s="29">
        <f t="shared" si="162"/>
        <v>0</v>
      </c>
      <c r="BJ59" s="29">
        <f t="shared" si="162"/>
        <v>0</v>
      </c>
      <c r="BK59" s="29">
        <f t="shared" si="162"/>
        <v>0</v>
      </c>
      <c r="BL59" s="29">
        <f t="shared" si="162"/>
        <v>0</v>
      </c>
      <c r="BM59" s="29">
        <f t="shared" si="162"/>
        <v>0</v>
      </c>
      <c r="BN59" s="29">
        <f t="shared" ref="BN59" si="163">BN60</f>
        <v>16.859000000000002</v>
      </c>
      <c r="BO59" s="29">
        <f t="shared" si="19"/>
        <v>16.859000000000002</v>
      </c>
      <c r="BP59" s="29">
        <f t="shared" si="20"/>
        <v>0</v>
      </c>
      <c r="BQ59" s="29">
        <f t="shared" ref="BQ59:CL59" si="164">BQ60</f>
        <v>0</v>
      </c>
      <c r="BR59" s="29">
        <f t="shared" si="164"/>
        <v>0</v>
      </c>
      <c r="BS59" s="29">
        <f t="shared" si="164"/>
        <v>0</v>
      </c>
      <c r="BT59" s="29">
        <f t="shared" si="164"/>
        <v>0</v>
      </c>
      <c r="BU59" s="29">
        <f t="shared" si="164"/>
        <v>0</v>
      </c>
      <c r="BV59" s="29">
        <f t="shared" si="164"/>
        <v>0</v>
      </c>
      <c r="BW59" s="29">
        <f t="shared" si="22"/>
        <v>14.58</v>
      </c>
      <c r="BX59" s="29">
        <f t="shared" si="164"/>
        <v>14.58</v>
      </c>
      <c r="BY59" s="29">
        <f t="shared" si="164"/>
        <v>0</v>
      </c>
      <c r="BZ59" s="29">
        <f t="shared" si="164"/>
        <v>0</v>
      </c>
      <c r="CA59" s="29">
        <f t="shared" si="164"/>
        <v>2.2789999999999999</v>
      </c>
      <c r="CB59" s="29">
        <f t="shared" si="24"/>
        <v>0</v>
      </c>
      <c r="CC59" s="29">
        <f t="shared" si="164"/>
        <v>0</v>
      </c>
      <c r="CD59" s="29">
        <f t="shared" si="164"/>
        <v>0</v>
      </c>
      <c r="CE59" s="29">
        <f t="shared" si="164"/>
        <v>0</v>
      </c>
      <c r="CF59" s="29">
        <f t="shared" si="164"/>
        <v>0</v>
      </c>
      <c r="CG59" s="29">
        <f t="shared" si="25"/>
        <v>0</v>
      </c>
      <c r="CH59" s="29">
        <f t="shared" si="164"/>
        <v>0</v>
      </c>
      <c r="CI59" s="29">
        <f t="shared" si="164"/>
        <v>0</v>
      </c>
      <c r="CJ59" s="29">
        <f t="shared" si="164"/>
        <v>0</v>
      </c>
      <c r="CK59" s="29">
        <f t="shared" si="164"/>
        <v>0</v>
      </c>
      <c r="CL59" s="29">
        <f t="shared" si="164"/>
        <v>0</v>
      </c>
      <c r="CM59" s="30">
        <f t="shared" ref="CM59:CR59" si="165">CM60</f>
        <v>7.7969999999999997</v>
      </c>
      <c r="CN59" s="29">
        <f t="shared" si="165"/>
        <v>6.78</v>
      </c>
      <c r="CO59" s="29">
        <f t="shared" si="165"/>
        <v>0</v>
      </c>
      <c r="CP59" s="29">
        <f t="shared" si="165"/>
        <v>0</v>
      </c>
      <c r="CQ59" s="29">
        <f t="shared" si="165"/>
        <v>0</v>
      </c>
      <c r="CR59" s="31">
        <f t="shared" si="165"/>
        <v>14.577</v>
      </c>
      <c r="CS59" s="122"/>
      <c r="CT59" s="122"/>
      <c r="CU59" s="122"/>
      <c r="CV59" s="122"/>
      <c r="CW59" s="122"/>
      <c r="CX59" s="122"/>
      <c r="CY59" s="122"/>
      <c r="CZ59" s="122"/>
      <c r="DA59" s="122"/>
      <c r="DB59" s="122"/>
      <c r="DC59" s="122"/>
      <c r="DD59" s="122"/>
      <c r="DE59" s="122"/>
      <c r="DF59" s="122"/>
      <c r="DG59" s="122"/>
      <c r="DH59" s="122"/>
      <c r="DI59" s="122"/>
      <c r="DJ59" s="122"/>
      <c r="DK59" s="122"/>
      <c r="DL59" s="122"/>
      <c r="DM59" s="122"/>
      <c r="DN59" s="122"/>
      <c r="DO59" s="122"/>
      <c r="DP59" s="122"/>
      <c r="DQ59" s="122"/>
      <c r="DR59" s="122"/>
      <c r="DS59" s="122"/>
      <c r="DT59" s="122"/>
      <c r="DU59" s="122"/>
      <c r="DV59" s="122"/>
      <c r="DW59" s="122"/>
      <c r="DX59" s="122"/>
      <c r="DY59" s="122"/>
      <c r="DZ59" s="122"/>
      <c r="EA59" s="122"/>
      <c r="EB59" s="122"/>
      <c r="EC59" s="122"/>
    </row>
    <row r="60" spans="1:133" s="21" customFormat="1" outlineLevel="1" x14ac:dyDescent="0.25">
      <c r="A60" s="135" t="s">
        <v>70</v>
      </c>
      <c r="B60" s="127" t="s">
        <v>82</v>
      </c>
      <c r="C60" s="66" t="s">
        <v>155</v>
      </c>
      <c r="D60" s="66"/>
      <c r="E60" s="66">
        <v>2016</v>
      </c>
      <c r="F60" s="128">
        <v>2017</v>
      </c>
      <c r="G60" s="126">
        <f>BN60</f>
        <v>16.859000000000002</v>
      </c>
      <c r="H60" s="55">
        <f>G60</f>
        <v>16.859000000000002</v>
      </c>
      <c r="I60" s="129"/>
      <c r="J60" s="126"/>
      <c r="K60" s="55"/>
      <c r="L60" s="55"/>
      <c r="M60" s="55"/>
      <c r="N60" s="55"/>
      <c r="O60" s="129"/>
      <c r="P60" s="130">
        <v>8.859</v>
      </c>
      <c r="Q60" s="55">
        <f t="shared" si="5"/>
        <v>8.859</v>
      </c>
      <c r="R60" s="55">
        <f t="shared" si="6"/>
        <v>0</v>
      </c>
      <c r="S60" s="55"/>
      <c r="T60" s="55"/>
      <c r="U60" s="55"/>
      <c r="V60" s="55"/>
      <c r="W60" s="55"/>
      <c r="X60" s="55"/>
      <c r="Y60" s="55">
        <f t="shared" si="7"/>
        <v>7.8</v>
      </c>
      <c r="Z60" s="55">
        <v>7.8</v>
      </c>
      <c r="AA60" s="55"/>
      <c r="AB60" s="55"/>
      <c r="AC60" s="55">
        <f>P60-Z60</f>
        <v>1.0590000000000002</v>
      </c>
      <c r="AD60" s="55">
        <f t="shared" si="8"/>
        <v>0</v>
      </c>
      <c r="AE60" s="55"/>
      <c r="AF60" s="55"/>
      <c r="AG60" s="55"/>
      <c r="AH60" s="55"/>
      <c r="AI60" s="55">
        <f t="shared" si="9"/>
        <v>0</v>
      </c>
      <c r="AJ60" s="55"/>
      <c r="AK60" s="55"/>
      <c r="AL60" s="55"/>
      <c r="AM60" s="55"/>
      <c r="AN60" s="55"/>
      <c r="AO60" s="55">
        <v>8</v>
      </c>
      <c r="AP60" s="55">
        <f t="shared" si="11"/>
        <v>8</v>
      </c>
      <c r="AQ60" s="55">
        <f t="shared" si="12"/>
        <v>0</v>
      </c>
      <c r="AR60" s="55"/>
      <c r="AS60" s="55"/>
      <c r="AT60" s="55"/>
      <c r="AU60" s="55"/>
      <c r="AV60" s="55"/>
      <c r="AW60" s="55"/>
      <c r="AX60" s="55">
        <f t="shared" si="14"/>
        <v>6.78</v>
      </c>
      <c r="AY60" s="35">
        <v>6.78</v>
      </c>
      <c r="AZ60" s="35"/>
      <c r="BA60" s="35"/>
      <c r="BB60" s="35">
        <f>AO60-AY60</f>
        <v>1.2199999999999998</v>
      </c>
      <c r="BC60" s="55">
        <f t="shared" si="16"/>
        <v>0</v>
      </c>
      <c r="BD60" s="55"/>
      <c r="BE60" s="55"/>
      <c r="BF60" s="55"/>
      <c r="BG60" s="55"/>
      <c r="BH60" s="55">
        <f t="shared" si="17"/>
        <v>0</v>
      </c>
      <c r="BI60" s="55"/>
      <c r="BJ60" s="55"/>
      <c r="BK60" s="55"/>
      <c r="BL60" s="55"/>
      <c r="BM60" s="55"/>
      <c r="BN60" s="55">
        <f>P60+AO60</f>
        <v>16.859000000000002</v>
      </c>
      <c r="BO60" s="35">
        <f t="shared" si="19"/>
        <v>16.859000000000002</v>
      </c>
      <c r="BP60" s="35">
        <f t="shared" si="20"/>
        <v>0</v>
      </c>
      <c r="BQ60" s="35">
        <f t="shared" ref="BQ60:BV60" si="166">AR60+S60</f>
        <v>0</v>
      </c>
      <c r="BR60" s="35">
        <f t="shared" si="166"/>
        <v>0</v>
      </c>
      <c r="BS60" s="35">
        <f t="shared" si="166"/>
        <v>0</v>
      </c>
      <c r="BT60" s="35">
        <f t="shared" si="166"/>
        <v>0</v>
      </c>
      <c r="BU60" s="35">
        <f t="shared" si="166"/>
        <v>0</v>
      </c>
      <c r="BV60" s="35">
        <f t="shared" si="166"/>
        <v>0</v>
      </c>
      <c r="BW60" s="35">
        <f t="shared" si="22"/>
        <v>14.58</v>
      </c>
      <c r="BX60" s="35">
        <f t="shared" ref="BX60:CF60" si="167">AY60+Z60</f>
        <v>14.58</v>
      </c>
      <c r="BY60" s="35">
        <f t="shared" si="167"/>
        <v>0</v>
      </c>
      <c r="BZ60" s="35">
        <f t="shared" si="167"/>
        <v>0</v>
      </c>
      <c r="CA60" s="35">
        <f t="shared" si="167"/>
        <v>2.2789999999999999</v>
      </c>
      <c r="CB60" s="35">
        <f t="shared" si="167"/>
        <v>0</v>
      </c>
      <c r="CC60" s="35">
        <f t="shared" si="167"/>
        <v>0</v>
      </c>
      <c r="CD60" s="35">
        <f t="shared" si="167"/>
        <v>0</v>
      </c>
      <c r="CE60" s="35">
        <f t="shared" si="167"/>
        <v>0</v>
      </c>
      <c r="CF60" s="35">
        <f t="shared" si="167"/>
        <v>0</v>
      </c>
      <c r="CG60" s="35">
        <f t="shared" ref="CG60:CG70" si="168">CH60</f>
        <v>0</v>
      </c>
      <c r="CH60" s="35">
        <f>BI60+AJ60</f>
        <v>0</v>
      </c>
      <c r="CI60" s="29"/>
      <c r="CJ60" s="29"/>
      <c r="CK60" s="29"/>
      <c r="CL60" s="29"/>
      <c r="CM60" s="126">
        <v>7.7969999999999997</v>
      </c>
      <c r="CN60" s="55">
        <v>6.78</v>
      </c>
      <c r="CO60" s="55"/>
      <c r="CP60" s="55"/>
      <c r="CQ60" s="55"/>
      <c r="CR60" s="129">
        <v>14.577</v>
      </c>
    </row>
    <row r="61" spans="1:133" s="32" customFormat="1" outlineLevel="1" x14ac:dyDescent="0.25">
      <c r="A61" s="90" t="s">
        <v>22</v>
      </c>
      <c r="B61" s="71" t="s">
        <v>23</v>
      </c>
      <c r="C61" s="27"/>
      <c r="D61" s="28"/>
      <c r="E61" s="47"/>
      <c r="F61" s="110"/>
      <c r="G61" s="30">
        <f t="shared" ref="G61:O61" si="169">SUM(G62:G66)</f>
        <v>11.985999999999999</v>
      </c>
      <c r="H61" s="29">
        <f t="shared" si="169"/>
        <v>11.985999999999999</v>
      </c>
      <c r="I61" s="31">
        <f>SUM(I62:I66)</f>
        <v>3.7629999999999999</v>
      </c>
      <c r="J61" s="30">
        <f t="shared" si="169"/>
        <v>0</v>
      </c>
      <c r="K61" s="29">
        <f t="shared" si="169"/>
        <v>0</v>
      </c>
      <c r="L61" s="29"/>
      <c r="M61" s="29"/>
      <c r="N61" s="29"/>
      <c r="O61" s="31">
        <f t="shared" si="169"/>
        <v>0</v>
      </c>
      <c r="P61" s="50">
        <f t="shared" ref="P61:AC61" si="170">SUM(P62:P66)</f>
        <v>6.3479999999999999</v>
      </c>
      <c r="Q61" s="29">
        <f t="shared" si="5"/>
        <v>6.3480000000000008</v>
      </c>
      <c r="R61" s="29">
        <f t="shared" si="6"/>
        <v>0</v>
      </c>
      <c r="S61" s="29">
        <f t="shared" si="170"/>
        <v>0</v>
      </c>
      <c r="T61" s="29">
        <f t="shared" si="170"/>
        <v>0</v>
      </c>
      <c r="U61" s="29">
        <f t="shared" si="170"/>
        <v>0</v>
      </c>
      <c r="V61" s="29">
        <f t="shared" si="170"/>
        <v>0</v>
      </c>
      <c r="W61" s="29">
        <f t="shared" si="170"/>
        <v>0</v>
      </c>
      <c r="X61" s="29">
        <f t="shared" si="170"/>
        <v>0</v>
      </c>
      <c r="Y61" s="29">
        <f t="shared" si="7"/>
        <v>5.2170000000000005</v>
      </c>
      <c r="Z61" s="29">
        <f t="shared" si="170"/>
        <v>5.2170000000000005</v>
      </c>
      <c r="AA61" s="29">
        <f t="shared" si="170"/>
        <v>0</v>
      </c>
      <c r="AB61" s="29">
        <f t="shared" si="170"/>
        <v>0</v>
      </c>
      <c r="AC61" s="29">
        <f t="shared" si="170"/>
        <v>1.1309999999999998</v>
      </c>
      <c r="AD61" s="29">
        <f t="shared" si="8"/>
        <v>0</v>
      </c>
      <c r="AE61" s="29">
        <f>SUM(AE62:AE66)</f>
        <v>0</v>
      </c>
      <c r="AF61" s="29">
        <f>SUM(AF62:AF66)</f>
        <v>0</v>
      </c>
      <c r="AG61" s="29">
        <f>SUM(AG62:AG66)</f>
        <v>0</v>
      </c>
      <c r="AH61" s="29">
        <f>SUM(AH62:AH66)</f>
        <v>0</v>
      </c>
      <c r="AI61" s="29">
        <f t="shared" si="9"/>
        <v>0</v>
      </c>
      <c r="AJ61" s="29">
        <f t="shared" ref="AJ61:AO61" si="171">SUM(AJ62:AJ66)</f>
        <v>0</v>
      </c>
      <c r="AK61" s="29">
        <f t="shared" si="171"/>
        <v>0</v>
      </c>
      <c r="AL61" s="29">
        <f t="shared" si="171"/>
        <v>0</v>
      </c>
      <c r="AM61" s="29">
        <f t="shared" si="171"/>
        <v>0</v>
      </c>
      <c r="AN61" s="29">
        <f t="shared" si="171"/>
        <v>0</v>
      </c>
      <c r="AO61" s="29">
        <f t="shared" si="171"/>
        <v>1.875</v>
      </c>
      <c r="AP61" s="29">
        <f t="shared" si="11"/>
        <v>1.875</v>
      </c>
      <c r="AQ61" s="29">
        <f t="shared" si="12"/>
        <v>0</v>
      </c>
      <c r="AR61" s="29">
        <f t="shared" ref="AR61:AW61" si="172">SUM(AR62:AR66)</f>
        <v>0</v>
      </c>
      <c r="AS61" s="29">
        <f t="shared" si="172"/>
        <v>0</v>
      </c>
      <c r="AT61" s="29">
        <f t="shared" si="172"/>
        <v>0</v>
      </c>
      <c r="AU61" s="29">
        <f t="shared" si="172"/>
        <v>0</v>
      </c>
      <c r="AV61" s="29">
        <f t="shared" si="172"/>
        <v>0</v>
      </c>
      <c r="AW61" s="29">
        <f t="shared" si="172"/>
        <v>0</v>
      </c>
      <c r="AX61" s="29">
        <f t="shared" si="14"/>
        <v>1.5880000000000001</v>
      </c>
      <c r="AY61" s="29">
        <f t="shared" ref="AY61:BB61" si="173">SUM(AY62:AY66)</f>
        <v>1.5880000000000001</v>
      </c>
      <c r="AZ61" s="29">
        <f t="shared" si="173"/>
        <v>0</v>
      </c>
      <c r="BA61" s="29">
        <f t="shared" si="173"/>
        <v>0</v>
      </c>
      <c r="BB61" s="29">
        <f t="shared" si="173"/>
        <v>0.28699999999999998</v>
      </c>
      <c r="BC61" s="29">
        <f t="shared" si="16"/>
        <v>0</v>
      </c>
      <c r="BD61" s="29">
        <f>SUM(BD62:BD66)</f>
        <v>0</v>
      </c>
      <c r="BE61" s="29">
        <f>SUM(BE62:BE66)</f>
        <v>0</v>
      </c>
      <c r="BF61" s="29">
        <f>SUM(BF62:BF66)</f>
        <v>0</v>
      </c>
      <c r="BG61" s="29">
        <f>SUM(BG62:BG66)</f>
        <v>0</v>
      </c>
      <c r="BH61" s="29">
        <f t="shared" si="17"/>
        <v>0</v>
      </c>
      <c r="BI61" s="29">
        <f t="shared" ref="BI61:BM61" si="174">SUM(BI62:BI66)</f>
        <v>0</v>
      </c>
      <c r="BJ61" s="29">
        <f t="shared" si="174"/>
        <v>0</v>
      </c>
      <c r="BK61" s="29">
        <f t="shared" si="174"/>
        <v>0</v>
      </c>
      <c r="BL61" s="29">
        <f t="shared" si="174"/>
        <v>0</v>
      </c>
      <c r="BM61" s="29">
        <f t="shared" si="174"/>
        <v>0</v>
      </c>
      <c r="BN61" s="29">
        <f>SUM(BN62:BN66)</f>
        <v>8.222999999999999</v>
      </c>
      <c r="BO61" s="29">
        <f t="shared" si="19"/>
        <v>8.222999999999999</v>
      </c>
      <c r="BP61" s="29">
        <f t="shared" si="20"/>
        <v>0</v>
      </c>
      <c r="BQ61" s="29">
        <f t="shared" ref="BQ61:BV61" si="175">SUM(BQ62:BQ66)</f>
        <v>0</v>
      </c>
      <c r="BR61" s="29">
        <f t="shared" si="175"/>
        <v>0</v>
      </c>
      <c r="BS61" s="29">
        <f t="shared" si="175"/>
        <v>0</v>
      </c>
      <c r="BT61" s="29">
        <f t="shared" si="175"/>
        <v>0</v>
      </c>
      <c r="BU61" s="29">
        <f t="shared" si="175"/>
        <v>0</v>
      </c>
      <c r="BV61" s="29">
        <f t="shared" si="175"/>
        <v>0</v>
      </c>
      <c r="BW61" s="29">
        <f t="shared" si="22"/>
        <v>6.8049999999999997</v>
      </c>
      <c r="BX61" s="29">
        <f t="shared" ref="BX61:CA61" si="176">SUM(BX62:BX66)</f>
        <v>6.8049999999999997</v>
      </c>
      <c r="BY61" s="29">
        <f t="shared" si="176"/>
        <v>0</v>
      </c>
      <c r="BZ61" s="29">
        <f t="shared" si="176"/>
        <v>0</v>
      </c>
      <c r="CA61" s="29">
        <f t="shared" si="176"/>
        <v>1.4179999999999997</v>
      </c>
      <c r="CB61" s="29">
        <f t="shared" si="24"/>
        <v>0</v>
      </c>
      <c r="CC61" s="29">
        <f>SUM(CC62:CC66)</f>
        <v>0</v>
      </c>
      <c r="CD61" s="29">
        <f>SUM(CD62:CD66)</f>
        <v>0</v>
      </c>
      <c r="CE61" s="29">
        <f>SUM(CE62:CE66)</f>
        <v>0</v>
      </c>
      <c r="CF61" s="29">
        <f>SUM(CF62:CF66)</f>
        <v>0</v>
      </c>
      <c r="CG61" s="29">
        <f t="shared" si="25"/>
        <v>0</v>
      </c>
      <c r="CH61" s="29">
        <f t="shared" ref="CH61:CL61" si="177">SUM(CH62:CH66)</f>
        <v>0</v>
      </c>
      <c r="CI61" s="29">
        <f t="shared" si="177"/>
        <v>0</v>
      </c>
      <c r="CJ61" s="29">
        <f t="shared" si="177"/>
        <v>0</v>
      </c>
      <c r="CK61" s="29">
        <f t="shared" si="177"/>
        <v>0</v>
      </c>
      <c r="CL61" s="29">
        <f t="shared" si="177"/>
        <v>0</v>
      </c>
      <c r="CM61" s="30">
        <f>SUM(CM62:CM66)</f>
        <v>5.4239999999999995</v>
      </c>
      <c r="CN61" s="29">
        <f t="shared" ref="CN61" si="178">SUM(CN62:CN66)</f>
        <v>1.589</v>
      </c>
      <c r="CO61" s="29"/>
      <c r="CP61" s="29"/>
      <c r="CQ61" s="29"/>
      <c r="CR61" s="31">
        <f>SUM(CR62:CR66)</f>
        <v>7.0129999999999999</v>
      </c>
      <c r="CS61" s="21"/>
      <c r="CT61" s="21"/>
      <c r="CU61" s="21"/>
      <c r="CV61" s="21"/>
      <c r="CW61" s="21"/>
      <c r="CX61" s="21"/>
      <c r="CY61" s="21"/>
      <c r="CZ61" s="21"/>
      <c r="DA61" s="21"/>
      <c r="DB61" s="21"/>
      <c r="DC61" s="21"/>
      <c r="DD61" s="21"/>
      <c r="DE61" s="21"/>
      <c r="DF61" s="21"/>
      <c r="DG61" s="21"/>
      <c r="DH61" s="21"/>
      <c r="DI61" s="21"/>
      <c r="DJ61" s="21"/>
      <c r="DK61" s="21"/>
      <c r="DL61" s="21"/>
      <c r="DM61" s="21"/>
      <c r="DN61" s="21"/>
      <c r="DO61" s="21"/>
      <c r="DP61" s="21"/>
      <c r="DQ61" s="21"/>
      <c r="DR61" s="21"/>
      <c r="DS61" s="21"/>
      <c r="DT61" s="21"/>
      <c r="DU61" s="21"/>
      <c r="DV61" s="21"/>
      <c r="DW61" s="21"/>
      <c r="DX61" s="21"/>
      <c r="DY61" s="21"/>
      <c r="DZ61" s="21"/>
      <c r="EA61" s="21"/>
      <c r="EB61" s="21"/>
      <c r="EC61" s="21"/>
    </row>
    <row r="62" spans="1:133" s="32" customFormat="1" ht="31.5" outlineLevel="1" x14ac:dyDescent="0.25">
      <c r="A62" s="92" t="s">
        <v>71</v>
      </c>
      <c r="B62" s="72" t="s">
        <v>177</v>
      </c>
      <c r="C62" s="66" t="s">
        <v>155</v>
      </c>
      <c r="D62" s="37"/>
      <c r="E62" s="38">
        <v>2015</v>
      </c>
      <c r="F62" s="109">
        <v>2017</v>
      </c>
      <c r="G62" s="39">
        <f t="shared" ref="G62:G66" si="179">I62+P62+AO62</f>
        <v>1.6179999999999999</v>
      </c>
      <c r="H62" s="35">
        <f>G62</f>
        <v>1.6179999999999999</v>
      </c>
      <c r="I62" s="40">
        <v>0.153</v>
      </c>
      <c r="J62" s="39"/>
      <c r="K62" s="35"/>
      <c r="L62" s="35"/>
      <c r="M62" s="35"/>
      <c r="N62" s="35"/>
      <c r="O62" s="40"/>
      <c r="P62" s="41">
        <v>0.73599999999999999</v>
      </c>
      <c r="Q62" s="35">
        <f t="shared" si="5"/>
        <v>0.73599999999999999</v>
      </c>
      <c r="R62" s="35">
        <f t="shared" si="6"/>
        <v>0</v>
      </c>
      <c r="S62" s="35"/>
      <c r="T62" s="35"/>
      <c r="U62" s="35"/>
      <c r="V62" s="35"/>
      <c r="W62" s="35"/>
      <c r="X62" s="35"/>
      <c r="Y62" s="35">
        <f t="shared" si="7"/>
        <v>0.58899999999999997</v>
      </c>
      <c r="Z62" s="35">
        <v>0.58899999999999997</v>
      </c>
      <c r="AA62" s="35"/>
      <c r="AB62" s="35"/>
      <c r="AC62" s="35">
        <f>P62-Z62</f>
        <v>0.14700000000000002</v>
      </c>
      <c r="AD62" s="35">
        <f t="shared" si="8"/>
        <v>0</v>
      </c>
      <c r="AE62" s="35"/>
      <c r="AF62" s="35"/>
      <c r="AG62" s="35"/>
      <c r="AH62" s="35"/>
      <c r="AI62" s="35">
        <f t="shared" si="9"/>
        <v>0</v>
      </c>
      <c r="AJ62" s="35"/>
      <c r="AK62" s="35"/>
      <c r="AL62" s="35"/>
      <c r="AM62" s="35"/>
      <c r="AN62" s="35"/>
      <c r="AO62" s="35">
        <v>0.72899999999999998</v>
      </c>
      <c r="AP62" s="35">
        <f t="shared" si="11"/>
        <v>0.72899999999999998</v>
      </c>
      <c r="AQ62" s="35">
        <f t="shared" si="12"/>
        <v>0</v>
      </c>
      <c r="AR62" s="35"/>
      <c r="AS62" s="35"/>
      <c r="AT62" s="35"/>
      <c r="AU62" s="35"/>
      <c r="AV62" s="35"/>
      <c r="AW62" s="35"/>
      <c r="AX62" s="35">
        <f t="shared" si="14"/>
        <v>0.61799999999999999</v>
      </c>
      <c r="AY62" s="35">
        <v>0.61799999999999999</v>
      </c>
      <c r="AZ62" s="35"/>
      <c r="BA62" s="35"/>
      <c r="BB62" s="35">
        <f>AO62-AY62</f>
        <v>0.11099999999999999</v>
      </c>
      <c r="BC62" s="35">
        <f t="shared" si="16"/>
        <v>0</v>
      </c>
      <c r="BD62" s="35"/>
      <c r="BE62" s="35"/>
      <c r="BF62" s="35"/>
      <c r="BG62" s="35"/>
      <c r="BH62" s="35">
        <f t="shared" si="17"/>
        <v>0</v>
      </c>
      <c r="BI62" s="35"/>
      <c r="BJ62" s="35"/>
      <c r="BK62" s="35"/>
      <c r="BL62" s="35"/>
      <c r="BM62" s="35"/>
      <c r="BN62" s="29">
        <f>P62+AO62</f>
        <v>1.4649999999999999</v>
      </c>
      <c r="BO62" s="35">
        <f t="shared" ref="BO62" si="180">BP62+BW62+CA62</f>
        <v>1.4649999999999999</v>
      </c>
      <c r="BP62" s="35">
        <f t="shared" ref="BP62" si="181">BQ62+BR62+BS62+BT62+BU62+BV62</f>
        <v>0</v>
      </c>
      <c r="BQ62" s="35">
        <f t="shared" ref="BQ62:BV66" si="182">AR62+S62</f>
        <v>0</v>
      </c>
      <c r="BR62" s="35">
        <f t="shared" si="182"/>
        <v>0</v>
      </c>
      <c r="BS62" s="35">
        <f t="shared" si="182"/>
        <v>0</v>
      </c>
      <c r="BT62" s="35">
        <f t="shared" si="182"/>
        <v>0</v>
      </c>
      <c r="BU62" s="35">
        <f t="shared" si="182"/>
        <v>0</v>
      </c>
      <c r="BV62" s="35">
        <f t="shared" si="182"/>
        <v>0</v>
      </c>
      <c r="BW62" s="35">
        <f t="shared" ref="BW62" si="183">BX62+BY62+BZ62</f>
        <v>1.2069999999999999</v>
      </c>
      <c r="BX62" s="35">
        <f t="shared" ref="BX62:CF66" si="184">AY62+Z62</f>
        <v>1.2069999999999999</v>
      </c>
      <c r="BY62" s="35">
        <f t="shared" si="184"/>
        <v>0</v>
      </c>
      <c r="BZ62" s="35">
        <f t="shared" si="184"/>
        <v>0</v>
      </c>
      <c r="CA62" s="35">
        <f t="shared" si="184"/>
        <v>0.25800000000000001</v>
      </c>
      <c r="CB62" s="35">
        <f t="shared" si="184"/>
        <v>0</v>
      </c>
      <c r="CC62" s="35">
        <f t="shared" si="184"/>
        <v>0</v>
      </c>
      <c r="CD62" s="35">
        <f t="shared" si="184"/>
        <v>0</v>
      </c>
      <c r="CE62" s="35">
        <f t="shared" si="184"/>
        <v>0</v>
      </c>
      <c r="CF62" s="35">
        <f t="shared" si="184"/>
        <v>0</v>
      </c>
      <c r="CG62" s="35">
        <f t="shared" si="168"/>
        <v>0</v>
      </c>
      <c r="CH62" s="35">
        <f>BI62+AJ62</f>
        <v>0</v>
      </c>
      <c r="CI62" s="29"/>
      <c r="CJ62" s="29"/>
      <c r="CK62" s="29"/>
      <c r="CL62" s="29"/>
      <c r="CM62" s="39">
        <v>0.63</v>
      </c>
      <c r="CN62" s="35">
        <v>0.61799999999999999</v>
      </c>
      <c r="CO62" s="35"/>
      <c r="CP62" s="35"/>
      <c r="CQ62" s="35"/>
      <c r="CR62" s="31">
        <f>CQ62+CP62+CO62+CN62+CM62</f>
        <v>1.248</v>
      </c>
      <c r="CS62" s="21"/>
      <c r="CT62" s="21"/>
      <c r="CU62" s="21"/>
      <c r="CV62" s="21"/>
      <c r="CW62" s="21"/>
      <c r="CX62" s="21"/>
      <c r="CY62" s="21"/>
      <c r="CZ62" s="21"/>
      <c r="DA62" s="21"/>
      <c r="DB62" s="21"/>
      <c r="DC62" s="21"/>
      <c r="DD62" s="21"/>
      <c r="DE62" s="21"/>
      <c r="DF62" s="21"/>
      <c r="DG62" s="21"/>
      <c r="DH62" s="21"/>
      <c r="DI62" s="21"/>
      <c r="DJ62" s="21"/>
      <c r="DK62" s="21"/>
      <c r="DL62" s="21"/>
      <c r="DM62" s="21"/>
      <c r="DN62" s="21"/>
      <c r="DO62" s="21"/>
      <c r="DP62" s="21"/>
      <c r="DQ62" s="21"/>
      <c r="DR62" s="21"/>
      <c r="DS62" s="21"/>
      <c r="DT62" s="21"/>
      <c r="DU62" s="21"/>
      <c r="DV62" s="21"/>
      <c r="DW62" s="21"/>
      <c r="DX62" s="21"/>
      <c r="DY62" s="21"/>
      <c r="DZ62" s="21"/>
      <c r="EA62" s="21"/>
      <c r="EB62" s="21"/>
      <c r="EC62" s="21"/>
    </row>
    <row r="63" spans="1:133" s="32" customFormat="1" ht="31.5" outlineLevel="1" x14ac:dyDescent="0.25">
      <c r="A63" s="93" t="s">
        <v>72</v>
      </c>
      <c r="B63" s="63" t="s">
        <v>162</v>
      </c>
      <c r="C63" s="66" t="s">
        <v>155</v>
      </c>
      <c r="D63" s="37"/>
      <c r="E63" s="38">
        <v>2016</v>
      </c>
      <c r="F63" s="109">
        <v>2016</v>
      </c>
      <c r="G63" s="39">
        <f t="shared" si="179"/>
        <v>0.216</v>
      </c>
      <c r="H63" s="35">
        <f>G63</f>
        <v>0.216</v>
      </c>
      <c r="I63" s="40"/>
      <c r="J63" s="39"/>
      <c r="K63" s="35"/>
      <c r="L63" s="35"/>
      <c r="M63" s="35"/>
      <c r="N63" s="35"/>
      <c r="O63" s="40"/>
      <c r="P63" s="41">
        <v>0.216</v>
      </c>
      <c r="Q63" s="35">
        <f t="shared" si="5"/>
        <v>0.216</v>
      </c>
      <c r="R63" s="35">
        <f t="shared" si="6"/>
        <v>0</v>
      </c>
      <c r="S63" s="35"/>
      <c r="T63" s="35"/>
      <c r="U63" s="35"/>
      <c r="V63" s="35"/>
      <c r="W63" s="35"/>
      <c r="X63" s="35"/>
      <c r="Y63" s="35">
        <f t="shared" si="7"/>
        <v>0.183</v>
      </c>
      <c r="Z63" s="35">
        <v>0.183</v>
      </c>
      <c r="AA63" s="35"/>
      <c r="AB63" s="35"/>
      <c r="AC63" s="35">
        <f>P63-Z63</f>
        <v>3.3000000000000002E-2</v>
      </c>
      <c r="AD63" s="35">
        <f t="shared" si="8"/>
        <v>0</v>
      </c>
      <c r="AE63" s="35"/>
      <c r="AF63" s="35"/>
      <c r="AG63" s="35"/>
      <c r="AH63" s="35"/>
      <c r="AI63" s="35">
        <f t="shared" si="9"/>
        <v>0</v>
      </c>
      <c r="AJ63" s="35"/>
      <c r="AK63" s="35"/>
      <c r="AL63" s="35"/>
      <c r="AM63" s="35"/>
      <c r="AN63" s="35"/>
      <c r="AO63" s="35"/>
      <c r="AP63" s="35">
        <f t="shared" si="11"/>
        <v>0</v>
      </c>
      <c r="AQ63" s="35">
        <f t="shared" si="12"/>
        <v>0</v>
      </c>
      <c r="AR63" s="35"/>
      <c r="AS63" s="35"/>
      <c r="AT63" s="35"/>
      <c r="AU63" s="35"/>
      <c r="AV63" s="35"/>
      <c r="AW63" s="35"/>
      <c r="AX63" s="35">
        <f t="shared" si="14"/>
        <v>0</v>
      </c>
      <c r="AY63" s="35">
        <f>AO63/1.18</f>
        <v>0</v>
      </c>
      <c r="AZ63" s="35"/>
      <c r="BA63" s="35"/>
      <c r="BB63" s="35">
        <f>AO63-AY63</f>
        <v>0</v>
      </c>
      <c r="BC63" s="35">
        <f t="shared" si="16"/>
        <v>0</v>
      </c>
      <c r="BD63" s="35"/>
      <c r="BE63" s="35"/>
      <c r="BF63" s="35"/>
      <c r="BG63" s="35"/>
      <c r="BH63" s="35">
        <f t="shared" si="17"/>
        <v>0</v>
      </c>
      <c r="BI63" s="35"/>
      <c r="BJ63" s="35"/>
      <c r="BK63" s="35"/>
      <c r="BL63" s="35"/>
      <c r="BM63" s="35"/>
      <c r="BN63" s="29">
        <f>P63+AO63</f>
        <v>0.216</v>
      </c>
      <c r="BO63" s="35">
        <f t="shared" si="19"/>
        <v>0.216</v>
      </c>
      <c r="BP63" s="35">
        <f t="shared" si="20"/>
        <v>0</v>
      </c>
      <c r="BQ63" s="35">
        <f t="shared" si="182"/>
        <v>0</v>
      </c>
      <c r="BR63" s="35">
        <f t="shared" si="182"/>
        <v>0</v>
      </c>
      <c r="BS63" s="35">
        <f t="shared" si="182"/>
        <v>0</v>
      </c>
      <c r="BT63" s="35">
        <f t="shared" si="182"/>
        <v>0</v>
      </c>
      <c r="BU63" s="35">
        <f t="shared" si="182"/>
        <v>0</v>
      </c>
      <c r="BV63" s="35">
        <f t="shared" si="182"/>
        <v>0</v>
      </c>
      <c r="BW63" s="35">
        <f t="shared" si="22"/>
        <v>0.183</v>
      </c>
      <c r="BX63" s="35">
        <f t="shared" si="184"/>
        <v>0.183</v>
      </c>
      <c r="BY63" s="35">
        <f t="shared" si="184"/>
        <v>0</v>
      </c>
      <c r="BZ63" s="35">
        <f t="shared" si="184"/>
        <v>0</v>
      </c>
      <c r="CA63" s="35">
        <f t="shared" si="184"/>
        <v>3.3000000000000002E-2</v>
      </c>
      <c r="CB63" s="35">
        <f t="shared" si="184"/>
        <v>0</v>
      </c>
      <c r="CC63" s="35">
        <f t="shared" si="184"/>
        <v>0</v>
      </c>
      <c r="CD63" s="35">
        <f t="shared" si="184"/>
        <v>0</v>
      </c>
      <c r="CE63" s="35">
        <f t="shared" si="184"/>
        <v>0</v>
      </c>
      <c r="CF63" s="35">
        <f t="shared" si="184"/>
        <v>0</v>
      </c>
      <c r="CG63" s="35">
        <f t="shared" si="168"/>
        <v>0</v>
      </c>
      <c r="CH63" s="35">
        <f>BI63+AJ63</f>
        <v>0</v>
      </c>
      <c r="CI63" s="29"/>
      <c r="CJ63" s="29"/>
      <c r="CK63" s="29"/>
      <c r="CL63" s="29"/>
      <c r="CM63" s="39">
        <v>0.183</v>
      </c>
      <c r="CN63" s="35"/>
      <c r="CO63" s="35"/>
      <c r="CP63" s="35"/>
      <c r="CQ63" s="35"/>
      <c r="CR63" s="31">
        <f t="shared" ref="CR63:CR65" si="185">CQ63+CP63+CO63+CN63+CM63</f>
        <v>0.183</v>
      </c>
      <c r="CS63" s="21"/>
      <c r="CT63" s="21"/>
      <c r="CU63" s="21"/>
      <c r="CV63" s="21"/>
      <c r="CW63" s="21"/>
      <c r="CX63" s="21"/>
      <c r="CY63" s="21"/>
      <c r="CZ63" s="21"/>
      <c r="DA63" s="21"/>
      <c r="DB63" s="21"/>
      <c r="DC63" s="21"/>
      <c r="DD63" s="21"/>
      <c r="DE63" s="21"/>
      <c r="DF63" s="21"/>
      <c r="DG63" s="21"/>
      <c r="DH63" s="21"/>
      <c r="DI63" s="21"/>
      <c r="DJ63" s="21"/>
      <c r="DK63" s="21"/>
      <c r="DL63" s="21"/>
      <c r="DM63" s="21"/>
      <c r="DN63" s="21"/>
      <c r="DO63" s="21"/>
      <c r="DP63" s="21"/>
      <c r="DQ63" s="21"/>
      <c r="DR63" s="21"/>
      <c r="DS63" s="21"/>
      <c r="DT63" s="21"/>
      <c r="DU63" s="21"/>
      <c r="DV63" s="21"/>
      <c r="DW63" s="21"/>
      <c r="DX63" s="21"/>
      <c r="DY63" s="21"/>
      <c r="DZ63" s="21"/>
      <c r="EA63" s="21"/>
      <c r="EB63" s="21"/>
      <c r="EC63" s="21"/>
    </row>
    <row r="64" spans="1:133" s="32" customFormat="1" outlineLevel="1" x14ac:dyDescent="0.25">
      <c r="A64" s="93" t="s">
        <v>73</v>
      </c>
      <c r="B64" s="63" t="s">
        <v>92</v>
      </c>
      <c r="C64" s="66" t="s">
        <v>155</v>
      </c>
      <c r="D64" s="37"/>
      <c r="E64" s="38">
        <v>2015</v>
      </c>
      <c r="F64" s="109">
        <v>2017</v>
      </c>
      <c r="G64" s="39">
        <f t="shared" si="179"/>
        <v>5.5949999999999998</v>
      </c>
      <c r="H64" s="35">
        <f>G64</f>
        <v>5.5949999999999998</v>
      </c>
      <c r="I64" s="40">
        <v>0.49199999999999999</v>
      </c>
      <c r="J64" s="39"/>
      <c r="K64" s="35"/>
      <c r="L64" s="35"/>
      <c r="M64" s="35"/>
      <c r="N64" s="35"/>
      <c r="O64" s="40"/>
      <c r="P64" s="41">
        <v>4.7309999999999999</v>
      </c>
      <c r="Q64" s="35">
        <f t="shared" si="5"/>
        <v>4.7309999999999999</v>
      </c>
      <c r="R64" s="35">
        <f t="shared" si="6"/>
        <v>0</v>
      </c>
      <c r="S64" s="35"/>
      <c r="T64" s="35"/>
      <c r="U64" s="35"/>
      <c r="V64" s="35"/>
      <c r="W64" s="35"/>
      <c r="X64" s="35"/>
      <c r="Y64" s="35">
        <f t="shared" si="7"/>
        <v>3.79</v>
      </c>
      <c r="Z64" s="35">
        <v>3.79</v>
      </c>
      <c r="AA64" s="35"/>
      <c r="AB64" s="35"/>
      <c r="AC64" s="35">
        <f>P64-Z64</f>
        <v>0.94099999999999984</v>
      </c>
      <c r="AD64" s="35">
        <f t="shared" si="8"/>
        <v>0</v>
      </c>
      <c r="AE64" s="35"/>
      <c r="AF64" s="35"/>
      <c r="AG64" s="35"/>
      <c r="AH64" s="35"/>
      <c r="AI64" s="35">
        <f t="shared" si="9"/>
        <v>0</v>
      </c>
      <c r="AJ64" s="35"/>
      <c r="AK64" s="35"/>
      <c r="AL64" s="35"/>
      <c r="AM64" s="35"/>
      <c r="AN64" s="35"/>
      <c r="AO64" s="35">
        <v>0.372</v>
      </c>
      <c r="AP64" s="35">
        <f t="shared" si="11"/>
        <v>0.372</v>
      </c>
      <c r="AQ64" s="35">
        <f t="shared" si="12"/>
        <v>0</v>
      </c>
      <c r="AR64" s="35"/>
      <c r="AS64" s="35"/>
      <c r="AT64" s="35"/>
      <c r="AU64" s="35"/>
      <c r="AV64" s="35"/>
      <c r="AW64" s="35"/>
      <c r="AX64" s="35">
        <f t="shared" si="14"/>
        <v>0.315</v>
      </c>
      <c r="AY64" s="35">
        <v>0.315</v>
      </c>
      <c r="AZ64" s="35"/>
      <c r="BA64" s="35"/>
      <c r="BB64" s="35">
        <f>AO64-AY64</f>
        <v>5.6999999999999995E-2</v>
      </c>
      <c r="BC64" s="35">
        <f t="shared" si="16"/>
        <v>0</v>
      </c>
      <c r="BD64" s="35"/>
      <c r="BE64" s="35"/>
      <c r="BF64" s="35"/>
      <c r="BG64" s="35"/>
      <c r="BH64" s="35">
        <f t="shared" si="17"/>
        <v>0</v>
      </c>
      <c r="BI64" s="35"/>
      <c r="BJ64" s="35"/>
      <c r="BK64" s="35"/>
      <c r="BL64" s="35"/>
      <c r="BM64" s="35"/>
      <c r="BN64" s="29">
        <f>P64+AO64</f>
        <v>5.1029999999999998</v>
      </c>
      <c r="BO64" s="35">
        <f t="shared" ref="BO64" si="186">BP64+BW64+CA64</f>
        <v>5.1029999999999998</v>
      </c>
      <c r="BP64" s="35">
        <f t="shared" ref="BP64" si="187">BQ64+BR64+BS64+BT64+BU64+BV64</f>
        <v>0</v>
      </c>
      <c r="BQ64" s="35">
        <f t="shared" si="182"/>
        <v>0</v>
      </c>
      <c r="BR64" s="35">
        <f t="shared" si="182"/>
        <v>0</v>
      </c>
      <c r="BS64" s="35">
        <f t="shared" si="182"/>
        <v>0</v>
      </c>
      <c r="BT64" s="35">
        <f t="shared" si="182"/>
        <v>0</v>
      </c>
      <c r="BU64" s="35">
        <f t="shared" si="182"/>
        <v>0</v>
      </c>
      <c r="BV64" s="35">
        <f t="shared" si="182"/>
        <v>0</v>
      </c>
      <c r="BW64" s="35">
        <f t="shared" ref="BW64" si="188">BX64+BY64+BZ64</f>
        <v>4.1050000000000004</v>
      </c>
      <c r="BX64" s="35">
        <f t="shared" si="184"/>
        <v>4.1050000000000004</v>
      </c>
      <c r="BY64" s="35">
        <f t="shared" si="184"/>
        <v>0</v>
      </c>
      <c r="BZ64" s="35">
        <f t="shared" si="184"/>
        <v>0</v>
      </c>
      <c r="CA64" s="35">
        <f t="shared" si="184"/>
        <v>0.99799999999999978</v>
      </c>
      <c r="CB64" s="35">
        <f t="shared" si="184"/>
        <v>0</v>
      </c>
      <c r="CC64" s="35">
        <f t="shared" si="184"/>
        <v>0</v>
      </c>
      <c r="CD64" s="35">
        <f t="shared" si="184"/>
        <v>0</v>
      </c>
      <c r="CE64" s="35">
        <f t="shared" si="184"/>
        <v>0</v>
      </c>
      <c r="CF64" s="35">
        <f t="shared" si="184"/>
        <v>0</v>
      </c>
      <c r="CG64" s="35">
        <f t="shared" si="168"/>
        <v>0</v>
      </c>
      <c r="CH64" s="35">
        <f>BI64+AJ64</f>
        <v>0</v>
      </c>
      <c r="CI64" s="29"/>
      <c r="CJ64" s="29"/>
      <c r="CK64" s="29"/>
      <c r="CL64" s="29"/>
      <c r="CM64" s="39">
        <v>4.048</v>
      </c>
      <c r="CN64" s="35">
        <v>0.315</v>
      </c>
      <c r="CO64" s="35"/>
      <c r="CP64" s="35"/>
      <c r="CQ64" s="35"/>
      <c r="CR64" s="31">
        <f t="shared" si="185"/>
        <v>4.3630000000000004</v>
      </c>
      <c r="CS64" s="21"/>
      <c r="CT64" s="21"/>
      <c r="CU64" s="21"/>
      <c r="CV64" s="21"/>
      <c r="CW64" s="21"/>
      <c r="CX64" s="21"/>
      <c r="CY64" s="21"/>
      <c r="CZ64" s="21"/>
      <c r="DA64" s="21"/>
      <c r="DB64" s="21"/>
      <c r="DC64" s="21"/>
      <c r="DD64" s="21"/>
      <c r="DE64" s="21"/>
      <c r="DF64" s="21"/>
      <c r="DG64" s="21"/>
      <c r="DH64" s="21"/>
      <c r="DI64" s="21"/>
      <c r="DJ64" s="21"/>
      <c r="DK64" s="21"/>
      <c r="DL64" s="21"/>
      <c r="DM64" s="21"/>
      <c r="DN64" s="21"/>
      <c r="DO64" s="21"/>
      <c r="DP64" s="21"/>
      <c r="DQ64" s="21"/>
      <c r="DR64" s="21"/>
      <c r="DS64" s="21"/>
      <c r="DT64" s="21"/>
      <c r="DU64" s="21"/>
      <c r="DV64" s="21"/>
      <c r="DW64" s="21"/>
      <c r="DX64" s="21"/>
      <c r="DY64" s="21"/>
      <c r="DZ64" s="21"/>
      <c r="EA64" s="21"/>
      <c r="EB64" s="21"/>
      <c r="EC64" s="21"/>
    </row>
    <row r="65" spans="1:133" s="32" customFormat="1" outlineLevel="1" x14ac:dyDescent="0.25">
      <c r="A65" s="93" t="s">
        <v>75</v>
      </c>
      <c r="B65" s="63" t="s">
        <v>163</v>
      </c>
      <c r="C65" s="66" t="s">
        <v>155</v>
      </c>
      <c r="D65" s="37"/>
      <c r="E65" s="38">
        <v>2015</v>
      </c>
      <c r="F65" s="109">
        <v>2015</v>
      </c>
      <c r="G65" s="39">
        <f t="shared" si="179"/>
        <v>2.7330000000000001</v>
      </c>
      <c r="H65" s="35">
        <f>G65</f>
        <v>2.7330000000000001</v>
      </c>
      <c r="I65" s="40">
        <v>2.7330000000000001</v>
      </c>
      <c r="J65" s="39"/>
      <c r="K65" s="35"/>
      <c r="L65" s="35"/>
      <c r="M65" s="35"/>
      <c r="N65" s="35"/>
      <c r="O65" s="129"/>
      <c r="P65" s="130"/>
      <c r="Q65" s="55">
        <f t="shared" si="5"/>
        <v>0</v>
      </c>
      <c r="R65" s="55">
        <f t="shared" si="6"/>
        <v>0</v>
      </c>
      <c r="S65" s="55"/>
      <c r="T65" s="55"/>
      <c r="U65" s="55"/>
      <c r="V65" s="55"/>
      <c r="W65" s="55"/>
      <c r="X65" s="55"/>
      <c r="Y65" s="55">
        <f t="shared" si="7"/>
        <v>0</v>
      </c>
      <c r="Z65" s="55">
        <f>P65/1.18</f>
        <v>0</v>
      </c>
      <c r="AA65" s="55"/>
      <c r="AB65" s="55"/>
      <c r="AC65" s="55">
        <f>P65-Z65</f>
        <v>0</v>
      </c>
      <c r="AD65" s="55">
        <f t="shared" si="8"/>
        <v>0</v>
      </c>
      <c r="AE65" s="55"/>
      <c r="AF65" s="55"/>
      <c r="AG65" s="55"/>
      <c r="AH65" s="55"/>
      <c r="AI65" s="55">
        <f t="shared" si="9"/>
        <v>0</v>
      </c>
      <c r="AJ65" s="55"/>
      <c r="AK65" s="55"/>
      <c r="AL65" s="55"/>
      <c r="AM65" s="55"/>
      <c r="AN65" s="55"/>
      <c r="AO65" s="55"/>
      <c r="AP65" s="55">
        <f t="shared" si="11"/>
        <v>0</v>
      </c>
      <c r="AQ65" s="55">
        <f t="shared" si="12"/>
        <v>0</v>
      </c>
      <c r="AR65" s="55"/>
      <c r="AS65" s="55"/>
      <c r="AT65" s="55"/>
      <c r="AU65" s="55"/>
      <c r="AV65" s="55"/>
      <c r="AW65" s="55"/>
      <c r="AX65" s="55">
        <f t="shared" si="14"/>
        <v>0</v>
      </c>
      <c r="AY65" s="55">
        <f>AO65/1.18</f>
        <v>0</v>
      </c>
      <c r="AZ65" s="55"/>
      <c r="BA65" s="55"/>
      <c r="BB65" s="55">
        <f>AO65-AY65</f>
        <v>0</v>
      </c>
      <c r="BC65" s="55">
        <f t="shared" si="16"/>
        <v>0</v>
      </c>
      <c r="BD65" s="55"/>
      <c r="BE65" s="55"/>
      <c r="BF65" s="55"/>
      <c r="BG65" s="55"/>
      <c r="BH65" s="55">
        <f t="shared" si="17"/>
        <v>0</v>
      </c>
      <c r="BI65" s="55"/>
      <c r="BJ65" s="55"/>
      <c r="BK65" s="55"/>
      <c r="BL65" s="55"/>
      <c r="BM65" s="55"/>
      <c r="BN65" s="54">
        <f>P65+AO65</f>
        <v>0</v>
      </c>
      <c r="BO65" s="55">
        <f t="shared" si="19"/>
        <v>0</v>
      </c>
      <c r="BP65" s="55">
        <f t="shared" si="20"/>
        <v>0</v>
      </c>
      <c r="BQ65" s="55">
        <f t="shared" si="182"/>
        <v>0</v>
      </c>
      <c r="BR65" s="55">
        <f t="shared" si="182"/>
        <v>0</v>
      </c>
      <c r="BS65" s="55">
        <f t="shared" si="182"/>
        <v>0</v>
      </c>
      <c r="BT65" s="55">
        <f t="shared" si="182"/>
        <v>0</v>
      </c>
      <c r="BU65" s="55">
        <f t="shared" si="182"/>
        <v>0</v>
      </c>
      <c r="BV65" s="55">
        <f t="shared" si="182"/>
        <v>0</v>
      </c>
      <c r="BW65" s="55">
        <f t="shared" si="22"/>
        <v>0</v>
      </c>
      <c r="BX65" s="55">
        <f t="shared" si="184"/>
        <v>0</v>
      </c>
      <c r="BY65" s="55">
        <f t="shared" si="184"/>
        <v>0</v>
      </c>
      <c r="BZ65" s="55">
        <f t="shared" si="184"/>
        <v>0</v>
      </c>
      <c r="CA65" s="55">
        <f t="shared" si="184"/>
        <v>0</v>
      </c>
      <c r="CB65" s="55">
        <f t="shared" si="184"/>
        <v>0</v>
      </c>
      <c r="CC65" s="55">
        <f t="shared" si="184"/>
        <v>0</v>
      </c>
      <c r="CD65" s="55">
        <f t="shared" si="184"/>
        <v>0</v>
      </c>
      <c r="CE65" s="55">
        <f t="shared" si="184"/>
        <v>0</v>
      </c>
      <c r="CF65" s="55">
        <f t="shared" si="184"/>
        <v>0</v>
      </c>
      <c r="CG65" s="55">
        <f t="shared" si="168"/>
        <v>0</v>
      </c>
      <c r="CH65" s="55">
        <f>BI65+AJ65</f>
        <v>0</v>
      </c>
      <c r="CI65" s="54"/>
      <c r="CJ65" s="54"/>
      <c r="CK65" s="54"/>
      <c r="CL65" s="54"/>
      <c r="CM65" s="126"/>
      <c r="CN65" s="55"/>
      <c r="CO65" s="35"/>
      <c r="CP65" s="35"/>
      <c r="CQ65" s="35"/>
      <c r="CR65" s="31">
        <f t="shared" si="185"/>
        <v>0</v>
      </c>
      <c r="CS65" s="21"/>
      <c r="CT65" s="21"/>
      <c r="CU65" s="21"/>
      <c r="CV65" s="21"/>
      <c r="CW65" s="21"/>
      <c r="CX65" s="21"/>
      <c r="CY65" s="21"/>
      <c r="CZ65" s="21"/>
      <c r="DA65" s="21"/>
      <c r="DB65" s="21"/>
      <c r="DC65" s="21"/>
      <c r="DD65" s="21"/>
      <c r="DE65" s="21"/>
      <c r="DF65" s="21"/>
      <c r="DG65" s="21"/>
      <c r="DH65" s="21"/>
      <c r="DI65" s="21"/>
      <c r="DJ65" s="21"/>
      <c r="DK65" s="21"/>
      <c r="DL65" s="21"/>
      <c r="DM65" s="21"/>
      <c r="DN65" s="21"/>
      <c r="DO65" s="21"/>
      <c r="DP65" s="21"/>
      <c r="DQ65" s="21"/>
      <c r="DR65" s="21"/>
      <c r="DS65" s="21"/>
      <c r="DT65" s="21"/>
      <c r="DU65" s="21"/>
      <c r="DV65" s="21"/>
      <c r="DW65" s="21"/>
      <c r="DX65" s="21"/>
      <c r="DY65" s="21"/>
      <c r="DZ65" s="21"/>
      <c r="EA65" s="21"/>
      <c r="EB65" s="21"/>
      <c r="EC65" s="21"/>
    </row>
    <row r="66" spans="1:133" s="32" customFormat="1" ht="31.5" outlineLevel="1" x14ac:dyDescent="0.25">
      <c r="A66" s="93" t="s">
        <v>76</v>
      </c>
      <c r="B66" s="73" t="s">
        <v>40</v>
      </c>
      <c r="C66" s="66" t="s">
        <v>155</v>
      </c>
      <c r="D66" s="37"/>
      <c r="E66" s="38">
        <v>2015</v>
      </c>
      <c r="F66" s="109">
        <v>2017</v>
      </c>
      <c r="G66" s="39">
        <f t="shared" si="179"/>
        <v>1.8240000000000001</v>
      </c>
      <c r="H66" s="35">
        <f>G66</f>
        <v>1.8240000000000001</v>
      </c>
      <c r="I66" s="40">
        <v>0.38500000000000001</v>
      </c>
      <c r="J66" s="39"/>
      <c r="K66" s="35"/>
      <c r="L66" s="35"/>
      <c r="M66" s="35"/>
      <c r="N66" s="35"/>
      <c r="O66" s="129"/>
      <c r="P66" s="130">
        <v>0.66500000000000004</v>
      </c>
      <c r="Q66" s="55">
        <f t="shared" si="5"/>
        <v>0.66500000000000004</v>
      </c>
      <c r="R66" s="55">
        <f t="shared" si="6"/>
        <v>0</v>
      </c>
      <c r="S66" s="55"/>
      <c r="T66" s="55"/>
      <c r="U66" s="55"/>
      <c r="V66" s="55"/>
      <c r="W66" s="55"/>
      <c r="X66" s="55"/>
      <c r="Y66" s="55">
        <f t="shared" si="7"/>
        <v>0.65500000000000003</v>
      </c>
      <c r="Z66" s="55">
        <v>0.65500000000000003</v>
      </c>
      <c r="AA66" s="55"/>
      <c r="AB66" s="55"/>
      <c r="AC66" s="55">
        <f>P66-Z66</f>
        <v>1.0000000000000009E-2</v>
      </c>
      <c r="AD66" s="55">
        <f t="shared" si="8"/>
        <v>0</v>
      </c>
      <c r="AE66" s="55"/>
      <c r="AF66" s="55"/>
      <c r="AG66" s="55"/>
      <c r="AH66" s="55"/>
      <c r="AI66" s="55">
        <f t="shared" si="9"/>
        <v>0</v>
      </c>
      <c r="AJ66" s="55"/>
      <c r="AK66" s="55"/>
      <c r="AL66" s="55"/>
      <c r="AM66" s="55"/>
      <c r="AN66" s="55"/>
      <c r="AO66" s="55">
        <v>0.77400000000000002</v>
      </c>
      <c r="AP66" s="55">
        <f t="shared" si="11"/>
        <v>0.77400000000000002</v>
      </c>
      <c r="AQ66" s="55">
        <f t="shared" si="12"/>
        <v>0</v>
      </c>
      <c r="AR66" s="55"/>
      <c r="AS66" s="55"/>
      <c r="AT66" s="55"/>
      <c r="AU66" s="55"/>
      <c r="AV66" s="55"/>
      <c r="AW66" s="55"/>
      <c r="AX66" s="55">
        <f t="shared" si="14"/>
        <v>0.65500000000000003</v>
      </c>
      <c r="AY66" s="55">
        <v>0.65500000000000003</v>
      </c>
      <c r="AZ66" s="55"/>
      <c r="BA66" s="55"/>
      <c r="BB66" s="55">
        <f>AO66-AY66</f>
        <v>0.11899999999999999</v>
      </c>
      <c r="BC66" s="55">
        <f t="shared" si="16"/>
        <v>0</v>
      </c>
      <c r="BD66" s="55"/>
      <c r="BE66" s="55"/>
      <c r="BF66" s="55"/>
      <c r="BG66" s="55"/>
      <c r="BH66" s="55">
        <f t="shared" si="17"/>
        <v>0</v>
      </c>
      <c r="BI66" s="55"/>
      <c r="BJ66" s="55"/>
      <c r="BK66" s="55"/>
      <c r="BL66" s="55"/>
      <c r="BM66" s="55"/>
      <c r="BN66" s="54">
        <f>P66+AO66</f>
        <v>1.4390000000000001</v>
      </c>
      <c r="BO66" s="55">
        <f t="shared" ref="BO66" si="189">BP66+BW66+CA66</f>
        <v>1.4390000000000001</v>
      </c>
      <c r="BP66" s="55">
        <f t="shared" ref="BP66" si="190">BQ66+BR66+BS66+BT66+BU66+BV66</f>
        <v>0</v>
      </c>
      <c r="BQ66" s="55">
        <f t="shared" si="182"/>
        <v>0</v>
      </c>
      <c r="BR66" s="55">
        <f t="shared" si="182"/>
        <v>0</v>
      </c>
      <c r="BS66" s="55">
        <f t="shared" si="182"/>
        <v>0</v>
      </c>
      <c r="BT66" s="55">
        <f t="shared" si="182"/>
        <v>0</v>
      </c>
      <c r="BU66" s="55">
        <f t="shared" si="182"/>
        <v>0</v>
      </c>
      <c r="BV66" s="55">
        <f t="shared" si="182"/>
        <v>0</v>
      </c>
      <c r="BW66" s="55">
        <f t="shared" ref="BW66" si="191">BX66+BY66+BZ66</f>
        <v>1.31</v>
      </c>
      <c r="BX66" s="55">
        <f t="shared" si="184"/>
        <v>1.31</v>
      </c>
      <c r="BY66" s="55">
        <f t="shared" si="184"/>
        <v>0</v>
      </c>
      <c r="BZ66" s="55">
        <f t="shared" si="184"/>
        <v>0</v>
      </c>
      <c r="CA66" s="55">
        <f t="shared" si="184"/>
        <v>0.129</v>
      </c>
      <c r="CB66" s="55">
        <f t="shared" si="184"/>
        <v>0</v>
      </c>
      <c r="CC66" s="55">
        <f t="shared" si="184"/>
        <v>0</v>
      </c>
      <c r="CD66" s="55">
        <f t="shared" si="184"/>
        <v>0</v>
      </c>
      <c r="CE66" s="55">
        <f t="shared" si="184"/>
        <v>0</v>
      </c>
      <c r="CF66" s="55">
        <f t="shared" si="184"/>
        <v>0</v>
      </c>
      <c r="CG66" s="55">
        <f t="shared" si="168"/>
        <v>0</v>
      </c>
      <c r="CH66" s="55">
        <f>BI66+AJ66</f>
        <v>0</v>
      </c>
      <c r="CI66" s="54"/>
      <c r="CJ66" s="54"/>
      <c r="CK66" s="54"/>
      <c r="CL66" s="54"/>
      <c r="CM66" s="126">
        <v>0.56299999999999994</v>
      </c>
      <c r="CN66" s="55">
        <v>0.65600000000000003</v>
      </c>
      <c r="CO66" s="35"/>
      <c r="CP66" s="35"/>
      <c r="CQ66" s="35"/>
      <c r="CR66" s="31">
        <f t="shared" ref="CR66" si="192">CQ66+CP66+CO66+CN66+CM66</f>
        <v>1.2189999999999999</v>
      </c>
      <c r="CS66" s="21"/>
      <c r="CT66" s="21"/>
      <c r="CU66" s="21"/>
      <c r="CV66" s="21"/>
      <c r="CW66" s="21"/>
      <c r="CX66" s="21"/>
      <c r="CY66" s="21"/>
      <c r="CZ66" s="21"/>
      <c r="DA66" s="21"/>
      <c r="DB66" s="21"/>
      <c r="DC66" s="21"/>
      <c r="DD66" s="21"/>
      <c r="DE66" s="21"/>
      <c r="DF66" s="21"/>
      <c r="DG66" s="21"/>
      <c r="DH66" s="21"/>
      <c r="DI66" s="21"/>
      <c r="DJ66" s="21"/>
      <c r="DK66" s="21"/>
      <c r="DL66" s="21"/>
      <c r="DM66" s="21"/>
      <c r="DN66" s="21"/>
      <c r="DO66" s="21"/>
      <c r="DP66" s="21"/>
      <c r="DQ66" s="21"/>
      <c r="DR66" s="21"/>
      <c r="DS66" s="21"/>
      <c r="DT66" s="21"/>
      <c r="DU66" s="21"/>
      <c r="DV66" s="21"/>
      <c r="DW66" s="21"/>
      <c r="DX66" s="21"/>
      <c r="DY66" s="21"/>
      <c r="DZ66" s="21"/>
      <c r="EA66" s="21"/>
      <c r="EB66" s="21"/>
      <c r="EC66" s="21"/>
    </row>
    <row r="67" spans="1:133" s="32" customFormat="1" outlineLevel="1" x14ac:dyDescent="0.25">
      <c r="A67" s="90" t="s">
        <v>24</v>
      </c>
      <c r="B67" s="71" t="s">
        <v>25</v>
      </c>
      <c r="C67" s="27"/>
      <c r="D67" s="28"/>
      <c r="E67" s="28"/>
      <c r="F67" s="106"/>
      <c r="G67" s="30">
        <f t="shared" ref="G67:O67" si="193">SUM(G68:G70)</f>
        <v>66.861999999999995</v>
      </c>
      <c r="H67" s="29">
        <f>SUM(H68:H70)</f>
        <v>66.861999999999995</v>
      </c>
      <c r="I67" s="31">
        <f>SUM(I68:I70)</f>
        <v>26.475999999999999</v>
      </c>
      <c r="J67" s="30">
        <f t="shared" si="193"/>
        <v>0</v>
      </c>
      <c r="K67" s="29">
        <f t="shared" si="193"/>
        <v>0</v>
      </c>
      <c r="L67" s="29"/>
      <c r="M67" s="29"/>
      <c r="N67" s="29"/>
      <c r="O67" s="125">
        <f t="shared" si="193"/>
        <v>0</v>
      </c>
      <c r="P67" s="137">
        <f>SUM(P68:P70)</f>
        <v>24.026</v>
      </c>
      <c r="Q67" s="54">
        <f t="shared" si="5"/>
        <v>24.026000000000003</v>
      </c>
      <c r="R67" s="54">
        <f t="shared" si="6"/>
        <v>0</v>
      </c>
      <c r="S67" s="54">
        <f t="shared" ref="S67:AO67" si="194">SUM(S68:S70)</f>
        <v>0</v>
      </c>
      <c r="T67" s="54">
        <f t="shared" si="194"/>
        <v>0</v>
      </c>
      <c r="U67" s="54">
        <f t="shared" si="194"/>
        <v>0</v>
      </c>
      <c r="V67" s="54">
        <f t="shared" si="194"/>
        <v>0</v>
      </c>
      <c r="W67" s="54">
        <f t="shared" si="194"/>
        <v>0</v>
      </c>
      <c r="X67" s="54">
        <f t="shared" si="194"/>
        <v>0</v>
      </c>
      <c r="Y67" s="54">
        <f t="shared" si="7"/>
        <v>20.391694915254241</v>
      </c>
      <c r="Z67" s="54">
        <f t="shared" si="194"/>
        <v>20.391694915254241</v>
      </c>
      <c r="AA67" s="54">
        <f t="shared" si="194"/>
        <v>0</v>
      </c>
      <c r="AB67" s="54">
        <f t="shared" si="194"/>
        <v>0</v>
      </c>
      <c r="AC67" s="54">
        <f t="shared" si="194"/>
        <v>3.634305084745761</v>
      </c>
      <c r="AD67" s="54">
        <f t="shared" si="8"/>
        <v>0</v>
      </c>
      <c r="AE67" s="54">
        <f t="shared" si="194"/>
        <v>0</v>
      </c>
      <c r="AF67" s="54">
        <f t="shared" si="194"/>
        <v>0</v>
      </c>
      <c r="AG67" s="54">
        <f t="shared" si="194"/>
        <v>0</v>
      </c>
      <c r="AH67" s="54">
        <f t="shared" si="194"/>
        <v>0</v>
      </c>
      <c r="AI67" s="54">
        <f t="shared" si="9"/>
        <v>0</v>
      </c>
      <c r="AJ67" s="54">
        <f t="shared" si="194"/>
        <v>0</v>
      </c>
      <c r="AK67" s="54">
        <f t="shared" si="194"/>
        <v>0</v>
      </c>
      <c r="AL67" s="54">
        <f t="shared" si="194"/>
        <v>0</v>
      </c>
      <c r="AM67" s="54">
        <f t="shared" si="194"/>
        <v>0</v>
      </c>
      <c r="AN67" s="54">
        <f t="shared" si="194"/>
        <v>0</v>
      </c>
      <c r="AO67" s="54">
        <f t="shared" si="194"/>
        <v>16.36</v>
      </c>
      <c r="AP67" s="54">
        <f t="shared" si="11"/>
        <v>16.36</v>
      </c>
      <c r="AQ67" s="54">
        <f t="shared" si="12"/>
        <v>0</v>
      </c>
      <c r="AR67" s="54">
        <f t="shared" ref="AR67:AW67" si="195">SUM(AR68:AR70)</f>
        <v>0</v>
      </c>
      <c r="AS67" s="54">
        <f t="shared" si="195"/>
        <v>0</v>
      </c>
      <c r="AT67" s="54">
        <f t="shared" si="195"/>
        <v>0</v>
      </c>
      <c r="AU67" s="54">
        <f t="shared" si="195"/>
        <v>0</v>
      </c>
      <c r="AV67" s="54">
        <f t="shared" si="195"/>
        <v>0</v>
      </c>
      <c r="AW67" s="54">
        <f t="shared" si="195"/>
        <v>0</v>
      </c>
      <c r="AX67" s="54">
        <f t="shared" si="14"/>
        <v>13.863999999999999</v>
      </c>
      <c r="AY67" s="54">
        <f t="shared" ref="AY67:BB67" si="196">SUM(AY68:AY70)</f>
        <v>13.863999999999999</v>
      </c>
      <c r="AZ67" s="54">
        <f t="shared" si="196"/>
        <v>0</v>
      </c>
      <c r="BA67" s="54">
        <f t="shared" si="196"/>
        <v>0</v>
      </c>
      <c r="BB67" s="54">
        <f t="shared" si="196"/>
        <v>2.496</v>
      </c>
      <c r="BC67" s="54">
        <f t="shared" si="16"/>
        <v>0</v>
      </c>
      <c r="BD67" s="54">
        <f t="shared" ref="BD67:BG67" si="197">SUM(BD68:BD70)</f>
        <v>0</v>
      </c>
      <c r="BE67" s="54">
        <f t="shared" si="197"/>
        <v>0</v>
      </c>
      <c r="BF67" s="54">
        <f t="shared" si="197"/>
        <v>0</v>
      </c>
      <c r="BG67" s="54">
        <f t="shared" si="197"/>
        <v>0</v>
      </c>
      <c r="BH67" s="54">
        <f t="shared" si="17"/>
        <v>0</v>
      </c>
      <c r="BI67" s="54">
        <f t="shared" ref="BI67:BM67" si="198">SUM(BI68:BI70)</f>
        <v>0</v>
      </c>
      <c r="BJ67" s="54">
        <f t="shared" si="198"/>
        <v>0</v>
      </c>
      <c r="BK67" s="54">
        <f t="shared" si="198"/>
        <v>0</v>
      </c>
      <c r="BL67" s="54">
        <f t="shared" si="198"/>
        <v>0</v>
      </c>
      <c r="BM67" s="54">
        <f t="shared" si="198"/>
        <v>0</v>
      </c>
      <c r="BN67" s="54">
        <f t="shared" ref="BN67" si="199">SUM(BN68:BN70)</f>
        <v>40.386000000000003</v>
      </c>
      <c r="BO67" s="54">
        <f t="shared" si="19"/>
        <v>40.385999999999996</v>
      </c>
      <c r="BP67" s="54">
        <f t="shared" si="20"/>
        <v>0</v>
      </c>
      <c r="BQ67" s="54">
        <f t="shared" ref="BQ67:BV67" si="200">SUM(BQ68:BQ70)</f>
        <v>0</v>
      </c>
      <c r="BR67" s="54">
        <f t="shared" si="200"/>
        <v>0</v>
      </c>
      <c r="BS67" s="54">
        <f t="shared" si="200"/>
        <v>0</v>
      </c>
      <c r="BT67" s="54">
        <f t="shared" si="200"/>
        <v>0</v>
      </c>
      <c r="BU67" s="54">
        <f t="shared" si="200"/>
        <v>0</v>
      </c>
      <c r="BV67" s="54">
        <f t="shared" si="200"/>
        <v>0</v>
      </c>
      <c r="BW67" s="54">
        <f t="shared" si="22"/>
        <v>34.255694915254239</v>
      </c>
      <c r="BX67" s="54">
        <f t="shared" ref="BX67:CA67" si="201">SUM(BX68:BX70)</f>
        <v>34.255694915254239</v>
      </c>
      <c r="BY67" s="54">
        <f t="shared" si="201"/>
        <v>0</v>
      </c>
      <c r="BZ67" s="54">
        <f t="shared" si="201"/>
        <v>0</v>
      </c>
      <c r="CA67" s="54">
        <f t="shared" si="201"/>
        <v>6.1303050847457605</v>
      </c>
      <c r="CB67" s="54">
        <f t="shared" si="24"/>
        <v>0</v>
      </c>
      <c r="CC67" s="54">
        <f t="shared" ref="CC67:CF67" si="202">SUM(CC68:CC70)</f>
        <v>0</v>
      </c>
      <c r="CD67" s="54">
        <f t="shared" si="202"/>
        <v>0</v>
      </c>
      <c r="CE67" s="54">
        <f t="shared" si="202"/>
        <v>0</v>
      </c>
      <c r="CF67" s="54">
        <f t="shared" si="202"/>
        <v>0</v>
      </c>
      <c r="CG67" s="54">
        <f t="shared" si="25"/>
        <v>0</v>
      </c>
      <c r="CH67" s="54">
        <f t="shared" ref="CH67:CL67" si="203">SUM(CH68:CH70)</f>
        <v>0</v>
      </c>
      <c r="CI67" s="54">
        <f t="shared" si="203"/>
        <v>0</v>
      </c>
      <c r="CJ67" s="54">
        <f t="shared" si="203"/>
        <v>0</v>
      </c>
      <c r="CK67" s="54">
        <f t="shared" si="203"/>
        <v>0</v>
      </c>
      <c r="CL67" s="54">
        <f t="shared" si="203"/>
        <v>0</v>
      </c>
      <c r="CM67" s="124">
        <f t="shared" ref="CM67:CR67" si="204">SUM(CM68:CM70)</f>
        <v>20.369999999999997</v>
      </c>
      <c r="CN67" s="54">
        <f t="shared" si="204"/>
        <v>13.864999999999998</v>
      </c>
      <c r="CO67" s="54"/>
      <c r="CP67" s="54"/>
      <c r="CQ67" s="54"/>
      <c r="CR67" s="125">
        <f t="shared" si="204"/>
        <v>34.234999999999999</v>
      </c>
      <c r="CS67" s="21"/>
      <c r="CT67" s="21"/>
      <c r="CU67" s="21"/>
      <c r="CV67" s="21"/>
      <c r="CW67" s="21"/>
      <c r="CX67" s="21"/>
      <c r="CY67" s="21"/>
      <c r="CZ67" s="21"/>
      <c r="DA67" s="21"/>
      <c r="DB67" s="21"/>
      <c r="DC67" s="21"/>
      <c r="DD67" s="21"/>
      <c r="DE67" s="21"/>
      <c r="DF67" s="21"/>
      <c r="DG67" s="21"/>
      <c r="DH67" s="21"/>
      <c r="DI67" s="21"/>
      <c r="DJ67" s="21"/>
      <c r="DK67" s="21"/>
      <c r="DL67" s="21"/>
      <c r="DM67" s="21"/>
      <c r="DN67" s="21"/>
      <c r="DO67" s="21"/>
      <c r="DP67" s="21"/>
      <c r="DQ67" s="21"/>
      <c r="DR67" s="21"/>
      <c r="DS67" s="21"/>
      <c r="DT67" s="21"/>
      <c r="DU67" s="21"/>
      <c r="DV67" s="21"/>
      <c r="DW67" s="21"/>
      <c r="DX67" s="21"/>
      <c r="DY67" s="21"/>
      <c r="DZ67" s="21"/>
      <c r="EA67" s="21"/>
      <c r="EB67" s="21"/>
      <c r="EC67" s="21"/>
    </row>
    <row r="68" spans="1:133" s="32" customFormat="1" outlineLevel="1" x14ac:dyDescent="0.25">
      <c r="A68" s="87">
        <v>19</v>
      </c>
      <c r="B68" s="72" t="s">
        <v>93</v>
      </c>
      <c r="C68" s="66" t="s">
        <v>155</v>
      </c>
      <c r="D68" s="37"/>
      <c r="E68" s="38">
        <v>2015</v>
      </c>
      <c r="F68" s="109">
        <v>2017</v>
      </c>
      <c r="G68" s="39">
        <f t="shared" ref="G68:G70" si="205">I68+P68+AO68</f>
        <v>48.268999999999991</v>
      </c>
      <c r="H68" s="55">
        <f>G68</f>
        <v>48.268999999999991</v>
      </c>
      <c r="I68" s="40">
        <v>22.861999999999998</v>
      </c>
      <c r="J68" s="39"/>
      <c r="K68" s="35"/>
      <c r="L68" s="35"/>
      <c r="M68" s="35"/>
      <c r="N68" s="35"/>
      <c r="O68" s="129"/>
      <c r="P68" s="130">
        <v>15.637</v>
      </c>
      <c r="Q68" s="55">
        <f t="shared" si="5"/>
        <v>15.637</v>
      </c>
      <c r="R68" s="55">
        <f t="shared" si="6"/>
        <v>0</v>
      </c>
      <c r="S68" s="55"/>
      <c r="T68" s="55"/>
      <c r="U68" s="55"/>
      <c r="V68" s="55"/>
      <c r="W68" s="55"/>
      <c r="X68" s="55"/>
      <c r="Y68" s="55">
        <f t="shared" si="7"/>
        <v>13.251694915254239</v>
      </c>
      <c r="Z68" s="55">
        <f>P68/1.18</f>
        <v>13.251694915254239</v>
      </c>
      <c r="AA68" s="55"/>
      <c r="AB68" s="55"/>
      <c r="AC68" s="55">
        <f>P68-Z68</f>
        <v>2.3853050847457613</v>
      </c>
      <c r="AD68" s="55">
        <f t="shared" si="8"/>
        <v>0</v>
      </c>
      <c r="AE68" s="55"/>
      <c r="AF68" s="55"/>
      <c r="AG68" s="55"/>
      <c r="AH68" s="55"/>
      <c r="AI68" s="55">
        <f t="shared" si="9"/>
        <v>0</v>
      </c>
      <c r="AJ68" s="55"/>
      <c r="AK68" s="54"/>
      <c r="AL68" s="54"/>
      <c r="AM68" s="54"/>
      <c r="AN68" s="54"/>
      <c r="AO68" s="55">
        <v>9.77</v>
      </c>
      <c r="AP68" s="55">
        <f t="shared" si="11"/>
        <v>9.77</v>
      </c>
      <c r="AQ68" s="55">
        <f t="shared" si="12"/>
        <v>0</v>
      </c>
      <c r="AR68" s="55"/>
      <c r="AS68" s="55"/>
      <c r="AT68" s="55"/>
      <c r="AU68" s="55"/>
      <c r="AV68" s="55"/>
      <c r="AW68" s="55"/>
      <c r="AX68" s="55">
        <f t="shared" si="14"/>
        <v>8.2789999999999999</v>
      </c>
      <c r="AY68" s="55">
        <v>8.2789999999999999</v>
      </c>
      <c r="AZ68" s="55"/>
      <c r="BA68" s="55"/>
      <c r="BB68" s="55">
        <f>AO68-AY68</f>
        <v>1.4909999999999997</v>
      </c>
      <c r="BC68" s="55">
        <f t="shared" si="16"/>
        <v>0</v>
      </c>
      <c r="BD68" s="55"/>
      <c r="BE68" s="55"/>
      <c r="BF68" s="55"/>
      <c r="BG68" s="55"/>
      <c r="BH68" s="55">
        <f t="shared" si="17"/>
        <v>0</v>
      </c>
      <c r="BI68" s="55"/>
      <c r="BJ68" s="54"/>
      <c r="BK68" s="54"/>
      <c r="BL68" s="54"/>
      <c r="BM68" s="54"/>
      <c r="BN68" s="54">
        <f>P68+AO68</f>
        <v>25.407</v>
      </c>
      <c r="BO68" s="55">
        <f t="shared" si="19"/>
        <v>25.406999999999996</v>
      </c>
      <c r="BP68" s="55">
        <f t="shared" si="20"/>
        <v>0</v>
      </c>
      <c r="BQ68" s="55">
        <f t="shared" ref="BQ68:BV70" si="206">AR68+S68</f>
        <v>0</v>
      </c>
      <c r="BR68" s="55">
        <f t="shared" si="206"/>
        <v>0</v>
      </c>
      <c r="BS68" s="55">
        <f t="shared" si="206"/>
        <v>0</v>
      </c>
      <c r="BT68" s="55">
        <f t="shared" si="206"/>
        <v>0</v>
      </c>
      <c r="BU68" s="55">
        <f t="shared" si="206"/>
        <v>0</v>
      </c>
      <c r="BV68" s="55">
        <f t="shared" si="206"/>
        <v>0</v>
      </c>
      <c r="BW68" s="55">
        <f t="shared" si="22"/>
        <v>21.530694915254237</v>
      </c>
      <c r="BX68" s="55">
        <f t="shared" ref="BX68:CF70" si="207">AY68+Z68</f>
        <v>21.530694915254237</v>
      </c>
      <c r="BY68" s="55">
        <f t="shared" si="207"/>
        <v>0</v>
      </c>
      <c r="BZ68" s="55">
        <f t="shared" si="207"/>
        <v>0</v>
      </c>
      <c r="CA68" s="55">
        <f t="shared" si="207"/>
        <v>3.876305084745761</v>
      </c>
      <c r="CB68" s="55">
        <f t="shared" si="207"/>
        <v>0</v>
      </c>
      <c r="CC68" s="55">
        <f t="shared" si="207"/>
        <v>0</v>
      </c>
      <c r="CD68" s="55">
        <f t="shared" si="207"/>
        <v>0</v>
      </c>
      <c r="CE68" s="55">
        <f t="shared" si="207"/>
        <v>0</v>
      </c>
      <c r="CF68" s="55">
        <f t="shared" si="207"/>
        <v>0</v>
      </c>
      <c r="CG68" s="55">
        <f t="shared" si="168"/>
        <v>0</v>
      </c>
      <c r="CH68" s="55">
        <f>BI68+AJ68</f>
        <v>0</v>
      </c>
      <c r="CI68" s="54"/>
      <c r="CJ68" s="54"/>
      <c r="CK68" s="54"/>
      <c r="CL68" s="54"/>
      <c r="CM68" s="126">
        <v>13.26</v>
      </c>
      <c r="CN68" s="55">
        <v>8.2799999999999994</v>
      </c>
      <c r="CO68" s="55"/>
      <c r="CP68" s="55"/>
      <c r="CQ68" s="55"/>
      <c r="CR68" s="125">
        <f>CM68+CN68+CO68+CP68+CQ68</f>
        <v>21.54</v>
      </c>
      <c r="CS68" s="21"/>
      <c r="CT68" s="21"/>
      <c r="CU68" s="21"/>
      <c r="CV68" s="21"/>
      <c r="CW68" s="21"/>
      <c r="CX68" s="21"/>
      <c r="CY68" s="21"/>
      <c r="CZ68" s="21"/>
      <c r="DA68" s="21"/>
      <c r="DB68" s="21"/>
      <c r="DC68" s="21"/>
      <c r="DD68" s="21"/>
      <c r="DE68" s="21"/>
      <c r="DF68" s="21"/>
      <c r="DG68" s="21"/>
      <c r="DH68" s="21"/>
      <c r="DI68" s="21"/>
      <c r="DJ68" s="21"/>
      <c r="DK68" s="21"/>
      <c r="DL68" s="21"/>
      <c r="DM68" s="21"/>
      <c r="DN68" s="21"/>
      <c r="DO68" s="21"/>
      <c r="DP68" s="21"/>
      <c r="DQ68" s="21"/>
      <c r="DR68" s="21"/>
      <c r="DS68" s="21"/>
      <c r="DT68" s="21"/>
      <c r="DU68" s="21"/>
      <c r="DV68" s="21"/>
      <c r="DW68" s="21"/>
      <c r="DX68" s="21"/>
      <c r="DY68" s="21"/>
      <c r="DZ68" s="21"/>
      <c r="EA68" s="21"/>
      <c r="EB68" s="21"/>
      <c r="EC68" s="21"/>
    </row>
    <row r="69" spans="1:133" s="32" customFormat="1" outlineLevel="1" x14ac:dyDescent="0.25">
      <c r="A69" s="87">
        <v>20</v>
      </c>
      <c r="B69" s="72" t="s">
        <v>94</v>
      </c>
      <c r="C69" s="66" t="s">
        <v>155</v>
      </c>
      <c r="D69" s="37"/>
      <c r="E69" s="38">
        <v>2015</v>
      </c>
      <c r="F69" s="109">
        <v>2017</v>
      </c>
      <c r="G69" s="39">
        <f t="shared" si="205"/>
        <v>9.343</v>
      </c>
      <c r="H69" s="35">
        <f t="shared" ref="H69:H70" si="208">G69</f>
        <v>9.343</v>
      </c>
      <c r="I69" s="40">
        <v>2.1160000000000001</v>
      </c>
      <c r="J69" s="39"/>
      <c r="K69" s="35"/>
      <c r="L69" s="35"/>
      <c r="M69" s="35"/>
      <c r="N69" s="35"/>
      <c r="O69" s="129"/>
      <c r="P69" s="130">
        <v>4.6619999999999999</v>
      </c>
      <c r="Q69" s="55">
        <f t="shared" si="5"/>
        <v>4.6619999999999999</v>
      </c>
      <c r="R69" s="55">
        <f t="shared" si="6"/>
        <v>0</v>
      </c>
      <c r="S69" s="55"/>
      <c r="T69" s="55"/>
      <c r="U69" s="55"/>
      <c r="V69" s="55"/>
      <c r="W69" s="55"/>
      <c r="X69" s="55"/>
      <c r="Y69" s="55">
        <f t="shared" si="7"/>
        <v>3.956</v>
      </c>
      <c r="Z69" s="55">
        <v>3.956</v>
      </c>
      <c r="AA69" s="55"/>
      <c r="AB69" s="55"/>
      <c r="AC69" s="55">
        <f>P69-Z69</f>
        <v>0.70599999999999996</v>
      </c>
      <c r="AD69" s="55">
        <f t="shared" si="8"/>
        <v>0</v>
      </c>
      <c r="AE69" s="55"/>
      <c r="AF69" s="55"/>
      <c r="AG69" s="55"/>
      <c r="AH69" s="55"/>
      <c r="AI69" s="55">
        <f t="shared" si="9"/>
        <v>0</v>
      </c>
      <c r="AJ69" s="55"/>
      <c r="AK69" s="54"/>
      <c r="AL69" s="54"/>
      <c r="AM69" s="54"/>
      <c r="AN69" s="54"/>
      <c r="AO69" s="55">
        <v>2.5649999999999999</v>
      </c>
      <c r="AP69" s="55">
        <f t="shared" si="11"/>
        <v>2.5649999999999999</v>
      </c>
      <c r="AQ69" s="55">
        <f t="shared" si="12"/>
        <v>0</v>
      </c>
      <c r="AR69" s="55"/>
      <c r="AS69" s="55"/>
      <c r="AT69" s="55"/>
      <c r="AU69" s="55"/>
      <c r="AV69" s="55"/>
      <c r="AW69" s="55"/>
      <c r="AX69" s="55">
        <f t="shared" si="14"/>
        <v>2.1739999999999999</v>
      </c>
      <c r="AY69" s="55">
        <v>2.1739999999999999</v>
      </c>
      <c r="AZ69" s="55"/>
      <c r="BA69" s="55"/>
      <c r="BB69" s="55">
        <f>AO69-AY69</f>
        <v>0.39100000000000001</v>
      </c>
      <c r="BC69" s="55">
        <f t="shared" si="16"/>
        <v>0</v>
      </c>
      <c r="BD69" s="55"/>
      <c r="BE69" s="55"/>
      <c r="BF69" s="55"/>
      <c r="BG69" s="55"/>
      <c r="BH69" s="55">
        <f t="shared" si="17"/>
        <v>0</v>
      </c>
      <c r="BI69" s="55"/>
      <c r="BJ69" s="54"/>
      <c r="BK69" s="54"/>
      <c r="BL69" s="54"/>
      <c r="BM69" s="54"/>
      <c r="BN69" s="54">
        <f>P69+AO69</f>
        <v>7.2270000000000003</v>
      </c>
      <c r="BO69" s="55">
        <f t="shared" si="19"/>
        <v>7.2270000000000003</v>
      </c>
      <c r="BP69" s="55">
        <f t="shared" si="20"/>
        <v>0</v>
      </c>
      <c r="BQ69" s="55">
        <f t="shared" si="206"/>
        <v>0</v>
      </c>
      <c r="BR69" s="55">
        <f t="shared" si="206"/>
        <v>0</v>
      </c>
      <c r="BS69" s="55">
        <f t="shared" si="206"/>
        <v>0</v>
      </c>
      <c r="BT69" s="55">
        <f t="shared" si="206"/>
        <v>0</v>
      </c>
      <c r="BU69" s="55">
        <f t="shared" si="206"/>
        <v>0</v>
      </c>
      <c r="BV69" s="55">
        <f t="shared" si="206"/>
        <v>0</v>
      </c>
      <c r="BW69" s="55">
        <f t="shared" si="22"/>
        <v>6.13</v>
      </c>
      <c r="BX69" s="55">
        <f t="shared" si="207"/>
        <v>6.13</v>
      </c>
      <c r="BY69" s="55">
        <f t="shared" si="207"/>
        <v>0</v>
      </c>
      <c r="BZ69" s="55">
        <f t="shared" si="207"/>
        <v>0</v>
      </c>
      <c r="CA69" s="55">
        <f t="shared" si="207"/>
        <v>1.097</v>
      </c>
      <c r="CB69" s="55">
        <f t="shared" si="207"/>
        <v>0</v>
      </c>
      <c r="CC69" s="55">
        <f t="shared" si="207"/>
        <v>0</v>
      </c>
      <c r="CD69" s="55">
        <f t="shared" si="207"/>
        <v>0</v>
      </c>
      <c r="CE69" s="55">
        <f t="shared" si="207"/>
        <v>0</v>
      </c>
      <c r="CF69" s="55">
        <f t="shared" si="207"/>
        <v>0</v>
      </c>
      <c r="CG69" s="55">
        <f t="shared" si="168"/>
        <v>0</v>
      </c>
      <c r="CH69" s="55">
        <f>BI69+AJ69</f>
        <v>0</v>
      </c>
      <c r="CI69" s="54"/>
      <c r="CJ69" s="54"/>
      <c r="CK69" s="54"/>
      <c r="CL69" s="54"/>
      <c r="CM69" s="126">
        <v>3.9510000000000001</v>
      </c>
      <c r="CN69" s="55">
        <v>2.1739999999999999</v>
      </c>
      <c r="CO69" s="55"/>
      <c r="CP69" s="55"/>
      <c r="CQ69" s="55"/>
      <c r="CR69" s="125">
        <f>CM69+CN69+CO69+CP69+CQ69</f>
        <v>6.125</v>
      </c>
      <c r="CS69" s="21"/>
      <c r="CT69" s="21"/>
      <c r="CU69" s="21"/>
      <c r="CV69" s="21"/>
      <c r="CW69" s="21"/>
      <c r="CX69" s="21"/>
      <c r="CY69" s="21"/>
      <c r="CZ69" s="21"/>
      <c r="DA69" s="21"/>
      <c r="DB69" s="21"/>
      <c r="DC69" s="21"/>
      <c r="DD69" s="21"/>
      <c r="DE69" s="21"/>
      <c r="DF69" s="21"/>
      <c r="DG69" s="21"/>
      <c r="DH69" s="21"/>
      <c r="DI69" s="21"/>
      <c r="DJ69" s="21"/>
      <c r="DK69" s="21"/>
      <c r="DL69" s="21"/>
      <c r="DM69" s="21"/>
      <c r="DN69" s="21"/>
      <c r="DO69" s="21"/>
      <c r="DP69" s="21"/>
      <c r="DQ69" s="21"/>
      <c r="DR69" s="21"/>
      <c r="DS69" s="21"/>
      <c r="DT69" s="21"/>
      <c r="DU69" s="21"/>
      <c r="DV69" s="21"/>
      <c r="DW69" s="21"/>
      <c r="DX69" s="21"/>
      <c r="DY69" s="21"/>
      <c r="DZ69" s="21"/>
      <c r="EA69" s="21"/>
      <c r="EB69" s="21"/>
      <c r="EC69" s="21"/>
    </row>
    <row r="70" spans="1:133" s="32" customFormat="1" outlineLevel="1" x14ac:dyDescent="0.25">
      <c r="A70" s="87">
        <v>21</v>
      </c>
      <c r="B70" s="72" t="s">
        <v>95</v>
      </c>
      <c r="C70" s="66" t="s">
        <v>155</v>
      </c>
      <c r="D70" s="37"/>
      <c r="E70" s="38">
        <v>2015</v>
      </c>
      <c r="F70" s="109">
        <v>2017</v>
      </c>
      <c r="G70" s="39">
        <f t="shared" si="205"/>
        <v>9.25</v>
      </c>
      <c r="H70" s="35">
        <f t="shared" si="208"/>
        <v>9.25</v>
      </c>
      <c r="I70" s="40">
        <v>1.498</v>
      </c>
      <c r="J70" s="39"/>
      <c r="K70" s="35"/>
      <c r="L70" s="35"/>
      <c r="M70" s="35"/>
      <c r="N70" s="35"/>
      <c r="O70" s="40"/>
      <c r="P70" s="41">
        <v>3.7269999999999999</v>
      </c>
      <c r="Q70" s="35">
        <f t="shared" si="5"/>
        <v>3.7269999999999999</v>
      </c>
      <c r="R70" s="35">
        <f t="shared" si="6"/>
        <v>0</v>
      </c>
      <c r="S70" s="35"/>
      <c r="T70" s="35"/>
      <c r="U70" s="35"/>
      <c r="V70" s="35"/>
      <c r="W70" s="35"/>
      <c r="X70" s="35"/>
      <c r="Y70" s="35">
        <f t="shared" si="7"/>
        <v>3.1840000000000002</v>
      </c>
      <c r="Z70" s="35">
        <v>3.1840000000000002</v>
      </c>
      <c r="AA70" s="35"/>
      <c r="AB70" s="35"/>
      <c r="AC70" s="35">
        <f>P70-Z70</f>
        <v>0.54299999999999971</v>
      </c>
      <c r="AD70" s="35">
        <f t="shared" si="8"/>
        <v>0</v>
      </c>
      <c r="AE70" s="35"/>
      <c r="AF70" s="35"/>
      <c r="AG70" s="35"/>
      <c r="AH70" s="35"/>
      <c r="AI70" s="35">
        <f t="shared" si="9"/>
        <v>0</v>
      </c>
      <c r="AJ70" s="35"/>
      <c r="AK70" s="29"/>
      <c r="AL70" s="29"/>
      <c r="AM70" s="29"/>
      <c r="AN70" s="29"/>
      <c r="AO70" s="35">
        <v>4.0250000000000004</v>
      </c>
      <c r="AP70" s="35">
        <f t="shared" si="11"/>
        <v>4.0250000000000004</v>
      </c>
      <c r="AQ70" s="35">
        <f t="shared" si="12"/>
        <v>0</v>
      </c>
      <c r="AR70" s="35"/>
      <c r="AS70" s="35"/>
      <c r="AT70" s="35"/>
      <c r="AU70" s="35"/>
      <c r="AV70" s="35"/>
      <c r="AW70" s="35"/>
      <c r="AX70" s="35">
        <f t="shared" si="14"/>
        <v>3.411</v>
      </c>
      <c r="AY70" s="35">
        <v>3.411</v>
      </c>
      <c r="AZ70" s="35"/>
      <c r="BA70" s="35"/>
      <c r="BB70" s="35">
        <f>AO70-AY70</f>
        <v>0.61400000000000032</v>
      </c>
      <c r="BC70" s="35">
        <f t="shared" si="16"/>
        <v>0</v>
      </c>
      <c r="BD70" s="35"/>
      <c r="BE70" s="35"/>
      <c r="BF70" s="35"/>
      <c r="BG70" s="35"/>
      <c r="BH70" s="35">
        <f t="shared" si="17"/>
        <v>0</v>
      </c>
      <c r="BI70" s="35"/>
      <c r="BJ70" s="29"/>
      <c r="BK70" s="29"/>
      <c r="BL70" s="29"/>
      <c r="BM70" s="29"/>
      <c r="BN70" s="29">
        <f>P70+AO70</f>
        <v>7.7520000000000007</v>
      </c>
      <c r="BO70" s="35">
        <f t="shared" si="19"/>
        <v>7.7520000000000007</v>
      </c>
      <c r="BP70" s="35">
        <f t="shared" si="20"/>
        <v>0</v>
      </c>
      <c r="BQ70" s="35">
        <f t="shared" si="206"/>
        <v>0</v>
      </c>
      <c r="BR70" s="35">
        <f t="shared" si="206"/>
        <v>0</v>
      </c>
      <c r="BS70" s="35">
        <f t="shared" si="206"/>
        <v>0</v>
      </c>
      <c r="BT70" s="35">
        <f t="shared" si="206"/>
        <v>0</v>
      </c>
      <c r="BU70" s="35">
        <f t="shared" si="206"/>
        <v>0</v>
      </c>
      <c r="BV70" s="35">
        <f t="shared" si="206"/>
        <v>0</v>
      </c>
      <c r="BW70" s="35">
        <f t="shared" si="22"/>
        <v>6.5950000000000006</v>
      </c>
      <c r="BX70" s="35">
        <f t="shared" si="207"/>
        <v>6.5950000000000006</v>
      </c>
      <c r="BY70" s="35">
        <f t="shared" si="207"/>
        <v>0</v>
      </c>
      <c r="BZ70" s="35">
        <f t="shared" si="207"/>
        <v>0</v>
      </c>
      <c r="CA70" s="35">
        <f t="shared" si="207"/>
        <v>1.157</v>
      </c>
      <c r="CB70" s="35">
        <f t="shared" si="207"/>
        <v>0</v>
      </c>
      <c r="CC70" s="35">
        <f t="shared" si="207"/>
        <v>0</v>
      </c>
      <c r="CD70" s="35">
        <f t="shared" si="207"/>
        <v>0</v>
      </c>
      <c r="CE70" s="35">
        <f t="shared" si="207"/>
        <v>0</v>
      </c>
      <c r="CF70" s="35">
        <f t="shared" si="207"/>
        <v>0</v>
      </c>
      <c r="CG70" s="35">
        <f t="shared" si="168"/>
        <v>0</v>
      </c>
      <c r="CH70" s="35">
        <f>BI70+AJ70</f>
        <v>0</v>
      </c>
      <c r="CI70" s="29"/>
      <c r="CJ70" s="29"/>
      <c r="CK70" s="29"/>
      <c r="CL70" s="29"/>
      <c r="CM70" s="39">
        <v>3.1589999999999998</v>
      </c>
      <c r="CN70" s="35">
        <v>3.411</v>
      </c>
      <c r="CO70" s="35"/>
      <c r="CP70" s="35"/>
      <c r="CQ70" s="35"/>
      <c r="CR70" s="31">
        <f>CM70+CN70+CO70+CP70+CQ70</f>
        <v>6.57</v>
      </c>
      <c r="CS70" s="21"/>
      <c r="CT70" s="21"/>
      <c r="CU70" s="21"/>
      <c r="CV70" s="21"/>
      <c r="CW70" s="21"/>
      <c r="CX70" s="21"/>
      <c r="CY70" s="21"/>
      <c r="CZ70" s="21"/>
      <c r="DA70" s="21"/>
      <c r="DB70" s="21"/>
      <c r="DC70" s="21"/>
      <c r="DD70" s="21"/>
      <c r="DE70" s="21"/>
      <c r="DF70" s="21"/>
      <c r="DG70" s="21"/>
      <c r="DH70" s="21"/>
      <c r="DI70" s="21"/>
      <c r="DJ70" s="21"/>
      <c r="DK70" s="21"/>
      <c r="DL70" s="21"/>
      <c r="DM70" s="21"/>
      <c r="DN70" s="21"/>
      <c r="DO70" s="21"/>
      <c r="DP70" s="21"/>
      <c r="DQ70" s="21"/>
      <c r="DR70" s="21"/>
      <c r="DS70" s="21"/>
      <c r="DT70" s="21"/>
      <c r="DU70" s="21"/>
      <c r="DV70" s="21"/>
      <c r="DW70" s="21"/>
      <c r="DX70" s="21"/>
      <c r="DY70" s="21"/>
      <c r="DZ70" s="21"/>
      <c r="EA70" s="21"/>
      <c r="EB70" s="21"/>
      <c r="EC70" s="21"/>
    </row>
    <row r="71" spans="1:133" s="32" customFormat="1" outlineLevel="1" x14ac:dyDescent="0.25">
      <c r="A71" s="90" t="s">
        <v>26</v>
      </c>
      <c r="B71" s="71" t="s">
        <v>27</v>
      </c>
      <c r="C71" s="37"/>
      <c r="D71" s="37"/>
      <c r="E71" s="49"/>
      <c r="F71" s="112"/>
      <c r="G71" s="30">
        <f>SUM(G72:G73)</f>
        <v>9.8179999999999996</v>
      </c>
      <c r="H71" s="29">
        <f>SUM(H72:H73)</f>
        <v>9.8179999999999996</v>
      </c>
      <c r="I71" s="31">
        <f>SUM(I73:I73)</f>
        <v>0</v>
      </c>
      <c r="J71" s="30"/>
      <c r="K71" s="29"/>
      <c r="L71" s="29"/>
      <c r="M71" s="29"/>
      <c r="N71" s="29"/>
      <c r="O71" s="31"/>
      <c r="P71" s="50">
        <f t="shared" ref="P71:AO71" si="209">P72+P73</f>
        <v>3.3279999999999998</v>
      </c>
      <c r="Q71" s="29">
        <f t="shared" si="5"/>
        <v>3.3279999999999998</v>
      </c>
      <c r="R71" s="29">
        <f t="shared" si="6"/>
        <v>0</v>
      </c>
      <c r="S71" s="29">
        <f t="shared" si="209"/>
        <v>0</v>
      </c>
      <c r="T71" s="29">
        <f t="shared" si="209"/>
        <v>0</v>
      </c>
      <c r="U71" s="29">
        <f t="shared" si="209"/>
        <v>0</v>
      </c>
      <c r="V71" s="29">
        <f t="shared" si="209"/>
        <v>0</v>
      </c>
      <c r="W71" s="29">
        <f t="shared" si="209"/>
        <v>0</v>
      </c>
      <c r="X71" s="29">
        <f t="shared" si="209"/>
        <v>0</v>
      </c>
      <c r="Y71" s="29">
        <f t="shared" si="7"/>
        <v>2.82</v>
      </c>
      <c r="Z71" s="29">
        <f t="shared" si="209"/>
        <v>2.82</v>
      </c>
      <c r="AA71" s="29">
        <f t="shared" si="209"/>
        <v>0</v>
      </c>
      <c r="AB71" s="29">
        <f t="shared" si="209"/>
        <v>0</v>
      </c>
      <c r="AC71" s="29">
        <f t="shared" si="209"/>
        <v>0.50800000000000001</v>
      </c>
      <c r="AD71" s="29">
        <f t="shared" si="8"/>
        <v>0</v>
      </c>
      <c r="AE71" s="29">
        <f t="shared" si="209"/>
        <v>0</v>
      </c>
      <c r="AF71" s="29">
        <f t="shared" si="209"/>
        <v>0</v>
      </c>
      <c r="AG71" s="29">
        <f t="shared" si="209"/>
        <v>0</v>
      </c>
      <c r="AH71" s="29">
        <f t="shared" si="209"/>
        <v>0</v>
      </c>
      <c r="AI71" s="29">
        <f t="shared" si="9"/>
        <v>0</v>
      </c>
      <c r="AJ71" s="29">
        <f t="shared" si="209"/>
        <v>0</v>
      </c>
      <c r="AK71" s="29">
        <f t="shared" si="209"/>
        <v>0</v>
      </c>
      <c r="AL71" s="29">
        <f t="shared" si="209"/>
        <v>0</v>
      </c>
      <c r="AM71" s="29">
        <f t="shared" si="209"/>
        <v>0</v>
      </c>
      <c r="AN71" s="29">
        <f t="shared" si="209"/>
        <v>0</v>
      </c>
      <c r="AO71" s="29">
        <f t="shared" si="209"/>
        <v>6.4899999999999993</v>
      </c>
      <c r="AP71" s="29">
        <f t="shared" si="11"/>
        <v>6.4899999999999993</v>
      </c>
      <c r="AQ71" s="29">
        <f t="shared" si="12"/>
        <v>0</v>
      </c>
      <c r="AR71" s="29">
        <f t="shared" ref="AR71:AW71" si="210">AR72+AR73</f>
        <v>0</v>
      </c>
      <c r="AS71" s="29">
        <f t="shared" si="210"/>
        <v>0</v>
      </c>
      <c r="AT71" s="29">
        <f t="shared" si="210"/>
        <v>0</v>
      </c>
      <c r="AU71" s="29">
        <f t="shared" si="210"/>
        <v>0</v>
      </c>
      <c r="AV71" s="29">
        <f t="shared" si="210"/>
        <v>0</v>
      </c>
      <c r="AW71" s="29">
        <f t="shared" si="210"/>
        <v>0</v>
      </c>
      <c r="AX71" s="29">
        <f t="shared" si="14"/>
        <v>5.5</v>
      </c>
      <c r="AY71" s="29">
        <f t="shared" ref="AY71:BB71" si="211">AY72+AY73</f>
        <v>5.5</v>
      </c>
      <c r="AZ71" s="29">
        <f t="shared" si="211"/>
        <v>0</v>
      </c>
      <c r="BA71" s="29">
        <f t="shared" si="211"/>
        <v>0</v>
      </c>
      <c r="BB71" s="29">
        <f t="shared" si="211"/>
        <v>0.98999999999999932</v>
      </c>
      <c r="BC71" s="29">
        <f t="shared" si="16"/>
        <v>0</v>
      </c>
      <c r="BD71" s="29">
        <f t="shared" ref="BD71:BG71" si="212">BD72+BD73</f>
        <v>0</v>
      </c>
      <c r="BE71" s="29">
        <f t="shared" si="212"/>
        <v>0</v>
      </c>
      <c r="BF71" s="29">
        <f t="shared" si="212"/>
        <v>0</v>
      </c>
      <c r="BG71" s="29">
        <f t="shared" si="212"/>
        <v>0</v>
      </c>
      <c r="BH71" s="29">
        <f t="shared" si="17"/>
        <v>0</v>
      </c>
      <c r="BI71" s="29">
        <f t="shared" ref="BI71:BM71" si="213">BI72+BI73</f>
        <v>0</v>
      </c>
      <c r="BJ71" s="29">
        <f t="shared" si="213"/>
        <v>0</v>
      </c>
      <c r="BK71" s="29">
        <f t="shared" si="213"/>
        <v>0</v>
      </c>
      <c r="BL71" s="29">
        <f t="shared" si="213"/>
        <v>0</v>
      </c>
      <c r="BM71" s="29">
        <f t="shared" si="213"/>
        <v>0</v>
      </c>
      <c r="BN71" s="29">
        <f t="shared" ref="BN71" si="214">BN72+BN73</f>
        <v>9.8179999999999996</v>
      </c>
      <c r="BO71" s="29">
        <f t="shared" si="19"/>
        <v>9.8179999999999996</v>
      </c>
      <c r="BP71" s="29">
        <f t="shared" si="20"/>
        <v>0</v>
      </c>
      <c r="BQ71" s="29">
        <f t="shared" ref="BQ71:BV71" si="215">BQ72+BQ73</f>
        <v>0</v>
      </c>
      <c r="BR71" s="29">
        <f t="shared" si="215"/>
        <v>0</v>
      </c>
      <c r="BS71" s="29">
        <f t="shared" si="215"/>
        <v>0</v>
      </c>
      <c r="BT71" s="29">
        <f t="shared" si="215"/>
        <v>0</v>
      </c>
      <c r="BU71" s="29">
        <f t="shared" si="215"/>
        <v>0</v>
      </c>
      <c r="BV71" s="29">
        <f t="shared" si="215"/>
        <v>0</v>
      </c>
      <c r="BW71" s="29">
        <f t="shared" si="22"/>
        <v>8.32</v>
      </c>
      <c r="BX71" s="29">
        <f t="shared" ref="BX71:CA71" si="216">BX72+BX73</f>
        <v>8.32</v>
      </c>
      <c r="BY71" s="29">
        <f t="shared" si="216"/>
        <v>0</v>
      </c>
      <c r="BZ71" s="29">
        <f t="shared" si="216"/>
        <v>0</v>
      </c>
      <c r="CA71" s="29">
        <f t="shared" si="216"/>
        <v>1.4979999999999993</v>
      </c>
      <c r="CB71" s="29">
        <f t="shared" si="24"/>
        <v>0</v>
      </c>
      <c r="CC71" s="29">
        <f t="shared" ref="CC71:CF71" si="217">CC72+CC73</f>
        <v>0</v>
      </c>
      <c r="CD71" s="29">
        <f t="shared" si="217"/>
        <v>0</v>
      </c>
      <c r="CE71" s="29">
        <f t="shared" si="217"/>
        <v>0</v>
      </c>
      <c r="CF71" s="29">
        <f t="shared" si="217"/>
        <v>0</v>
      </c>
      <c r="CG71" s="29">
        <f t="shared" si="25"/>
        <v>0</v>
      </c>
      <c r="CH71" s="29">
        <f t="shared" ref="CH71:CL71" si="218">CH72+CH73</f>
        <v>0</v>
      </c>
      <c r="CI71" s="29">
        <f t="shared" si="218"/>
        <v>0</v>
      </c>
      <c r="CJ71" s="29">
        <f t="shared" si="218"/>
        <v>0</v>
      </c>
      <c r="CK71" s="29">
        <f t="shared" si="218"/>
        <v>0</v>
      </c>
      <c r="CL71" s="29">
        <f t="shared" si="218"/>
        <v>0</v>
      </c>
      <c r="CM71" s="30">
        <f t="shared" ref="CM71:CR71" si="219">CM72+CM73</f>
        <v>2.82</v>
      </c>
      <c r="CN71" s="29">
        <f t="shared" si="219"/>
        <v>5.5</v>
      </c>
      <c r="CO71" s="29"/>
      <c r="CP71" s="29"/>
      <c r="CQ71" s="29"/>
      <c r="CR71" s="31">
        <f t="shared" si="219"/>
        <v>8.32</v>
      </c>
      <c r="CS71" s="21"/>
      <c r="CT71" s="21"/>
      <c r="CU71" s="21"/>
      <c r="CV71" s="21"/>
      <c r="CW71" s="21"/>
      <c r="CX71" s="21"/>
      <c r="CY71" s="21"/>
      <c r="CZ71" s="21"/>
      <c r="DA71" s="21"/>
      <c r="DB71" s="21"/>
      <c r="DC71" s="21"/>
      <c r="DD71" s="21"/>
      <c r="DE71" s="21"/>
      <c r="DF71" s="21"/>
      <c r="DG71" s="21"/>
      <c r="DH71" s="21"/>
      <c r="DI71" s="21"/>
      <c r="DJ71" s="21"/>
      <c r="DK71" s="21"/>
      <c r="DL71" s="21"/>
      <c r="DM71" s="21"/>
      <c r="DN71" s="21"/>
      <c r="DO71" s="21"/>
      <c r="DP71" s="21"/>
      <c r="DQ71" s="21"/>
      <c r="DR71" s="21"/>
      <c r="DS71" s="21"/>
      <c r="DT71" s="21"/>
      <c r="DU71" s="21"/>
      <c r="DV71" s="21"/>
      <c r="DW71" s="21"/>
      <c r="DX71" s="21"/>
      <c r="DY71" s="21"/>
      <c r="DZ71" s="21"/>
      <c r="EA71" s="21"/>
      <c r="EB71" s="21"/>
      <c r="EC71" s="21"/>
    </row>
    <row r="72" spans="1:133" s="32" customFormat="1" outlineLevel="1" x14ac:dyDescent="0.25">
      <c r="A72" s="92" t="s">
        <v>77</v>
      </c>
      <c r="B72" s="74" t="s">
        <v>108</v>
      </c>
      <c r="C72" s="37" t="s">
        <v>156</v>
      </c>
      <c r="D72" s="37"/>
      <c r="E72" s="37">
        <v>2017</v>
      </c>
      <c r="F72" s="111">
        <v>2017</v>
      </c>
      <c r="G72" s="39">
        <f t="shared" ref="G72:G73" si="220">I72+P72+AO72</f>
        <v>6.4899999999999993</v>
      </c>
      <c r="H72" s="35">
        <f>G72</f>
        <v>6.4899999999999993</v>
      </c>
      <c r="I72" s="40"/>
      <c r="J72" s="39"/>
      <c r="K72" s="35"/>
      <c r="L72" s="35"/>
      <c r="M72" s="35"/>
      <c r="N72" s="35"/>
      <c r="O72" s="40"/>
      <c r="P72" s="41">
        <v>0</v>
      </c>
      <c r="Q72" s="35">
        <f t="shared" si="5"/>
        <v>0</v>
      </c>
      <c r="R72" s="35">
        <f t="shared" si="6"/>
        <v>0</v>
      </c>
      <c r="S72" s="35"/>
      <c r="T72" s="35"/>
      <c r="U72" s="35"/>
      <c r="V72" s="35"/>
      <c r="W72" s="35"/>
      <c r="X72" s="35"/>
      <c r="Y72" s="35">
        <f t="shared" si="7"/>
        <v>0</v>
      </c>
      <c r="Z72" s="35"/>
      <c r="AA72" s="35"/>
      <c r="AB72" s="35"/>
      <c r="AC72" s="35">
        <f t="shared" ref="AC72" si="221">Z72*0.18</f>
        <v>0</v>
      </c>
      <c r="AD72" s="35">
        <f t="shared" si="8"/>
        <v>0</v>
      </c>
      <c r="AE72" s="35"/>
      <c r="AF72" s="35"/>
      <c r="AG72" s="35"/>
      <c r="AH72" s="35"/>
      <c r="AI72" s="35">
        <f t="shared" si="9"/>
        <v>0</v>
      </c>
      <c r="AJ72" s="35"/>
      <c r="AK72" s="35"/>
      <c r="AL72" s="35"/>
      <c r="AM72" s="35"/>
      <c r="AN72" s="35"/>
      <c r="AO72" s="35">
        <v>6.4899999999999993</v>
      </c>
      <c r="AP72" s="35">
        <f t="shared" si="11"/>
        <v>6.4899999999999993</v>
      </c>
      <c r="AQ72" s="35">
        <f t="shared" si="12"/>
        <v>0</v>
      </c>
      <c r="AR72" s="35"/>
      <c r="AS72" s="35"/>
      <c r="AT72" s="35"/>
      <c r="AU72" s="35"/>
      <c r="AV72" s="35"/>
      <c r="AW72" s="35"/>
      <c r="AX72" s="35">
        <f t="shared" si="14"/>
        <v>5.5</v>
      </c>
      <c r="AY72" s="35">
        <f>AO72/1.18</f>
        <v>5.5</v>
      </c>
      <c r="AZ72" s="35"/>
      <c r="BA72" s="35"/>
      <c r="BB72" s="35">
        <f>AO72-AY72</f>
        <v>0.98999999999999932</v>
      </c>
      <c r="BC72" s="35">
        <f t="shared" si="16"/>
        <v>0</v>
      </c>
      <c r="BD72" s="35"/>
      <c r="BE72" s="35"/>
      <c r="BF72" s="35"/>
      <c r="BG72" s="35"/>
      <c r="BH72" s="35">
        <f t="shared" si="17"/>
        <v>0</v>
      </c>
      <c r="BI72" s="35"/>
      <c r="BJ72" s="35"/>
      <c r="BK72" s="35"/>
      <c r="BL72" s="35"/>
      <c r="BM72" s="35"/>
      <c r="BN72" s="29">
        <f>P72+AO72</f>
        <v>6.4899999999999993</v>
      </c>
      <c r="BO72" s="35">
        <f t="shared" ref="BO72" si="222">BP72+BW72+CA72</f>
        <v>6.4899999999999993</v>
      </c>
      <c r="BP72" s="35">
        <f t="shared" ref="BP72" si="223">BQ72+BR72+BS72+BT72+BU72+BV72</f>
        <v>0</v>
      </c>
      <c r="BQ72" s="35">
        <f t="shared" ref="BQ72:BV73" si="224">AR72+S72</f>
        <v>0</v>
      </c>
      <c r="BR72" s="35">
        <f t="shared" si="224"/>
        <v>0</v>
      </c>
      <c r="BS72" s="35">
        <f t="shared" si="224"/>
        <v>0</v>
      </c>
      <c r="BT72" s="35">
        <f t="shared" si="224"/>
        <v>0</v>
      </c>
      <c r="BU72" s="35">
        <f t="shared" si="224"/>
        <v>0</v>
      </c>
      <c r="BV72" s="35">
        <f t="shared" si="224"/>
        <v>0</v>
      </c>
      <c r="BW72" s="35">
        <f t="shared" ref="BW72" si="225">BX72+BY72+BZ72</f>
        <v>5.5</v>
      </c>
      <c r="BX72" s="35">
        <f t="shared" ref="BX72:CF73" si="226">AY72+Z72</f>
        <v>5.5</v>
      </c>
      <c r="BY72" s="35">
        <f t="shared" si="226"/>
        <v>0</v>
      </c>
      <c r="BZ72" s="35">
        <f t="shared" si="226"/>
        <v>0</v>
      </c>
      <c r="CA72" s="35">
        <f t="shared" si="226"/>
        <v>0.98999999999999932</v>
      </c>
      <c r="CB72" s="35">
        <f t="shared" si="226"/>
        <v>0</v>
      </c>
      <c r="CC72" s="35">
        <f t="shared" si="226"/>
        <v>0</v>
      </c>
      <c r="CD72" s="35">
        <f t="shared" si="226"/>
        <v>0</v>
      </c>
      <c r="CE72" s="35">
        <f t="shared" si="226"/>
        <v>0</v>
      </c>
      <c r="CF72" s="35">
        <f t="shared" si="226"/>
        <v>0</v>
      </c>
      <c r="CG72" s="35">
        <f t="shared" ref="CG72:CG73" si="227">CH72</f>
        <v>0</v>
      </c>
      <c r="CH72" s="35">
        <f>BI72+AJ72</f>
        <v>0</v>
      </c>
      <c r="CI72" s="29"/>
      <c r="CJ72" s="29"/>
      <c r="CK72" s="29"/>
      <c r="CL72" s="29"/>
      <c r="CM72" s="39"/>
      <c r="CN72" s="35">
        <f>4.645+0.855</f>
        <v>5.5</v>
      </c>
      <c r="CO72" s="35"/>
      <c r="CP72" s="35"/>
      <c r="CQ72" s="35"/>
      <c r="CR72" s="31">
        <f>CM72+CN72+CO72+CP72+CQ72</f>
        <v>5.5</v>
      </c>
      <c r="CS72" s="21"/>
      <c r="CT72" s="21"/>
      <c r="CU72" s="21"/>
      <c r="CV72" s="21"/>
      <c r="CW72" s="21"/>
      <c r="CX72" s="21"/>
      <c r="CY72" s="21"/>
      <c r="CZ72" s="21"/>
      <c r="DA72" s="21"/>
      <c r="DB72" s="21"/>
      <c r="DC72" s="21"/>
      <c r="DD72" s="21"/>
      <c r="DE72" s="21"/>
      <c r="DF72" s="21"/>
      <c r="DG72" s="21"/>
      <c r="DH72" s="21"/>
      <c r="DI72" s="21"/>
      <c r="DJ72" s="21"/>
      <c r="DK72" s="21"/>
      <c r="DL72" s="21"/>
      <c r="DM72" s="21"/>
      <c r="DN72" s="21"/>
      <c r="DO72" s="21"/>
      <c r="DP72" s="21"/>
      <c r="DQ72" s="21"/>
      <c r="DR72" s="21"/>
      <c r="DS72" s="21"/>
      <c r="DT72" s="21"/>
      <c r="DU72" s="21"/>
      <c r="DV72" s="21"/>
      <c r="DW72" s="21"/>
      <c r="DX72" s="21"/>
      <c r="DY72" s="21"/>
      <c r="DZ72" s="21"/>
      <c r="EA72" s="21"/>
      <c r="EB72" s="21"/>
      <c r="EC72" s="21"/>
    </row>
    <row r="73" spans="1:133" s="32" customFormat="1" ht="31.5" outlineLevel="1" x14ac:dyDescent="0.25">
      <c r="A73" s="92" t="s">
        <v>78</v>
      </c>
      <c r="B73" s="75" t="s">
        <v>96</v>
      </c>
      <c r="C73" s="37" t="s">
        <v>156</v>
      </c>
      <c r="D73" s="37"/>
      <c r="E73" s="38">
        <v>2016</v>
      </c>
      <c r="F73" s="109">
        <v>2016</v>
      </c>
      <c r="G73" s="39">
        <f t="shared" si="220"/>
        <v>3.3279999999999998</v>
      </c>
      <c r="H73" s="35">
        <f>G73</f>
        <v>3.3279999999999998</v>
      </c>
      <c r="I73" s="40"/>
      <c r="J73" s="39"/>
      <c r="K73" s="35"/>
      <c r="L73" s="35"/>
      <c r="M73" s="35"/>
      <c r="N73" s="35"/>
      <c r="O73" s="40"/>
      <c r="P73" s="41">
        <v>3.3279999999999998</v>
      </c>
      <c r="Q73" s="35">
        <f t="shared" si="5"/>
        <v>3.3279999999999998</v>
      </c>
      <c r="R73" s="35">
        <f t="shared" si="6"/>
        <v>0</v>
      </c>
      <c r="S73" s="35"/>
      <c r="T73" s="35"/>
      <c r="U73" s="35"/>
      <c r="V73" s="35"/>
      <c r="W73" s="35"/>
      <c r="X73" s="35"/>
      <c r="Y73" s="35">
        <f t="shared" si="7"/>
        <v>2.82</v>
      </c>
      <c r="Z73" s="35">
        <v>2.82</v>
      </c>
      <c r="AA73" s="35"/>
      <c r="AB73" s="35"/>
      <c r="AC73" s="35">
        <f>P73-Z73</f>
        <v>0.50800000000000001</v>
      </c>
      <c r="AD73" s="35">
        <f t="shared" si="8"/>
        <v>0</v>
      </c>
      <c r="AE73" s="35"/>
      <c r="AF73" s="35"/>
      <c r="AG73" s="35"/>
      <c r="AH73" s="35"/>
      <c r="AI73" s="35">
        <f t="shared" si="9"/>
        <v>0</v>
      </c>
      <c r="AJ73" s="35"/>
      <c r="AK73" s="35"/>
      <c r="AL73" s="35"/>
      <c r="AM73" s="35"/>
      <c r="AN73" s="35"/>
      <c r="AO73" s="35">
        <v>0</v>
      </c>
      <c r="AP73" s="35">
        <f t="shared" si="11"/>
        <v>0</v>
      </c>
      <c r="AQ73" s="35">
        <f t="shared" si="12"/>
        <v>0</v>
      </c>
      <c r="AR73" s="35"/>
      <c r="AS73" s="35"/>
      <c r="AT73" s="35"/>
      <c r="AU73" s="35"/>
      <c r="AV73" s="35"/>
      <c r="AW73" s="35"/>
      <c r="AX73" s="35">
        <f t="shared" si="14"/>
        <v>0</v>
      </c>
      <c r="AY73" s="35">
        <f>AO73/1.18</f>
        <v>0</v>
      </c>
      <c r="AZ73" s="35"/>
      <c r="BA73" s="35"/>
      <c r="BB73" s="35">
        <f>AO73-AY73</f>
        <v>0</v>
      </c>
      <c r="BC73" s="35">
        <f t="shared" si="16"/>
        <v>0</v>
      </c>
      <c r="BD73" s="35"/>
      <c r="BE73" s="35"/>
      <c r="BF73" s="35"/>
      <c r="BG73" s="35"/>
      <c r="BH73" s="35">
        <f t="shared" si="17"/>
        <v>0</v>
      </c>
      <c r="BI73" s="35"/>
      <c r="BJ73" s="35"/>
      <c r="BK73" s="35"/>
      <c r="BL73" s="35"/>
      <c r="BM73" s="35"/>
      <c r="BN73" s="29">
        <f>P73+AO73</f>
        <v>3.3279999999999998</v>
      </c>
      <c r="BO73" s="35">
        <f t="shared" si="19"/>
        <v>3.3279999999999998</v>
      </c>
      <c r="BP73" s="35">
        <f t="shared" si="20"/>
        <v>0</v>
      </c>
      <c r="BQ73" s="35">
        <f t="shared" si="224"/>
        <v>0</v>
      </c>
      <c r="BR73" s="35">
        <f t="shared" si="224"/>
        <v>0</v>
      </c>
      <c r="BS73" s="35">
        <f t="shared" si="224"/>
        <v>0</v>
      </c>
      <c r="BT73" s="35">
        <f t="shared" si="224"/>
        <v>0</v>
      </c>
      <c r="BU73" s="35">
        <f t="shared" si="224"/>
        <v>0</v>
      </c>
      <c r="BV73" s="35">
        <f t="shared" si="224"/>
        <v>0</v>
      </c>
      <c r="BW73" s="35">
        <f t="shared" si="22"/>
        <v>2.82</v>
      </c>
      <c r="BX73" s="35">
        <f t="shared" si="226"/>
        <v>2.82</v>
      </c>
      <c r="BY73" s="35">
        <f t="shared" si="226"/>
        <v>0</v>
      </c>
      <c r="BZ73" s="35">
        <f t="shared" si="226"/>
        <v>0</v>
      </c>
      <c r="CA73" s="35">
        <f t="shared" si="226"/>
        <v>0.50800000000000001</v>
      </c>
      <c r="CB73" s="35">
        <f t="shared" si="226"/>
        <v>0</v>
      </c>
      <c r="CC73" s="35">
        <f t="shared" si="226"/>
        <v>0</v>
      </c>
      <c r="CD73" s="35">
        <f t="shared" si="226"/>
        <v>0</v>
      </c>
      <c r="CE73" s="35">
        <f t="shared" si="226"/>
        <v>0</v>
      </c>
      <c r="CF73" s="35">
        <f t="shared" si="226"/>
        <v>0</v>
      </c>
      <c r="CG73" s="35">
        <f t="shared" si="227"/>
        <v>0</v>
      </c>
      <c r="CH73" s="35">
        <f>BI73+AJ73</f>
        <v>0</v>
      </c>
      <c r="CI73" s="29"/>
      <c r="CJ73" s="29"/>
      <c r="CK73" s="29"/>
      <c r="CL73" s="29"/>
      <c r="CM73" s="39">
        <v>2.82</v>
      </c>
      <c r="CN73" s="35"/>
      <c r="CO73" s="35"/>
      <c r="CP73" s="35"/>
      <c r="CQ73" s="35"/>
      <c r="CR73" s="31">
        <f>CQ73+CP73+CO73+CN73+CM73</f>
        <v>2.82</v>
      </c>
      <c r="CS73" s="21"/>
      <c r="CT73" s="21"/>
      <c r="CU73" s="21"/>
      <c r="CV73" s="21"/>
      <c r="CW73" s="21"/>
      <c r="CX73" s="21"/>
      <c r="CY73" s="21"/>
      <c r="CZ73" s="21"/>
      <c r="DA73" s="21"/>
      <c r="DB73" s="21"/>
      <c r="DC73" s="21"/>
      <c r="DD73" s="21"/>
      <c r="DE73" s="21"/>
      <c r="DF73" s="21"/>
      <c r="DG73" s="21"/>
      <c r="DH73" s="21"/>
      <c r="DI73" s="21"/>
      <c r="DJ73" s="21"/>
      <c r="DK73" s="21"/>
      <c r="DL73" s="21"/>
      <c r="DM73" s="21"/>
      <c r="DN73" s="21"/>
      <c r="DO73" s="21"/>
      <c r="DP73" s="21"/>
      <c r="DQ73" s="21"/>
      <c r="DR73" s="21"/>
      <c r="DS73" s="21"/>
      <c r="DT73" s="21"/>
      <c r="DU73" s="21"/>
      <c r="DV73" s="21"/>
      <c r="DW73" s="21"/>
      <c r="DX73" s="21"/>
      <c r="DY73" s="21"/>
      <c r="DZ73" s="21"/>
      <c r="EA73" s="21"/>
      <c r="EB73" s="21"/>
      <c r="EC73" s="21"/>
    </row>
    <row r="74" spans="1:133" s="15" customFormat="1" ht="31.5" outlineLevel="1" x14ac:dyDescent="0.25">
      <c r="A74" s="94" t="s">
        <v>41</v>
      </c>
      <c r="B74" s="76" t="s">
        <v>42</v>
      </c>
      <c r="C74" s="10"/>
      <c r="D74" s="17" t="str">
        <f>D75</f>
        <v>29,6 км / 57.32 МВА</v>
      </c>
      <c r="E74" s="12"/>
      <c r="F74" s="113"/>
      <c r="G74" s="13">
        <f t="shared" ref="G74:N74" si="228">G75+G95+G114+G119</f>
        <v>802.02799999999991</v>
      </c>
      <c r="H74" s="11">
        <f t="shared" si="228"/>
        <v>801.76299999999992</v>
      </c>
      <c r="I74" s="14">
        <f t="shared" si="228"/>
        <v>130.00299999999999</v>
      </c>
      <c r="J74" s="20" t="s">
        <v>189</v>
      </c>
      <c r="K74" s="18" t="s">
        <v>107</v>
      </c>
      <c r="L74" s="18">
        <f t="shared" si="228"/>
        <v>0</v>
      </c>
      <c r="M74" s="18">
        <f t="shared" si="228"/>
        <v>0</v>
      </c>
      <c r="N74" s="18">
        <f t="shared" si="228"/>
        <v>0</v>
      </c>
      <c r="O74" s="51" t="s">
        <v>187</v>
      </c>
      <c r="P74" s="116">
        <f>P75+P95+P114+P119</f>
        <v>132.55099999999999</v>
      </c>
      <c r="Q74" s="11">
        <f t="shared" si="5"/>
        <v>38.150999999999996</v>
      </c>
      <c r="R74" s="11">
        <f t="shared" si="6"/>
        <v>8.39</v>
      </c>
      <c r="S74" s="11">
        <f t="shared" ref="S74:AO74" si="229">S75+S95+S114+S119</f>
        <v>0</v>
      </c>
      <c r="T74" s="11">
        <f t="shared" si="229"/>
        <v>0</v>
      </c>
      <c r="U74" s="11">
        <f t="shared" si="229"/>
        <v>8.39</v>
      </c>
      <c r="V74" s="11">
        <f t="shared" si="229"/>
        <v>0</v>
      </c>
      <c r="W74" s="11">
        <f t="shared" si="229"/>
        <v>0</v>
      </c>
      <c r="X74" s="11">
        <f t="shared" si="229"/>
        <v>0</v>
      </c>
      <c r="Y74" s="11">
        <f t="shared" si="7"/>
        <v>23.941355932203386</v>
      </c>
      <c r="Z74" s="11">
        <f t="shared" si="229"/>
        <v>23.941355932203386</v>
      </c>
      <c r="AA74" s="11">
        <f t="shared" si="229"/>
        <v>0</v>
      </c>
      <c r="AB74" s="11">
        <f t="shared" si="229"/>
        <v>0</v>
      </c>
      <c r="AC74" s="11">
        <f t="shared" si="229"/>
        <v>5.8196440677966095</v>
      </c>
      <c r="AD74" s="11">
        <f t="shared" si="8"/>
        <v>0</v>
      </c>
      <c r="AE74" s="11">
        <f t="shared" si="229"/>
        <v>0</v>
      </c>
      <c r="AF74" s="11">
        <f t="shared" si="229"/>
        <v>0</v>
      </c>
      <c r="AG74" s="11">
        <f t="shared" si="229"/>
        <v>0</v>
      </c>
      <c r="AH74" s="11">
        <f t="shared" si="229"/>
        <v>0</v>
      </c>
      <c r="AI74" s="11">
        <f t="shared" si="9"/>
        <v>94.4</v>
      </c>
      <c r="AJ74" s="11">
        <f t="shared" si="229"/>
        <v>94.4</v>
      </c>
      <c r="AK74" s="11">
        <f t="shared" si="229"/>
        <v>0</v>
      </c>
      <c r="AL74" s="11">
        <f t="shared" si="229"/>
        <v>0</v>
      </c>
      <c r="AM74" s="11">
        <f t="shared" si="229"/>
        <v>0</v>
      </c>
      <c r="AN74" s="11">
        <f t="shared" si="229"/>
        <v>0</v>
      </c>
      <c r="AO74" s="11">
        <f t="shared" si="229"/>
        <v>144.524</v>
      </c>
      <c r="AP74" s="11">
        <f>AP75+AP95+AP114+AP119</f>
        <v>67.096000000000004</v>
      </c>
      <c r="AQ74" s="11">
        <f t="shared" ref="AQ74:BL74" si="230">AQ75+AQ95+AQ114+AQ119</f>
        <v>6.67</v>
      </c>
      <c r="AR74" s="11">
        <f t="shared" si="230"/>
        <v>0</v>
      </c>
      <c r="AS74" s="11">
        <f t="shared" si="230"/>
        <v>0</v>
      </c>
      <c r="AT74" s="11">
        <f t="shared" si="230"/>
        <v>6.67</v>
      </c>
      <c r="AU74" s="11">
        <f t="shared" si="230"/>
        <v>0</v>
      </c>
      <c r="AV74" s="11">
        <f t="shared" si="230"/>
        <v>0</v>
      </c>
      <c r="AW74" s="11">
        <f t="shared" si="230"/>
        <v>0</v>
      </c>
      <c r="AX74" s="11">
        <f t="shared" si="230"/>
        <v>50.19</v>
      </c>
      <c r="AY74" s="11">
        <f t="shared" si="230"/>
        <v>50.19</v>
      </c>
      <c r="AZ74" s="11">
        <f t="shared" si="230"/>
        <v>0</v>
      </c>
      <c r="BA74" s="11">
        <f t="shared" si="230"/>
        <v>0</v>
      </c>
      <c r="BB74" s="11">
        <f t="shared" si="230"/>
        <v>10.235999999999997</v>
      </c>
      <c r="BC74" s="11">
        <f t="shared" si="230"/>
        <v>0</v>
      </c>
      <c r="BD74" s="11">
        <f t="shared" si="230"/>
        <v>0</v>
      </c>
      <c r="BE74" s="11">
        <f t="shared" si="230"/>
        <v>0</v>
      </c>
      <c r="BF74" s="11">
        <f t="shared" si="230"/>
        <v>0</v>
      </c>
      <c r="BG74" s="11">
        <f t="shared" si="230"/>
        <v>0</v>
      </c>
      <c r="BH74" s="11">
        <f t="shared" si="230"/>
        <v>77.427999999999997</v>
      </c>
      <c r="BI74" s="11">
        <f t="shared" si="230"/>
        <v>77.427999999999997</v>
      </c>
      <c r="BJ74" s="11">
        <f t="shared" si="230"/>
        <v>0</v>
      </c>
      <c r="BK74" s="11">
        <f t="shared" si="230"/>
        <v>0</v>
      </c>
      <c r="BL74" s="11">
        <f t="shared" si="230"/>
        <v>0</v>
      </c>
      <c r="BM74" s="11">
        <f t="shared" ref="BM74" si="231">BM75+BM95+BM114+BM119</f>
        <v>0</v>
      </c>
      <c r="BN74" s="11">
        <f t="shared" ref="BN74" si="232">BN75+BN95+BN114+BN119</f>
        <v>277.07499999999999</v>
      </c>
      <c r="BO74" s="11">
        <f t="shared" si="19"/>
        <v>105.247</v>
      </c>
      <c r="BP74" s="11">
        <f t="shared" si="20"/>
        <v>15.059999999999999</v>
      </c>
      <c r="BQ74" s="11">
        <f t="shared" ref="BQ74:BV74" si="233">BQ75+BQ95+BQ114+BQ119</f>
        <v>0</v>
      </c>
      <c r="BR74" s="11">
        <f t="shared" si="233"/>
        <v>0</v>
      </c>
      <c r="BS74" s="11">
        <f t="shared" si="233"/>
        <v>15.059999999999999</v>
      </c>
      <c r="BT74" s="11">
        <f t="shared" si="233"/>
        <v>0</v>
      </c>
      <c r="BU74" s="11">
        <f t="shared" si="233"/>
        <v>0</v>
      </c>
      <c r="BV74" s="11">
        <f t="shared" si="233"/>
        <v>0</v>
      </c>
      <c r="BW74" s="11">
        <f t="shared" si="22"/>
        <v>74.131355932203391</v>
      </c>
      <c r="BX74" s="11">
        <f t="shared" ref="BX74:CA74" si="234">BX75+BX95+BX114+BX119</f>
        <v>74.131355932203391</v>
      </c>
      <c r="BY74" s="11">
        <f t="shared" si="234"/>
        <v>0</v>
      </c>
      <c r="BZ74" s="11">
        <f t="shared" si="234"/>
        <v>0</v>
      </c>
      <c r="CA74" s="11">
        <f t="shared" si="234"/>
        <v>16.055644067796607</v>
      </c>
      <c r="CB74" s="11">
        <f t="shared" si="24"/>
        <v>0</v>
      </c>
      <c r="CC74" s="11">
        <f t="shared" ref="CC74:CF74" si="235">CC75+CC95+CC114+CC119</f>
        <v>0</v>
      </c>
      <c r="CD74" s="11">
        <f t="shared" si="235"/>
        <v>0</v>
      </c>
      <c r="CE74" s="11">
        <f t="shared" si="235"/>
        <v>0</v>
      </c>
      <c r="CF74" s="11">
        <f t="shared" si="235"/>
        <v>0</v>
      </c>
      <c r="CG74" s="11">
        <f t="shared" si="25"/>
        <v>171.828</v>
      </c>
      <c r="CH74" s="11">
        <f t="shared" ref="CH74:CL74" si="236">CH75+CH95+CH114+CH119</f>
        <v>171.828</v>
      </c>
      <c r="CI74" s="11">
        <f t="shared" si="236"/>
        <v>0</v>
      </c>
      <c r="CJ74" s="11">
        <f t="shared" si="236"/>
        <v>0</v>
      </c>
      <c r="CK74" s="11">
        <f t="shared" si="236"/>
        <v>0</v>
      </c>
      <c r="CL74" s="11">
        <f t="shared" si="236"/>
        <v>0</v>
      </c>
      <c r="CM74" s="13">
        <f t="shared" ref="CM74:CR74" si="237">CM75+CM95+CM114+CM119</f>
        <v>112.482</v>
      </c>
      <c r="CN74" s="11">
        <f t="shared" si="237"/>
        <v>122.47999999999999</v>
      </c>
      <c r="CO74" s="11">
        <f t="shared" si="237"/>
        <v>0</v>
      </c>
      <c r="CP74" s="11">
        <f t="shared" si="237"/>
        <v>0</v>
      </c>
      <c r="CQ74" s="11">
        <f t="shared" si="237"/>
        <v>0</v>
      </c>
      <c r="CR74" s="14">
        <f t="shared" si="237"/>
        <v>234.96199999999999</v>
      </c>
    </row>
    <row r="75" spans="1:133" s="52" customFormat="1" ht="31.5" outlineLevel="1" x14ac:dyDescent="0.25">
      <c r="A75" s="90" t="s">
        <v>28</v>
      </c>
      <c r="B75" s="71" t="s">
        <v>10</v>
      </c>
      <c r="C75" s="28"/>
      <c r="D75" s="28" t="s">
        <v>182</v>
      </c>
      <c r="E75" s="28"/>
      <c r="F75" s="106"/>
      <c r="G75" s="30">
        <f>G76+G88</f>
        <v>404.51499999999999</v>
      </c>
      <c r="H75" s="29">
        <f t="shared" ref="H75:AO75" si="238">H76+H88</f>
        <v>404.25</v>
      </c>
      <c r="I75" s="31">
        <f t="shared" si="238"/>
        <v>1.2E-2</v>
      </c>
      <c r="J75" s="30" t="str">
        <f>J76</f>
        <v>2,7 км</v>
      </c>
      <c r="K75" s="29" t="s">
        <v>97</v>
      </c>
      <c r="L75" s="29"/>
      <c r="M75" s="29"/>
      <c r="N75" s="29"/>
      <c r="O75" s="31" t="str">
        <f>O76</f>
        <v>4,7 км</v>
      </c>
      <c r="P75" s="50">
        <f>P76+P88</f>
        <v>4.8209999999999997</v>
      </c>
      <c r="Q75" s="29">
        <f t="shared" si="5"/>
        <v>4.8209999999999997</v>
      </c>
      <c r="R75" s="29">
        <f t="shared" si="6"/>
        <v>0</v>
      </c>
      <c r="S75" s="29">
        <f t="shared" si="238"/>
        <v>0</v>
      </c>
      <c r="T75" s="29">
        <f t="shared" si="238"/>
        <v>0</v>
      </c>
      <c r="U75" s="29">
        <f t="shared" si="238"/>
        <v>0</v>
      </c>
      <c r="V75" s="29">
        <f t="shared" si="238"/>
        <v>0</v>
      </c>
      <c r="W75" s="29">
        <f t="shared" si="238"/>
        <v>0</v>
      </c>
      <c r="X75" s="29">
        <f t="shared" si="238"/>
        <v>0</v>
      </c>
      <c r="Y75" s="29">
        <f t="shared" si="7"/>
        <v>4.0854237288135593</v>
      </c>
      <c r="Z75" s="29">
        <f t="shared" si="238"/>
        <v>4.0854237288135593</v>
      </c>
      <c r="AA75" s="29">
        <f t="shared" si="238"/>
        <v>0</v>
      </c>
      <c r="AB75" s="29">
        <f t="shared" si="238"/>
        <v>0</v>
      </c>
      <c r="AC75" s="29">
        <f t="shared" si="238"/>
        <v>0.73557627118644064</v>
      </c>
      <c r="AD75" s="29">
        <f t="shared" si="8"/>
        <v>0</v>
      </c>
      <c r="AE75" s="29">
        <f t="shared" si="238"/>
        <v>0</v>
      </c>
      <c r="AF75" s="29">
        <f t="shared" si="238"/>
        <v>0</v>
      </c>
      <c r="AG75" s="29">
        <f t="shared" si="238"/>
        <v>0</v>
      </c>
      <c r="AH75" s="29">
        <f t="shared" si="238"/>
        <v>0</v>
      </c>
      <c r="AI75" s="29">
        <f t="shared" si="9"/>
        <v>0</v>
      </c>
      <c r="AJ75" s="29">
        <f t="shared" si="238"/>
        <v>0</v>
      </c>
      <c r="AK75" s="29">
        <f t="shared" si="238"/>
        <v>0</v>
      </c>
      <c r="AL75" s="29">
        <f t="shared" si="238"/>
        <v>0</v>
      </c>
      <c r="AM75" s="29">
        <f t="shared" si="238"/>
        <v>0</v>
      </c>
      <c r="AN75" s="29">
        <f t="shared" si="238"/>
        <v>0</v>
      </c>
      <c r="AO75" s="29">
        <f t="shared" si="238"/>
        <v>4.7319999999999993</v>
      </c>
      <c r="AP75" s="29">
        <f t="shared" ref="AP75:BL75" si="239">AP76+AP88</f>
        <v>4.7319999999999993</v>
      </c>
      <c r="AQ75" s="29">
        <f t="shared" si="239"/>
        <v>0</v>
      </c>
      <c r="AR75" s="29">
        <f t="shared" si="239"/>
        <v>0</v>
      </c>
      <c r="AS75" s="29">
        <f t="shared" si="239"/>
        <v>0</v>
      </c>
      <c r="AT75" s="29">
        <f t="shared" si="239"/>
        <v>0</v>
      </c>
      <c r="AU75" s="29">
        <f t="shared" si="239"/>
        <v>0</v>
      </c>
      <c r="AV75" s="29">
        <f t="shared" si="239"/>
        <v>0</v>
      </c>
      <c r="AW75" s="29">
        <f t="shared" si="239"/>
        <v>0</v>
      </c>
      <c r="AX75" s="29">
        <f t="shared" si="239"/>
        <v>4.01</v>
      </c>
      <c r="AY75" s="29">
        <f t="shared" si="239"/>
        <v>4.01</v>
      </c>
      <c r="AZ75" s="29">
        <f t="shared" si="239"/>
        <v>0</v>
      </c>
      <c r="BA75" s="29">
        <f t="shared" si="239"/>
        <v>0</v>
      </c>
      <c r="BB75" s="29">
        <f t="shared" si="239"/>
        <v>0.72199999999999975</v>
      </c>
      <c r="BC75" s="29">
        <f t="shared" si="239"/>
        <v>0</v>
      </c>
      <c r="BD75" s="29">
        <f t="shared" si="239"/>
        <v>0</v>
      </c>
      <c r="BE75" s="29">
        <f t="shared" si="239"/>
        <v>0</v>
      </c>
      <c r="BF75" s="29">
        <f t="shared" si="239"/>
        <v>0</v>
      </c>
      <c r="BG75" s="29">
        <f t="shared" si="239"/>
        <v>0</v>
      </c>
      <c r="BH75" s="29">
        <f t="shared" si="239"/>
        <v>0</v>
      </c>
      <c r="BI75" s="29">
        <f t="shared" si="239"/>
        <v>0</v>
      </c>
      <c r="BJ75" s="29">
        <f t="shared" si="239"/>
        <v>0</v>
      </c>
      <c r="BK75" s="29">
        <f t="shared" si="239"/>
        <v>0</v>
      </c>
      <c r="BL75" s="29">
        <f t="shared" si="239"/>
        <v>0</v>
      </c>
      <c r="BM75" s="29">
        <f t="shared" ref="BM75" si="240">BM76+BM88</f>
        <v>0</v>
      </c>
      <c r="BN75" s="29">
        <f t="shared" ref="BN75" si="241">BN76+BN88</f>
        <v>9.552999999999999</v>
      </c>
      <c r="BO75" s="29">
        <f t="shared" si="19"/>
        <v>9.552999999999999</v>
      </c>
      <c r="BP75" s="29">
        <f t="shared" si="20"/>
        <v>0</v>
      </c>
      <c r="BQ75" s="29">
        <f t="shared" ref="BQ75:BV75" si="242">BQ76+BQ88</f>
        <v>0</v>
      </c>
      <c r="BR75" s="29">
        <f t="shared" si="242"/>
        <v>0</v>
      </c>
      <c r="BS75" s="29">
        <f t="shared" si="242"/>
        <v>0</v>
      </c>
      <c r="BT75" s="29">
        <f t="shared" si="242"/>
        <v>0</v>
      </c>
      <c r="BU75" s="29">
        <f t="shared" si="242"/>
        <v>0</v>
      </c>
      <c r="BV75" s="29">
        <f t="shared" si="242"/>
        <v>0</v>
      </c>
      <c r="BW75" s="29">
        <f t="shared" si="22"/>
        <v>8.0954237288135591</v>
      </c>
      <c r="BX75" s="29">
        <f t="shared" ref="BX75:CA75" si="243">BX76+BX88</f>
        <v>8.0954237288135591</v>
      </c>
      <c r="BY75" s="29">
        <f t="shared" si="243"/>
        <v>0</v>
      </c>
      <c r="BZ75" s="29">
        <f t="shared" si="243"/>
        <v>0</v>
      </c>
      <c r="CA75" s="29">
        <f t="shared" si="243"/>
        <v>1.4575762711864404</v>
      </c>
      <c r="CB75" s="29">
        <f t="shared" si="24"/>
        <v>0</v>
      </c>
      <c r="CC75" s="29">
        <f t="shared" ref="CC75:CF75" si="244">CC76+CC88</f>
        <v>0</v>
      </c>
      <c r="CD75" s="29">
        <f t="shared" si="244"/>
        <v>0</v>
      </c>
      <c r="CE75" s="29">
        <f t="shared" si="244"/>
        <v>0</v>
      </c>
      <c r="CF75" s="29">
        <f t="shared" si="244"/>
        <v>0</v>
      </c>
      <c r="CG75" s="29">
        <f t="shared" si="25"/>
        <v>0</v>
      </c>
      <c r="CH75" s="29">
        <f t="shared" ref="CH75:CL75" si="245">CH76+CH88</f>
        <v>0</v>
      </c>
      <c r="CI75" s="29">
        <f t="shared" si="245"/>
        <v>0</v>
      </c>
      <c r="CJ75" s="29">
        <f t="shared" si="245"/>
        <v>0</v>
      </c>
      <c r="CK75" s="29">
        <f t="shared" si="245"/>
        <v>0</v>
      </c>
      <c r="CL75" s="29">
        <f t="shared" si="245"/>
        <v>0</v>
      </c>
      <c r="CM75" s="30">
        <f t="shared" ref="CM75:CR75" si="246">CM76+CM88</f>
        <v>4.0869999999999997</v>
      </c>
      <c r="CN75" s="29">
        <f t="shared" si="246"/>
        <v>4.0119999999999996</v>
      </c>
      <c r="CO75" s="29"/>
      <c r="CP75" s="29"/>
      <c r="CQ75" s="29"/>
      <c r="CR75" s="31">
        <f t="shared" si="246"/>
        <v>8.0989999999999984</v>
      </c>
      <c r="CS75" s="122"/>
      <c r="CT75" s="122"/>
      <c r="CU75" s="122"/>
      <c r="CV75" s="122"/>
      <c r="CW75" s="122"/>
      <c r="CX75" s="122"/>
      <c r="CY75" s="122"/>
      <c r="CZ75" s="122"/>
      <c r="DA75" s="122"/>
      <c r="DB75" s="122"/>
      <c r="DC75" s="122"/>
      <c r="DD75" s="122"/>
      <c r="DE75" s="122"/>
      <c r="DF75" s="122"/>
      <c r="DG75" s="122"/>
      <c r="DH75" s="122"/>
      <c r="DI75" s="122"/>
      <c r="DJ75" s="122"/>
      <c r="DK75" s="122"/>
      <c r="DL75" s="122"/>
      <c r="DM75" s="122"/>
      <c r="DN75" s="122"/>
      <c r="DO75" s="122"/>
      <c r="DP75" s="122"/>
      <c r="DQ75" s="122"/>
      <c r="DR75" s="122"/>
      <c r="DS75" s="122"/>
      <c r="DT75" s="122"/>
      <c r="DU75" s="122"/>
      <c r="DV75" s="122"/>
      <c r="DW75" s="122"/>
      <c r="DX75" s="122"/>
      <c r="DY75" s="122"/>
      <c r="DZ75" s="122"/>
      <c r="EA75" s="122"/>
      <c r="EB75" s="122"/>
      <c r="EC75" s="122"/>
    </row>
    <row r="76" spans="1:133" s="52" customFormat="1" outlineLevel="1" x14ac:dyDescent="0.25">
      <c r="A76" s="90"/>
      <c r="B76" s="77" t="s">
        <v>43</v>
      </c>
      <c r="C76" s="28"/>
      <c r="D76" s="28" t="str">
        <f>D77</f>
        <v>4,7 км</v>
      </c>
      <c r="E76" s="28"/>
      <c r="F76" s="106"/>
      <c r="G76" s="30">
        <f>G77+G83</f>
        <v>9.5289999999999999</v>
      </c>
      <c r="H76" s="29">
        <f t="shared" ref="H76:AO76" si="247">H77+H83</f>
        <v>9.5289999999999999</v>
      </c>
      <c r="I76" s="31">
        <f t="shared" si="247"/>
        <v>0</v>
      </c>
      <c r="J76" s="30" t="str">
        <f>J77</f>
        <v>2,7 км</v>
      </c>
      <c r="K76" s="29" t="s">
        <v>97</v>
      </c>
      <c r="L76" s="29"/>
      <c r="M76" s="29"/>
      <c r="N76" s="29"/>
      <c r="O76" s="31" t="str">
        <f>O77</f>
        <v>4,7 км</v>
      </c>
      <c r="P76" s="50">
        <f t="shared" si="247"/>
        <v>4.8090000000000002</v>
      </c>
      <c r="Q76" s="29">
        <f t="shared" si="5"/>
        <v>4.8090000000000002</v>
      </c>
      <c r="R76" s="29">
        <f t="shared" si="6"/>
        <v>0</v>
      </c>
      <c r="S76" s="29">
        <f t="shared" si="247"/>
        <v>0</v>
      </c>
      <c r="T76" s="29">
        <f t="shared" si="247"/>
        <v>0</v>
      </c>
      <c r="U76" s="29">
        <f t="shared" si="247"/>
        <v>0</v>
      </c>
      <c r="V76" s="29">
        <f t="shared" si="247"/>
        <v>0</v>
      </c>
      <c r="W76" s="29">
        <f t="shared" si="247"/>
        <v>0</v>
      </c>
      <c r="X76" s="29">
        <f t="shared" si="247"/>
        <v>0</v>
      </c>
      <c r="Y76" s="29">
        <f t="shared" si="7"/>
        <v>4.0754237288135595</v>
      </c>
      <c r="Z76" s="29">
        <f t="shared" si="247"/>
        <v>4.0754237288135595</v>
      </c>
      <c r="AA76" s="29">
        <f t="shared" si="247"/>
        <v>0</v>
      </c>
      <c r="AB76" s="29">
        <f t="shared" si="247"/>
        <v>0</v>
      </c>
      <c r="AC76" s="29">
        <f t="shared" si="247"/>
        <v>0.73357627118644064</v>
      </c>
      <c r="AD76" s="29">
        <f t="shared" si="8"/>
        <v>0</v>
      </c>
      <c r="AE76" s="29">
        <f t="shared" si="247"/>
        <v>0</v>
      </c>
      <c r="AF76" s="29">
        <f t="shared" si="247"/>
        <v>0</v>
      </c>
      <c r="AG76" s="29">
        <f t="shared" si="247"/>
        <v>0</v>
      </c>
      <c r="AH76" s="29">
        <f t="shared" si="247"/>
        <v>0</v>
      </c>
      <c r="AI76" s="29">
        <f t="shared" si="9"/>
        <v>0</v>
      </c>
      <c r="AJ76" s="29">
        <f t="shared" si="247"/>
        <v>0</v>
      </c>
      <c r="AK76" s="29">
        <f t="shared" si="247"/>
        <v>0</v>
      </c>
      <c r="AL76" s="29">
        <f t="shared" si="247"/>
        <v>0</v>
      </c>
      <c r="AM76" s="29">
        <f t="shared" si="247"/>
        <v>0</v>
      </c>
      <c r="AN76" s="29">
        <f t="shared" si="247"/>
        <v>0</v>
      </c>
      <c r="AO76" s="29">
        <f t="shared" si="247"/>
        <v>4.72</v>
      </c>
      <c r="AP76" s="29">
        <f t="shared" ref="AP76:BL76" si="248">AP77+AP83</f>
        <v>4.72</v>
      </c>
      <c r="AQ76" s="29">
        <f t="shared" si="248"/>
        <v>0</v>
      </c>
      <c r="AR76" s="29">
        <f t="shared" si="248"/>
        <v>0</v>
      </c>
      <c r="AS76" s="29">
        <f t="shared" si="248"/>
        <v>0</v>
      </c>
      <c r="AT76" s="29">
        <f t="shared" si="248"/>
        <v>0</v>
      </c>
      <c r="AU76" s="29">
        <f t="shared" si="248"/>
        <v>0</v>
      </c>
      <c r="AV76" s="29">
        <f t="shared" si="248"/>
        <v>0</v>
      </c>
      <c r="AW76" s="29">
        <f t="shared" si="248"/>
        <v>0</v>
      </c>
      <c r="AX76" s="29">
        <f t="shared" si="248"/>
        <v>4</v>
      </c>
      <c r="AY76" s="29">
        <f t="shared" si="248"/>
        <v>4</v>
      </c>
      <c r="AZ76" s="29">
        <f t="shared" si="248"/>
        <v>0</v>
      </c>
      <c r="BA76" s="29">
        <f t="shared" si="248"/>
        <v>0</v>
      </c>
      <c r="BB76" s="29">
        <f t="shared" si="248"/>
        <v>0.71999999999999975</v>
      </c>
      <c r="BC76" s="29">
        <f t="shared" si="248"/>
        <v>0</v>
      </c>
      <c r="BD76" s="29">
        <f t="shared" si="248"/>
        <v>0</v>
      </c>
      <c r="BE76" s="29">
        <f t="shared" si="248"/>
        <v>0</v>
      </c>
      <c r="BF76" s="29">
        <f t="shared" si="248"/>
        <v>0</v>
      </c>
      <c r="BG76" s="29">
        <f t="shared" si="248"/>
        <v>0</v>
      </c>
      <c r="BH76" s="29">
        <f t="shared" si="248"/>
        <v>0</v>
      </c>
      <c r="BI76" s="29">
        <f t="shared" si="248"/>
        <v>0</v>
      </c>
      <c r="BJ76" s="29">
        <f t="shared" si="248"/>
        <v>0</v>
      </c>
      <c r="BK76" s="29">
        <f t="shared" si="248"/>
        <v>0</v>
      </c>
      <c r="BL76" s="29">
        <f t="shared" si="248"/>
        <v>0</v>
      </c>
      <c r="BM76" s="29">
        <f t="shared" ref="BM76" si="249">BM77+BM83</f>
        <v>0</v>
      </c>
      <c r="BN76" s="29">
        <f t="shared" ref="BN76" si="250">BN77+BN83</f>
        <v>9.5289999999999999</v>
      </c>
      <c r="BO76" s="29">
        <f t="shared" si="19"/>
        <v>9.5289999999999999</v>
      </c>
      <c r="BP76" s="29">
        <f t="shared" si="20"/>
        <v>0</v>
      </c>
      <c r="BQ76" s="29">
        <f t="shared" ref="BQ76:BV76" si="251">BQ77+BQ83</f>
        <v>0</v>
      </c>
      <c r="BR76" s="29">
        <f t="shared" si="251"/>
        <v>0</v>
      </c>
      <c r="BS76" s="29">
        <f t="shared" si="251"/>
        <v>0</v>
      </c>
      <c r="BT76" s="29">
        <f t="shared" si="251"/>
        <v>0</v>
      </c>
      <c r="BU76" s="29">
        <f t="shared" si="251"/>
        <v>0</v>
      </c>
      <c r="BV76" s="29">
        <f t="shared" si="251"/>
        <v>0</v>
      </c>
      <c r="BW76" s="29">
        <f t="shared" si="22"/>
        <v>8.0754237288135595</v>
      </c>
      <c r="BX76" s="29">
        <f t="shared" ref="BX76:CA76" si="252">BX77+BX83</f>
        <v>8.0754237288135595</v>
      </c>
      <c r="BY76" s="29">
        <f t="shared" si="252"/>
        <v>0</v>
      </c>
      <c r="BZ76" s="29">
        <f t="shared" si="252"/>
        <v>0</v>
      </c>
      <c r="CA76" s="29">
        <f t="shared" si="252"/>
        <v>1.4535762711864404</v>
      </c>
      <c r="CB76" s="29">
        <f t="shared" si="24"/>
        <v>0</v>
      </c>
      <c r="CC76" s="29">
        <f t="shared" ref="CC76:CF76" si="253">CC77+CC83</f>
        <v>0</v>
      </c>
      <c r="CD76" s="29">
        <f t="shared" si="253"/>
        <v>0</v>
      </c>
      <c r="CE76" s="29">
        <f t="shared" si="253"/>
        <v>0</v>
      </c>
      <c r="CF76" s="29">
        <f t="shared" si="253"/>
        <v>0</v>
      </c>
      <c r="CG76" s="29">
        <f t="shared" si="25"/>
        <v>0</v>
      </c>
      <c r="CH76" s="29">
        <f t="shared" ref="CH76:CL76" si="254">CH77+CH83</f>
        <v>0</v>
      </c>
      <c r="CI76" s="29">
        <f t="shared" si="254"/>
        <v>0</v>
      </c>
      <c r="CJ76" s="29">
        <f t="shared" si="254"/>
        <v>0</v>
      </c>
      <c r="CK76" s="29">
        <f t="shared" si="254"/>
        <v>0</v>
      </c>
      <c r="CL76" s="29">
        <f t="shared" si="254"/>
        <v>0</v>
      </c>
      <c r="CM76" s="30">
        <f t="shared" ref="CM76:CR76" si="255">CM77+CM83</f>
        <v>4.0750000000000002</v>
      </c>
      <c r="CN76" s="29">
        <f t="shared" si="255"/>
        <v>4</v>
      </c>
      <c r="CO76" s="29"/>
      <c r="CP76" s="29"/>
      <c r="CQ76" s="29"/>
      <c r="CR76" s="31">
        <f t="shared" si="255"/>
        <v>8.0749999999999993</v>
      </c>
      <c r="CS76" s="122"/>
      <c r="CT76" s="122"/>
      <c r="CU76" s="122"/>
      <c r="CV76" s="122"/>
      <c r="CW76" s="122"/>
      <c r="CX76" s="122"/>
      <c r="CY76" s="122"/>
      <c r="CZ76" s="122"/>
      <c r="DA76" s="122"/>
      <c r="DB76" s="122"/>
      <c r="DC76" s="122"/>
      <c r="DD76" s="122"/>
      <c r="DE76" s="122"/>
      <c r="DF76" s="122"/>
      <c r="DG76" s="122"/>
      <c r="DH76" s="122"/>
      <c r="DI76" s="122"/>
      <c r="DJ76" s="122"/>
      <c r="DK76" s="122"/>
      <c r="DL76" s="122"/>
      <c r="DM76" s="122"/>
      <c r="DN76" s="122"/>
      <c r="DO76" s="122"/>
      <c r="DP76" s="122"/>
      <c r="DQ76" s="122"/>
      <c r="DR76" s="122"/>
      <c r="DS76" s="122"/>
      <c r="DT76" s="122"/>
      <c r="DU76" s="122"/>
      <c r="DV76" s="122"/>
      <c r="DW76" s="122"/>
      <c r="DX76" s="122"/>
      <c r="DY76" s="122"/>
      <c r="DZ76" s="122"/>
      <c r="EA76" s="122"/>
      <c r="EB76" s="122"/>
      <c r="EC76" s="122"/>
    </row>
    <row r="77" spans="1:133" s="52" customFormat="1" outlineLevel="1" x14ac:dyDescent="0.25">
      <c r="A77" s="90"/>
      <c r="B77" s="77" t="s">
        <v>37</v>
      </c>
      <c r="C77" s="28"/>
      <c r="D77" s="29" t="str">
        <f>D81</f>
        <v>4,7 км</v>
      </c>
      <c r="E77" s="28"/>
      <c r="F77" s="106"/>
      <c r="G77" s="30">
        <f>G78+G79+G80+G81</f>
        <v>9.5289999999999999</v>
      </c>
      <c r="H77" s="29">
        <f t="shared" ref="H77:AO77" si="256">H78+H79+H80+H81</f>
        <v>9.5289999999999999</v>
      </c>
      <c r="I77" s="31">
        <f t="shared" si="256"/>
        <v>0</v>
      </c>
      <c r="J77" s="30" t="str">
        <f>J81</f>
        <v>2,7 км</v>
      </c>
      <c r="K77" s="29" t="s">
        <v>97</v>
      </c>
      <c r="L77" s="29"/>
      <c r="M77" s="29"/>
      <c r="N77" s="29"/>
      <c r="O77" s="31" t="str">
        <f>O81</f>
        <v>4,7 км</v>
      </c>
      <c r="P77" s="50">
        <f t="shared" si="256"/>
        <v>4.8090000000000002</v>
      </c>
      <c r="Q77" s="29">
        <f t="shared" si="5"/>
        <v>4.8090000000000002</v>
      </c>
      <c r="R77" s="29">
        <f t="shared" si="6"/>
        <v>0</v>
      </c>
      <c r="S77" s="29">
        <f t="shared" si="256"/>
        <v>0</v>
      </c>
      <c r="T77" s="29">
        <f t="shared" si="256"/>
        <v>0</v>
      </c>
      <c r="U77" s="29">
        <f t="shared" si="256"/>
        <v>0</v>
      </c>
      <c r="V77" s="29">
        <f t="shared" si="256"/>
        <v>0</v>
      </c>
      <c r="W77" s="29">
        <f t="shared" si="256"/>
        <v>0</v>
      </c>
      <c r="X77" s="29">
        <f t="shared" si="256"/>
        <v>0</v>
      </c>
      <c r="Y77" s="29">
        <f t="shared" si="7"/>
        <v>4.0754237288135595</v>
      </c>
      <c r="Z77" s="29">
        <f t="shared" si="256"/>
        <v>4.0754237288135595</v>
      </c>
      <c r="AA77" s="29">
        <f t="shared" si="256"/>
        <v>0</v>
      </c>
      <c r="AB77" s="29">
        <f t="shared" si="256"/>
        <v>0</v>
      </c>
      <c r="AC77" s="29">
        <f t="shared" si="256"/>
        <v>0.73357627118644064</v>
      </c>
      <c r="AD77" s="29">
        <f t="shared" si="8"/>
        <v>0</v>
      </c>
      <c r="AE77" s="29">
        <f t="shared" si="256"/>
        <v>0</v>
      </c>
      <c r="AF77" s="29">
        <f t="shared" si="256"/>
        <v>0</v>
      </c>
      <c r="AG77" s="29">
        <f t="shared" si="256"/>
        <v>0</v>
      </c>
      <c r="AH77" s="29">
        <f t="shared" si="256"/>
        <v>0</v>
      </c>
      <c r="AI77" s="29">
        <f t="shared" si="9"/>
        <v>0</v>
      </c>
      <c r="AJ77" s="29">
        <f t="shared" si="256"/>
        <v>0</v>
      </c>
      <c r="AK77" s="29">
        <f t="shared" si="256"/>
        <v>0</v>
      </c>
      <c r="AL77" s="29">
        <f t="shared" si="256"/>
        <v>0</v>
      </c>
      <c r="AM77" s="29">
        <f t="shared" si="256"/>
        <v>0</v>
      </c>
      <c r="AN77" s="29">
        <f t="shared" si="256"/>
        <v>0</v>
      </c>
      <c r="AO77" s="29">
        <f t="shared" si="256"/>
        <v>4.72</v>
      </c>
      <c r="AP77" s="29">
        <f t="shared" ref="AP77:BL77" si="257">AP78+AP79+AP80+AP81</f>
        <v>4.72</v>
      </c>
      <c r="AQ77" s="29">
        <f t="shared" si="257"/>
        <v>0</v>
      </c>
      <c r="AR77" s="29">
        <f t="shared" si="257"/>
        <v>0</v>
      </c>
      <c r="AS77" s="29">
        <f t="shared" si="257"/>
        <v>0</v>
      </c>
      <c r="AT77" s="29">
        <f t="shared" si="257"/>
        <v>0</v>
      </c>
      <c r="AU77" s="29">
        <f t="shared" si="257"/>
        <v>0</v>
      </c>
      <c r="AV77" s="29">
        <f t="shared" si="257"/>
        <v>0</v>
      </c>
      <c r="AW77" s="29">
        <f t="shared" si="257"/>
        <v>0</v>
      </c>
      <c r="AX77" s="29">
        <f t="shared" si="257"/>
        <v>4</v>
      </c>
      <c r="AY77" s="29">
        <f t="shared" si="257"/>
        <v>4</v>
      </c>
      <c r="AZ77" s="29">
        <f t="shared" si="257"/>
        <v>0</v>
      </c>
      <c r="BA77" s="29">
        <f t="shared" si="257"/>
        <v>0</v>
      </c>
      <c r="BB77" s="29">
        <f t="shared" si="257"/>
        <v>0.71999999999999975</v>
      </c>
      <c r="BC77" s="29">
        <f t="shared" si="257"/>
        <v>0</v>
      </c>
      <c r="BD77" s="29">
        <f t="shared" si="257"/>
        <v>0</v>
      </c>
      <c r="BE77" s="29">
        <f t="shared" si="257"/>
        <v>0</v>
      </c>
      <c r="BF77" s="29">
        <f t="shared" si="257"/>
        <v>0</v>
      </c>
      <c r="BG77" s="29">
        <f t="shared" si="257"/>
        <v>0</v>
      </c>
      <c r="BH77" s="29">
        <f t="shared" si="257"/>
        <v>0</v>
      </c>
      <c r="BI77" s="29">
        <f t="shared" si="257"/>
        <v>0</v>
      </c>
      <c r="BJ77" s="29">
        <f t="shared" si="257"/>
        <v>0</v>
      </c>
      <c r="BK77" s="29">
        <f t="shared" si="257"/>
        <v>0</v>
      </c>
      <c r="BL77" s="29">
        <f t="shared" si="257"/>
        <v>0</v>
      </c>
      <c r="BM77" s="29">
        <f t="shared" ref="BM77" si="258">BM78+BM79+BM80+BM81</f>
        <v>0</v>
      </c>
      <c r="BN77" s="29">
        <f t="shared" ref="BN77" si="259">BN78+BN79+BN80+BN81</f>
        <v>9.5289999999999999</v>
      </c>
      <c r="BO77" s="29">
        <f t="shared" si="19"/>
        <v>9.5289999999999999</v>
      </c>
      <c r="BP77" s="29">
        <f t="shared" si="20"/>
        <v>0</v>
      </c>
      <c r="BQ77" s="29">
        <f t="shared" ref="BQ77:BV77" si="260">BQ78+BQ79+BQ80+BQ81</f>
        <v>0</v>
      </c>
      <c r="BR77" s="29">
        <f t="shared" si="260"/>
        <v>0</v>
      </c>
      <c r="BS77" s="29">
        <f t="shared" si="260"/>
        <v>0</v>
      </c>
      <c r="BT77" s="29">
        <f t="shared" si="260"/>
        <v>0</v>
      </c>
      <c r="BU77" s="29">
        <f t="shared" si="260"/>
        <v>0</v>
      </c>
      <c r="BV77" s="29">
        <f t="shared" si="260"/>
        <v>0</v>
      </c>
      <c r="BW77" s="29">
        <f t="shared" si="22"/>
        <v>8.0754237288135595</v>
      </c>
      <c r="BX77" s="29">
        <f t="shared" ref="BX77:CA77" si="261">BX78+BX79+BX80+BX81</f>
        <v>8.0754237288135595</v>
      </c>
      <c r="BY77" s="29">
        <f t="shared" si="261"/>
        <v>0</v>
      </c>
      <c r="BZ77" s="29">
        <f t="shared" si="261"/>
        <v>0</v>
      </c>
      <c r="CA77" s="29">
        <f t="shared" si="261"/>
        <v>1.4535762711864404</v>
      </c>
      <c r="CB77" s="29">
        <f t="shared" si="24"/>
        <v>0</v>
      </c>
      <c r="CC77" s="29">
        <f t="shared" ref="CC77:CF77" si="262">CC78+CC79+CC80+CC81</f>
        <v>0</v>
      </c>
      <c r="CD77" s="29">
        <f t="shared" si="262"/>
        <v>0</v>
      </c>
      <c r="CE77" s="29">
        <f t="shared" si="262"/>
        <v>0</v>
      </c>
      <c r="CF77" s="29">
        <f t="shared" si="262"/>
        <v>0</v>
      </c>
      <c r="CG77" s="29">
        <f t="shared" si="25"/>
        <v>0</v>
      </c>
      <c r="CH77" s="29">
        <f t="shared" ref="CH77:CL77" si="263">CH78+CH79+CH80+CH81</f>
        <v>0</v>
      </c>
      <c r="CI77" s="29">
        <f t="shared" si="263"/>
        <v>0</v>
      </c>
      <c r="CJ77" s="29">
        <f t="shared" si="263"/>
        <v>0</v>
      </c>
      <c r="CK77" s="29">
        <f t="shared" si="263"/>
        <v>0</v>
      </c>
      <c r="CL77" s="29">
        <f t="shared" si="263"/>
        <v>0</v>
      </c>
      <c r="CM77" s="30">
        <f t="shared" ref="CM77:CR77" si="264">CM78+CM79+CM80+CM81</f>
        <v>4.0750000000000002</v>
      </c>
      <c r="CN77" s="29">
        <f t="shared" si="264"/>
        <v>4</v>
      </c>
      <c r="CO77" s="29"/>
      <c r="CP77" s="29"/>
      <c r="CQ77" s="29"/>
      <c r="CR77" s="31">
        <f t="shared" si="264"/>
        <v>8.0749999999999993</v>
      </c>
      <c r="CS77" s="122"/>
      <c r="CT77" s="122"/>
      <c r="CU77" s="122"/>
      <c r="CV77" s="122"/>
      <c r="CW77" s="122"/>
      <c r="CX77" s="122"/>
      <c r="CY77" s="122"/>
      <c r="CZ77" s="122"/>
      <c r="DA77" s="122"/>
      <c r="DB77" s="122"/>
      <c r="DC77" s="122"/>
      <c r="DD77" s="122"/>
      <c r="DE77" s="122"/>
      <c r="DF77" s="122"/>
      <c r="DG77" s="122"/>
      <c r="DH77" s="122"/>
      <c r="DI77" s="122"/>
      <c r="DJ77" s="122"/>
      <c r="DK77" s="122"/>
      <c r="DL77" s="122"/>
      <c r="DM77" s="122"/>
      <c r="DN77" s="122"/>
      <c r="DO77" s="122"/>
      <c r="DP77" s="122"/>
      <c r="DQ77" s="122"/>
      <c r="DR77" s="122"/>
      <c r="DS77" s="122"/>
      <c r="DT77" s="122"/>
      <c r="DU77" s="122"/>
      <c r="DV77" s="122"/>
      <c r="DW77" s="122"/>
      <c r="DX77" s="122"/>
      <c r="DY77" s="122"/>
      <c r="DZ77" s="122"/>
      <c r="EA77" s="122"/>
      <c r="EB77" s="122"/>
      <c r="EC77" s="122"/>
    </row>
    <row r="78" spans="1:133" s="52" customFormat="1" ht="15.75" hidden="1" customHeight="1" outlineLevel="1" x14ac:dyDescent="0.25">
      <c r="A78" s="90"/>
      <c r="B78" s="77" t="s">
        <v>44</v>
      </c>
      <c r="C78" s="28"/>
      <c r="D78" s="28"/>
      <c r="E78" s="28"/>
      <c r="F78" s="106"/>
      <c r="G78" s="30"/>
      <c r="H78" s="29"/>
      <c r="I78" s="31"/>
      <c r="J78" s="30"/>
      <c r="K78" s="29"/>
      <c r="L78" s="29"/>
      <c r="M78" s="29"/>
      <c r="N78" s="29"/>
      <c r="O78" s="31"/>
      <c r="P78" s="50"/>
      <c r="Q78" s="29">
        <f t="shared" si="5"/>
        <v>0</v>
      </c>
      <c r="R78" s="29">
        <f t="shared" si="6"/>
        <v>0</v>
      </c>
      <c r="S78" s="29"/>
      <c r="T78" s="29"/>
      <c r="U78" s="29"/>
      <c r="V78" s="29"/>
      <c r="W78" s="29"/>
      <c r="X78" s="29"/>
      <c r="Y78" s="29">
        <f t="shared" si="7"/>
        <v>0</v>
      </c>
      <c r="Z78" s="29"/>
      <c r="AA78" s="29"/>
      <c r="AB78" s="29"/>
      <c r="AC78" s="29"/>
      <c r="AD78" s="29">
        <f t="shared" si="8"/>
        <v>0</v>
      </c>
      <c r="AE78" s="29"/>
      <c r="AF78" s="29"/>
      <c r="AG78" s="29"/>
      <c r="AH78" s="29"/>
      <c r="AI78" s="29">
        <f t="shared" si="9"/>
        <v>0</v>
      </c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29"/>
      <c r="BB78" s="29"/>
      <c r="BC78" s="29"/>
      <c r="BD78" s="29"/>
      <c r="BE78" s="29"/>
      <c r="BF78" s="29"/>
      <c r="BG78" s="29"/>
      <c r="BH78" s="29"/>
      <c r="BI78" s="29"/>
      <c r="BJ78" s="29"/>
      <c r="BK78" s="29"/>
      <c r="BL78" s="29"/>
      <c r="BM78" s="29"/>
      <c r="BN78" s="29"/>
      <c r="BO78" s="29">
        <f t="shared" si="19"/>
        <v>0</v>
      </c>
      <c r="BP78" s="29">
        <f t="shared" si="20"/>
        <v>0</v>
      </c>
      <c r="BQ78" s="29"/>
      <c r="BR78" s="29"/>
      <c r="BS78" s="29"/>
      <c r="BT78" s="29"/>
      <c r="BU78" s="29"/>
      <c r="BV78" s="29"/>
      <c r="BW78" s="29">
        <f t="shared" si="22"/>
        <v>0</v>
      </c>
      <c r="BX78" s="29"/>
      <c r="BY78" s="29"/>
      <c r="BZ78" s="29"/>
      <c r="CA78" s="29"/>
      <c r="CB78" s="29">
        <f t="shared" si="24"/>
        <v>0</v>
      </c>
      <c r="CC78" s="29"/>
      <c r="CD78" s="29"/>
      <c r="CE78" s="29"/>
      <c r="CF78" s="29"/>
      <c r="CG78" s="29">
        <f t="shared" si="25"/>
        <v>0</v>
      </c>
      <c r="CH78" s="29"/>
      <c r="CI78" s="29"/>
      <c r="CJ78" s="29"/>
      <c r="CK78" s="29"/>
      <c r="CL78" s="29"/>
      <c r="CM78" s="30"/>
      <c r="CN78" s="29"/>
      <c r="CO78" s="29"/>
      <c r="CP78" s="29"/>
      <c r="CQ78" s="29"/>
      <c r="CR78" s="31"/>
      <c r="CS78" s="122"/>
      <c r="CT78" s="122"/>
      <c r="CU78" s="122"/>
      <c r="CV78" s="122"/>
      <c r="CW78" s="122"/>
      <c r="CX78" s="122"/>
      <c r="CY78" s="122"/>
      <c r="CZ78" s="122"/>
      <c r="DA78" s="122"/>
      <c r="DB78" s="122"/>
      <c r="DC78" s="122"/>
      <c r="DD78" s="122"/>
      <c r="DE78" s="122"/>
      <c r="DF78" s="122"/>
      <c r="DG78" s="122"/>
      <c r="DH78" s="122"/>
      <c r="DI78" s="122"/>
      <c r="DJ78" s="122"/>
      <c r="DK78" s="122"/>
      <c r="DL78" s="122"/>
      <c r="DM78" s="122"/>
      <c r="DN78" s="122"/>
      <c r="DO78" s="122"/>
      <c r="DP78" s="122"/>
      <c r="DQ78" s="122"/>
      <c r="DR78" s="122"/>
      <c r="DS78" s="122"/>
      <c r="DT78" s="122"/>
      <c r="DU78" s="122"/>
      <c r="DV78" s="122"/>
      <c r="DW78" s="122"/>
      <c r="DX78" s="122"/>
      <c r="DY78" s="122"/>
      <c r="DZ78" s="122"/>
      <c r="EA78" s="122"/>
      <c r="EB78" s="122"/>
      <c r="EC78" s="122"/>
    </row>
    <row r="79" spans="1:133" s="52" customFormat="1" ht="15.75" hidden="1" customHeight="1" outlineLevel="1" x14ac:dyDescent="0.25">
      <c r="A79" s="90"/>
      <c r="B79" s="77" t="s">
        <v>45</v>
      </c>
      <c r="C79" s="28"/>
      <c r="D79" s="28"/>
      <c r="E79" s="28"/>
      <c r="F79" s="106"/>
      <c r="G79" s="30"/>
      <c r="H79" s="29"/>
      <c r="I79" s="31"/>
      <c r="J79" s="30"/>
      <c r="K79" s="29"/>
      <c r="L79" s="29"/>
      <c r="M79" s="29"/>
      <c r="N79" s="29"/>
      <c r="O79" s="31"/>
      <c r="P79" s="50"/>
      <c r="Q79" s="29">
        <f t="shared" si="5"/>
        <v>0</v>
      </c>
      <c r="R79" s="29">
        <f t="shared" si="6"/>
        <v>0</v>
      </c>
      <c r="S79" s="29"/>
      <c r="T79" s="29"/>
      <c r="U79" s="29"/>
      <c r="V79" s="29"/>
      <c r="W79" s="29"/>
      <c r="X79" s="29"/>
      <c r="Y79" s="29">
        <f t="shared" si="7"/>
        <v>0</v>
      </c>
      <c r="Z79" s="29"/>
      <c r="AA79" s="29"/>
      <c r="AB79" s="29"/>
      <c r="AC79" s="29"/>
      <c r="AD79" s="29">
        <f t="shared" si="8"/>
        <v>0</v>
      </c>
      <c r="AE79" s="29"/>
      <c r="AF79" s="29"/>
      <c r="AG79" s="29"/>
      <c r="AH79" s="29"/>
      <c r="AI79" s="29">
        <f t="shared" si="9"/>
        <v>0</v>
      </c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29"/>
      <c r="AZ79" s="29"/>
      <c r="BA79" s="29"/>
      <c r="BB79" s="29"/>
      <c r="BC79" s="29"/>
      <c r="BD79" s="29"/>
      <c r="BE79" s="29"/>
      <c r="BF79" s="29"/>
      <c r="BG79" s="29"/>
      <c r="BH79" s="29"/>
      <c r="BI79" s="29"/>
      <c r="BJ79" s="29"/>
      <c r="BK79" s="29"/>
      <c r="BL79" s="29"/>
      <c r="BM79" s="29"/>
      <c r="BN79" s="29"/>
      <c r="BO79" s="29">
        <f t="shared" si="19"/>
        <v>0</v>
      </c>
      <c r="BP79" s="29">
        <f t="shared" si="20"/>
        <v>0</v>
      </c>
      <c r="BQ79" s="29"/>
      <c r="BR79" s="29"/>
      <c r="BS79" s="29"/>
      <c r="BT79" s="29"/>
      <c r="BU79" s="29"/>
      <c r="BV79" s="29"/>
      <c r="BW79" s="29">
        <f t="shared" si="22"/>
        <v>0</v>
      </c>
      <c r="BX79" s="29"/>
      <c r="BY79" s="29"/>
      <c r="BZ79" s="29"/>
      <c r="CA79" s="29"/>
      <c r="CB79" s="29">
        <f t="shared" si="24"/>
        <v>0</v>
      </c>
      <c r="CC79" s="29"/>
      <c r="CD79" s="29"/>
      <c r="CE79" s="29"/>
      <c r="CF79" s="29"/>
      <c r="CG79" s="29">
        <f t="shared" si="25"/>
        <v>0</v>
      </c>
      <c r="CH79" s="29"/>
      <c r="CI79" s="29"/>
      <c r="CJ79" s="29"/>
      <c r="CK79" s="29"/>
      <c r="CL79" s="29"/>
      <c r="CM79" s="30"/>
      <c r="CN79" s="29"/>
      <c r="CO79" s="29"/>
      <c r="CP79" s="29"/>
      <c r="CQ79" s="29"/>
      <c r="CR79" s="31"/>
      <c r="CS79" s="122"/>
      <c r="CT79" s="122"/>
      <c r="CU79" s="122"/>
      <c r="CV79" s="122"/>
      <c r="CW79" s="122"/>
      <c r="CX79" s="122"/>
      <c r="CY79" s="122"/>
      <c r="CZ79" s="122"/>
      <c r="DA79" s="122"/>
      <c r="DB79" s="122"/>
      <c r="DC79" s="122"/>
      <c r="DD79" s="122"/>
      <c r="DE79" s="122"/>
      <c r="DF79" s="122"/>
      <c r="DG79" s="122"/>
      <c r="DH79" s="122"/>
      <c r="DI79" s="122"/>
      <c r="DJ79" s="122"/>
      <c r="DK79" s="122"/>
      <c r="DL79" s="122"/>
      <c r="DM79" s="122"/>
      <c r="DN79" s="122"/>
      <c r="DO79" s="122"/>
      <c r="DP79" s="122"/>
      <c r="DQ79" s="122"/>
      <c r="DR79" s="122"/>
      <c r="DS79" s="122"/>
      <c r="DT79" s="122"/>
      <c r="DU79" s="122"/>
      <c r="DV79" s="122"/>
      <c r="DW79" s="122"/>
      <c r="DX79" s="122"/>
      <c r="DY79" s="122"/>
      <c r="DZ79" s="122"/>
      <c r="EA79" s="122"/>
      <c r="EB79" s="122"/>
      <c r="EC79" s="122"/>
    </row>
    <row r="80" spans="1:133" s="52" customFormat="1" ht="15.75" hidden="1" customHeight="1" outlineLevel="1" x14ac:dyDescent="0.25">
      <c r="A80" s="90"/>
      <c r="B80" s="77" t="s">
        <v>46</v>
      </c>
      <c r="C80" s="28"/>
      <c r="D80" s="28"/>
      <c r="E80" s="28"/>
      <c r="F80" s="106"/>
      <c r="G80" s="30"/>
      <c r="H80" s="29"/>
      <c r="I80" s="31"/>
      <c r="J80" s="30"/>
      <c r="K80" s="29"/>
      <c r="L80" s="29"/>
      <c r="M80" s="29"/>
      <c r="N80" s="29"/>
      <c r="O80" s="31"/>
      <c r="P80" s="50"/>
      <c r="Q80" s="29">
        <f t="shared" si="5"/>
        <v>0</v>
      </c>
      <c r="R80" s="29">
        <f t="shared" si="6"/>
        <v>0</v>
      </c>
      <c r="S80" s="29"/>
      <c r="T80" s="29"/>
      <c r="U80" s="29"/>
      <c r="V80" s="29"/>
      <c r="W80" s="29"/>
      <c r="X80" s="29"/>
      <c r="Y80" s="29">
        <f t="shared" si="7"/>
        <v>0</v>
      </c>
      <c r="Z80" s="29"/>
      <c r="AA80" s="29"/>
      <c r="AB80" s="29"/>
      <c r="AC80" s="29"/>
      <c r="AD80" s="29">
        <f t="shared" si="8"/>
        <v>0</v>
      </c>
      <c r="AE80" s="29"/>
      <c r="AF80" s="29"/>
      <c r="AG80" s="29"/>
      <c r="AH80" s="29"/>
      <c r="AI80" s="29">
        <f t="shared" si="9"/>
        <v>0</v>
      </c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  <c r="BM80" s="29"/>
      <c r="BN80" s="29"/>
      <c r="BO80" s="29">
        <f t="shared" si="19"/>
        <v>0</v>
      </c>
      <c r="BP80" s="29">
        <f t="shared" si="20"/>
        <v>0</v>
      </c>
      <c r="BQ80" s="29"/>
      <c r="BR80" s="29"/>
      <c r="BS80" s="29"/>
      <c r="BT80" s="29"/>
      <c r="BU80" s="29"/>
      <c r="BV80" s="29"/>
      <c r="BW80" s="29">
        <f t="shared" si="22"/>
        <v>0</v>
      </c>
      <c r="BX80" s="29"/>
      <c r="BY80" s="29"/>
      <c r="BZ80" s="29"/>
      <c r="CA80" s="29"/>
      <c r="CB80" s="29">
        <f t="shared" si="24"/>
        <v>0</v>
      </c>
      <c r="CC80" s="29"/>
      <c r="CD80" s="29"/>
      <c r="CE80" s="29"/>
      <c r="CF80" s="29"/>
      <c r="CG80" s="29">
        <f t="shared" si="25"/>
        <v>0</v>
      </c>
      <c r="CH80" s="29"/>
      <c r="CI80" s="29"/>
      <c r="CJ80" s="29"/>
      <c r="CK80" s="29"/>
      <c r="CL80" s="29"/>
      <c r="CM80" s="30"/>
      <c r="CN80" s="29"/>
      <c r="CO80" s="29"/>
      <c r="CP80" s="29"/>
      <c r="CQ80" s="29"/>
      <c r="CR80" s="31"/>
      <c r="CS80" s="122"/>
      <c r="CT80" s="122"/>
      <c r="CU80" s="122"/>
      <c r="CV80" s="122"/>
      <c r="CW80" s="122"/>
      <c r="CX80" s="122"/>
      <c r="CY80" s="122"/>
      <c r="CZ80" s="122"/>
      <c r="DA80" s="122"/>
      <c r="DB80" s="122"/>
      <c r="DC80" s="122"/>
      <c r="DD80" s="122"/>
      <c r="DE80" s="122"/>
      <c r="DF80" s="122"/>
      <c r="DG80" s="122"/>
      <c r="DH80" s="122"/>
      <c r="DI80" s="122"/>
      <c r="DJ80" s="122"/>
      <c r="DK80" s="122"/>
      <c r="DL80" s="122"/>
      <c r="DM80" s="122"/>
      <c r="DN80" s="122"/>
      <c r="DO80" s="122"/>
      <c r="DP80" s="122"/>
      <c r="DQ80" s="122"/>
      <c r="DR80" s="122"/>
      <c r="DS80" s="122"/>
      <c r="DT80" s="122"/>
      <c r="DU80" s="122"/>
      <c r="DV80" s="122"/>
      <c r="DW80" s="122"/>
      <c r="DX80" s="122"/>
      <c r="DY80" s="122"/>
      <c r="DZ80" s="122"/>
      <c r="EA80" s="122"/>
      <c r="EB80" s="122"/>
      <c r="EC80" s="122"/>
    </row>
    <row r="81" spans="1:133" s="52" customFormat="1" outlineLevel="1" x14ac:dyDescent="0.25">
      <c r="A81" s="90"/>
      <c r="B81" s="77" t="s">
        <v>47</v>
      </c>
      <c r="C81" s="28"/>
      <c r="D81" s="29" t="str">
        <f>D82</f>
        <v>4,7 км</v>
      </c>
      <c r="E81" s="28"/>
      <c r="F81" s="106"/>
      <c r="G81" s="30">
        <f>G82</f>
        <v>9.5289999999999999</v>
      </c>
      <c r="H81" s="29">
        <f t="shared" ref="H81:I81" si="265">H82</f>
        <v>9.5289999999999999</v>
      </c>
      <c r="I81" s="31">
        <f t="shared" si="265"/>
        <v>0</v>
      </c>
      <c r="J81" s="30" t="str">
        <f>J82</f>
        <v>2,7 км</v>
      </c>
      <c r="K81" s="29" t="s">
        <v>97</v>
      </c>
      <c r="L81" s="29"/>
      <c r="M81" s="29"/>
      <c r="N81" s="29"/>
      <c r="O81" s="31" t="str">
        <f>O82</f>
        <v>4,7 км</v>
      </c>
      <c r="P81" s="50">
        <f>P82</f>
        <v>4.8090000000000002</v>
      </c>
      <c r="Q81" s="29">
        <f t="shared" si="5"/>
        <v>4.8090000000000002</v>
      </c>
      <c r="R81" s="29">
        <f t="shared" si="6"/>
        <v>0</v>
      </c>
      <c r="S81" s="29">
        <f t="shared" ref="S81:BL81" si="266">S82</f>
        <v>0</v>
      </c>
      <c r="T81" s="29">
        <f t="shared" si="266"/>
        <v>0</v>
      </c>
      <c r="U81" s="29">
        <f t="shared" si="266"/>
        <v>0</v>
      </c>
      <c r="V81" s="29">
        <f t="shared" si="266"/>
        <v>0</v>
      </c>
      <c r="W81" s="29">
        <f t="shared" si="266"/>
        <v>0</v>
      </c>
      <c r="X81" s="29">
        <f t="shared" si="266"/>
        <v>0</v>
      </c>
      <c r="Y81" s="29">
        <f t="shared" si="7"/>
        <v>4.0754237288135595</v>
      </c>
      <c r="Z81" s="29">
        <f t="shared" si="266"/>
        <v>4.0754237288135595</v>
      </c>
      <c r="AA81" s="29">
        <f t="shared" si="266"/>
        <v>0</v>
      </c>
      <c r="AB81" s="29">
        <f t="shared" si="266"/>
        <v>0</v>
      </c>
      <c r="AC81" s="29">
        <f t="shared" si="266"/>
        <v>0.73357627118644064</v>
      </c>
      <c r="AD81" s="29">
        <f t="shared" si="8"/>
        <v>0</v>
      </c>
      <c r="AE81" s="29">
        <f t="shared" si="266"/>
        <v>0</v>
      </c>
      <c r="AF81" s="29">
        <f t="shared" si="266"/>
        <v>0</v>
      </c>
      <c r="AG81" s="29">
        <f t="shared" si="266"/>
        <v>0</v>
      </c>
      <c r="AH81" s="29">
        <f t="shared" si="266"/>
        <v>0</v>
      </c>
      <c r="AI81" s="29">
        <f t="shared" si="9"/>
        <v>0</v>
      </c>
      <c r="AJ81" s="29">
        <f t="shared" si="266"/>
        <v>0</v>
      </c>
      <c r="AK81" s="29">
        <f t="shared" si="266"/>
        <v>0</v>
      </c>
      <c r="AL81" s="29">
        <f t="shared" si="266"/>
        <v>0</v>
      </c>
      <c r="AM81" s="29">
        <f t="shared" si="266"/>
        <v>0</v>
      </c>
      <c r="AN81" s="29">
        <f t="shared" si="266"/>
        <v>0</v>
      </c>
      <c r="AO81" s="29">
        <f t="shared" si="266"/>
        <v>4.72</v>
      </c>
      <c r="AP81" s="29">
        <f t="shared" si="266"/>
        <v>4.72</v>
      </c>
      <c r="AQ81" s="29">
        <f t="shared" si="266"/>
        <v>0</v>
      </c>
      <c r="AR81" s="29">
        <f t="shared" si="266"/>
        <v>0</v>
      </c>
      <c r="AS81" s="29">
        <f t="shared" si="266"/>
        <v>0</v>
      </c>
      <c r="AT81" s="29">
        <f t="shared" si="266"/>
        <v>0</v>
      </c>
      <c r="AU81" s="29">
        <f t="shared" si="266"/>
        <v>0</v>
      </c>
      <c r="AV81" s="29">
        <f t="shared" si="266"/>
        <v>0</v>
      </c>
      <c r="AW81" s="29">
        <f t="shared" si="266"/>
        <v>0</v>
      </c>
      <c r="AX81" s="29">
        <f t="shared" si="266"/>
        <v>4</v>
      </c>
      <c r="AY81" s="29">
        <f t="shared" si="266"/>
        <v>4</v>
      </c>
      <c r="AZ81" s="29">
        <f t="shared" si="266"/>
        <v>0</v>
      </c>
      <c r="BA81" s="29">
        <f t="shared" si="266"/>
        <v>0</v>
      </c>
      <c r="BB81" s="29">
        <f t="shared" si="266"/>
        <v>0.71999999999999975</v>
      </c>
      <c r="BC81" s="29">
        <f t="shared" si="266"/>
        <v>0</v>
      </c>
      <c r="BD81" s="29">
        <f t="shared" si="266"/>
        <v>0</v>
      </c>
      <c r="BE81" s="29">
        <f t="shared" si="266"/>
        <v>0</v>
      </c>
      <c r="BF81" s="29">
        <f t="shared" si="266"/>
        <v>0</v>
      </c>
      <c r="BG81" s="29">
        <f t="shared" si="266"/>
        <v>0</v>
      </c>
      <c r="BH81" s="29">
        <f t="shared" si="266"/>
        <v>0</v>
      </c>
      <c r="BI81" s="29">
        <f t="shared" si="266"/>
        <v>0</v>
      </c>
      <c r="BJ81" s="29">
        <f t="shared" si="266"/>
        <v>0</v>
      </c>
      <c r="BK81" s="29">
        <f t="shared" si="266"/>
        <v>0</v>
      </c>
      <c r="BL81" s="29">
        <f t="shared" si="266"/>
        <v>0</v>
      </c>
      <c r="BM81" s="29">
        <f t="shared" ref="BM81" si="267">BM82</f>
        <v>0</v>
      </c>
      <c r="BN81" s="29">
        <f t="shared" ref="BN81" si="268">BN82</f>
        <v>9.5289999999999999</v>
      </c>
      <c r="BO81" s="29">
        <f t="shared" si="19"/>
        <v>9.5289999999999999</v>
      </c>
      <c r="BP81" s="29">
        <f t="shared" si="20"/>
        <v>0</v>
      </c>
      <c r="BQ81" s="29">
        <f t="shared" ref="BQ81:CL81" si="269">BQ82</f>
        <v>0</v>
      </c>
      <c r="BR81" s="29">
        <f t="shared" si="269"/>
        <v>0</v>
      </c>
      <c r="BS81" s="29">
        <f t="shared" si="269"/>
        <v>0</v>
      </c>
      <c r="BT81" s="29">
        <f t="shared" si="269"/>
        <v>0</v>
      </c>
      <c r="BU81" s="29">
        <f t="shared" si="269"/>
        <v>0</v>
      </c>
      <c r="BV81" s="29">
        <f t="shared" si="269"/>
        <v>0</v>
      </c>
      <c r="BW81" s="29">
        <f t="shared" si="22"/>
        <v>8.0754237288135595</v>
      </c>
      <c r="BX81" s="29">
        <f t="shared" si="269"/>
        <v>8.0754237288135595</v>
      </c>
      <c r="BY81" s="29">
        <f t="shared" si="269"/>
        <v>0</v>
      </c>
      <c r="BZ81" s="29">
        <f t="shared" si="269"/>
        <v>0</v>
      </c>
      <c r="CA81" s="29">
        <f t="shared" si="269"/>
        <v>1.4535762711864404</v>
      </c>
      <c r="CB81" s="29">
        <f t="shared" si="24"/>
        <v>0</v>
      </c>
      <c r="CC81" s="29">
        <f t="shared" si="269"/>
        <v>0</v>
      </c>
      <c r="CD81" s="29">
        <f t="shared" si="269"/>
        <v>0</v>
      </c>
      <c r="CE81" s="29">
        <f t="shared" si="269"/>
        <v>0</v>
      </c>
      <c r="CF81" s="29">
        <f t="shared" si="269"/>
        <v>0</v>
      </c>
      <c r="CG81" s="29">
        <f t="shared" si="25"/>
        <v>0</v>
      </c>
      <c r="CH81" s="29">
        <f t="shared" si="269"/>
        <v>0</v>
      </c>
      <c r="CI81" s="29">
        <f t="shared" si="269"/>
        <v>0</v>
      </c>
      <c r="CJ81" s="29">
        <f t="shared" si="269"/>
        <v>0</v>
      </c>
      <c r="CK81" s="29">
        <f t="shared" si="269"/>
        <v>0</v>
      </c>
      <c r="CL81" s="29">
        <f t="shared" si="269"/>
        <v>0</v>
      </c>
      <c r="CM81" s="30">
        <f t="shared" ref="CM81:CR81" si="270">CM82</f>
        <v>4.0750000000000002</v>
      </c>
      <c r="CN81" s="29">
        <f t="shared" si="270"/>
        <v>4</v>
      </c>
      <c r="CO81" s="29"/>
      <c r="CP81" s="29"/>
      <c r="CQ81" s="29"/>
      <c r="CR81" s="31">
        <f t="shared" si="270"/>
        <v>8.0749999999999993</v>
      </c>
      <c r="CS81" s="122"/>
      <c r="CT81" s="122"/>
      <c r="CU81" s="122"/>
      <c r="CV81" s="122"/>
      <c r="CW81" s="122"/>
      <c r="CX81" s="122"/>
      <c r="CY81" s="122"/>
      <c r="CZ81" s="122"/>
      <c r="DA81" s="122"/>
      <c r="DB81" s="122"/>
      <c r="DC81" s="122"/>
      <c r="DD81" s="122"/>
      <c r="DE81" s="122"/>
      <c r="DF81" s="122"/>
      <c r="DG81" s="122"/>
      <c r="DH81" s="122"/>
      <c r="DI81" s="122"/>
      <c r="DJ81" s="122"/>
      <c r="DK81" s="122"/>
      <c r="DL81" s="122"/>
      <c r="DM81" s="122"/>
      <c r="DN81" s="122"/>
      <c r="DO81" s="122"/>
      <c r="DP81" s="122"/>
      <c r="DQ81" s="122"/>
      <c r="DR81" s="122"/>
      <c r="DS81" s="122"/>
      <c r="DT81" s="122"/>
      <c r="DU81" s="122"/>
      <c r="DV81" s="122"/>
      <c r="DW81" s="122"/>
      <c r="DX81" s="122"/>
      <c r="DY81" s="122"/>
      <c r="DZ81" s="122"/>
      <c r="EA81" s="122"/>
      <c r="EB81" s="122"/>
      <c r="EC81" s="122"/>
    </row>
    <row r="82" spans="1:133" s="32" customFormat="1" ht="31.5" outlineLevel="1" x14ac:dyDescent="0.25">
      <c r="A82" s="87">
        <v>24</v>
      </c>
      <c r="B82" s="74" t="s">
        <v>164</v>
      </c>
      <c r="C82" s="37" t="s">
        <v>160</v>
      </c>
      <c r="D82" s="35" t="s">
        <v>180</v>
      </c>
      <c r="E82" s="49">
        <v>2016</v>
      </c>
      <c r="F82" s="112">
        <v>2017</v>
      </c>
      <c r="G82" s="39">
        <f t="shared" ref="G82" si="271">I82+P82+AO82</f>
        <v>9.5289999999999999</v>
      </c>
      <c r="H82" s="35">
        <f>G82</f>
        <v>9.5289999999999999</v>
      </c>
      <c r="I82" s="40"/>
      <c r="J82" s="39" t="s">
        <v>181</v>
      </c>
      <c r="K82" s="35" t="s">
        <v>97</v>
      </c>
      <c r="L82" s="35"/>
      <c r="M82" s="35"/>
      <c r="N82" s="35"/>
      <c r="O82" s="40" t="s">
        <v>180</v>
      </c>
      <c r="P82" s="41">
        <v>4.8090000000000002</v>
      </c>
      <c r="Q82" s="35">
        <f t="shared" ref="Q82:Q122" si="272">R82+Y82+AC82</f>
        <v>4.8090000000000002</v>
      </c>
      <c r="R82" s="35">
        <f t="shared" ref="R82:R122" si="273">S82+T82+U82+V82+W82+X82</f>
        <v>0</v>
      </c>
      <c r="S82" s="35"/>
      <c r="T82" s="35"/>
      <c r="U82" s="35"/>
      <c r="V82" s="35"/>
      <c r="W82" s="35"/>
      <c r="X82" s="35"/>
      <c r="Y82" s="35">
        <f t="shared" ref="Y82:Y122" si="274">Z82+AA82+AB82</f>
        <v>4.0754237288135595</v>
      </c>
      <c r="Z82" s="35">
        <f>P82/1.18</f>
        <v>4.0754237288135595</v>
      </c>
      <c r="AA82" s="35"/>
      <c r="AB82" s="35"/>
      <c r="AC82" s="35">
        <f>P82-Z82</f>
        <v>0.73357627118644064</v>
      </c>
      <c r="AD82" s="35">
        <f t="shared" ref="AD82:AD122" si="275">AE82+AF82+AG82+AH82</f>
        <v>0</v>
      </c>
      <c r="AE82" s="35"/>
      <c r="AF82" s="35"/>
      <c r="AG82" s="35"/>
      <c r="AH82" s="35"/>
      <c r="AI82" s="35">
        <f t="shared" ref="AI82:AI122" si="276">AJ82+AK82+AL82+AM82+AN82</f>
        <v>0</v>
      </c>
      <c r="AJ82" s="35"/>
      <c r="AK82" s="35"/>
      <c r="AL82" s="35"/>
      <c r="AM82" s="35"/>
      <c r="AN82" s="35"/>
      <c r="AO82" s="35">
        <v>4.72</v>
      </c>
      <c r="AP82" s="35">
        <f t="shared" ref="AP82:AP113" si="277">AQ82+AX82+BB82</f>
        <v>4.72</v>
      </c>
      <c r="AQ82" s="35">
        <f t="shared" ref="AQ82:AQ113" si="278">AR82+AS82+AT82+AU82+AV82+AW82</f>
        <v>0</v>
      </c>
      <c r="AR82" s="35"/>
      <c r="AS82" s="35"/>
      <c r="AT82" s="35"/>
      <c r="AU82" s="35"/>
      <c r="AV82" s="35"/>
      <c r="AW82" s="35"/>
      <c r="AX82" s="35">
        <f t="shared" ref="AX82:AX113" si="279">AY82+AZ82+BA82</f>
        <v>4</v>
      </c>
      <c r="AY82" s="35">
        <f>AO82/1.18</f>
        <v>4</v>
      </c>
      <c r="AZ82" s="35"/>
      <c r="BA82" s="35"/>
      <c r="BB82" s="35">
        <f>AO82-AY82</f>
        <v>0.71999999999999975</v>
      </c>
      <c r="BC82" s="35">
        <f t="shared" ref="BC82:BC113" si="280">BD82+BE82+BF82+BG82</f>
        <v>0</v>
      </c>
      <c r="BD82" s="35"/>
      <c r="BE82" s="35"/>
      <c r="BF82" s="35"/>
      <c r="BG82" s="35"/>
      <c r="BH82" s="35">
        <f t="shared" ref="BH82:BH113" si="281">BI82+BJ82+BK82+BL82+BM82</f>
        <v>0</v>
      </c>
      <c r="BI82" s="35"/>
      <c r="BJ82" s="35"/>
      <c r="BK82" s="35"/>
      <c r="BL82" s="35"/>
      <c r="BM82" s="35"/>
      <c r="BN82" s="35">
        <f>P82+AO82</f>
        <v>9.5289999999999999</v>
      </c>
      <c r="BO82" s="35">
        <f t="shared" ref="BO82" si="282">BP82+BW82+CA82</f>
        <v>9.5289999999999999</v>
      </c>
      <c r="BP82" s="35">
        <f t="shared" ref="BP82" si="283">BQ82+BR82+BS82+BT82+BU82+BV82</f>
        <v>0</v>
      </c>
      <c r="BQ82" s="35">
        <f t="shared" ref="BQ82:BV82" si="284">AR82+S82</f>
        <v>0</v>
      </c>
      <c r="BR82" s="35">
        <f t="shared" si="284"/>
        <v>0</v>
      </c>
      <c r="BS82" s="35">
        <f t="shared" si="284"/>
        <v>0</v>
      </c>
      <c r="BT82" s="35">
        <f t="shared" si="284"/>
        <v>0</v>
      </c>
      <c r="BU82" s="35">
        <f t="shared" si="284"/>
        <v>0</v>
      </c>
      <c r="BV82" s="35">
        <f t="shared" si="284"/>
        <v>0</v>
      </c>
      <c r="BW82" s="35">
        <f t="shared" ref="BW82" si="285">BX82+BY82+BZ82</f>
        <v>8.0754237288135595</v>
      </c>
      <c r="BX82" s="35">
        <f t="shared" ref="BX82:CF82" si="286">AY82+Z82</f>
        <v>8.0754237288135595</v>
      </c>
      <c r="BY82" s="35">
        <f t="shared" si="286"/>
        <v>0</v>
      </c>
      <c r="BZ82" s="35">
        <f t="shared" si="286"/>
        <v>0</v>
      </c>
      <c r="CA82" s="35">
        <f t="shared" si="286"/>
        <v>1.4535762711864404</v>
      </c>
      <c r="CB82" s="35">
        <f t="shared" si="286"/>
        <v>0</v>
      </c>
      <c r="CC82" s="35">
        <f t="shared" si="286"/>
        <v>0</v>
      </c>
      <c r="CD82" s="35">
        <f t="shared" si="286"/>
        <v>0</v>
      </c>
      <c r="CE82" s="35">
        <f t="shared" si="286"/>
        <v>0</v>
      </c>
      <c r="CF82" s="35">
        <f t="shared" si="286"/>
        <v>0</v>
      </c>
      <c r="CG82" s="35">
        <f t="shared" ref="CG82" si="287">CH82</f>
        <v>0</v>
      </c>
      <c r="CH82" s="35">
        <f>BI82+AJ82</f>
        <v>0</v>
      </c>
      <c r="CI82" s="29"/>
      <c r="CJ82" s="29"/>
      <c r="CK82" s="29"/>
      <c r="CL82" s="29"/>
      <c r="CM82" s="39">
        <v>4.0750000000000002</v>
      </c>
      <c r="CN82" s="35">
        <v>4</v>
      </c>
      <c r="CO82" s="35"/>
      <c r="CP82" s="35"/>
      <c r="CQ82" s="35"/>
      <c r="CR82" s="40">
        <f t="shared" ref="CR82" si="288">CM82+CN82+CO82+CP82+CQ82</f>
        <v>8.0749999999999993</v>
      </c>
      <c r="CS82" s="21"/>
      <c r="CT82" s="21"/>
      <c r="CU82" s="21"/>
      <c r="CV82" s="21"/>
      <c r="CW82" s="21"/>
      <c r="CX82" s="21"/>
      <c r="CY82" s="21"/>
      <c r="CZ82" s="21"/>
      <c r="DA82" s="21"/>
      <c r="DB82" s="21"/>
      <c r="DC82" s="21"/>
      <c r="DD82" s="21"/>
      <c r="DE82" s="21"/>
      <c r="DF82" s="21"/>
      <c r="DG82" s="21"/>
      <c r="DH82" s="21"/>
      <c r="DI82" s="21"/>
      <c r="DJ82" s="21"/>
      <c r="DK82" s="21"/>
      <c r="DL82" s="21"/>
      <c r="DM82" s="21"/>
      <c r="DN82" s="21"/>
      <c r="DO82" s="21"/>
      <c r="DP82" s="21"/>
      <c r="DQ82" s="21"/>
      <c r="DR82" s="21"/>
      <c r="DS82" s="21"/>
      <c r="DT82" s="21"/>
      <c r="DU82" s="21"/>
      <c r="DV82" s="21"/>
      <c r="DW82" s="21"/>
      <c r="DX82" s="21"/>
      <c r="DY82" s="21"/>
      <c r="DZ82" s="21"/>
      <c r="EA82" s="21"/>
      <c r="EB82" s="21"/>
      <c r="EC82" s="21"/>
    </row>
    <row r="83" spans="1:133" s="52" customFormat="1" ht="15.75" hidden="1" customHeight="1" outlineLevel="1" x14ac:dyDescent="0.25">
      <c r="A83" s="90"/>
      <c r="B83" s="77" t="s">
        <v>55</v>
      </c>
      <c r="C83" s="28"/>
      <c r="D83" s="28"/>
      <c r="E83" s="28"/>
      <c r="F83" s="106"/>
      <c r="G83" s="30"/>
      <c r="H83" s="29"/>
      <c r="I83" s="31"/>
      <c r="J83" s="30"/>
      <c r="K83" s="29"/>
      <c r="L83" s="29"/>
      <c r="M83" s="29"/>
      <c r="N83" s="29"/>
      <c r="O83" s="31"/>
      <c r="P83" s="50"/>
      <c r="Q83" s="29">
        <f t="shared" si="272"/>
        <v>0</v>
      </c>
      <c r="R83" s="29">
        <f t="shared" si="273"/>
        <v>0</v>
      </c>
      <c r="S83" s="29"/>
      <c r="T83" s="29"/>
      <c r="U83" s="29"/>
      <c r="V83" s="29"/>
      <c r="W83" s="29"/>
      <c r="X83" s="29"/>
      <c r="Y83" s="29">
        <f t="shared" si="274"/>
        <v>0</v>
      </c>
      <c r="Z83" s="29"/>
      <c r="AA83" s="29"/>
      <c r="AB83" s="29"/>
      <c r="AC83" s="29"/>
      <c r="AD83" s="29">
        <f t="shared" si="275"/>
        <v>0</v>
      </c>
      <c r="AE83" s="29"/>
      <c r="AF83" s="29"/>
      <c r="AG83" s="29"/>
      <c r="AH83" s="29"/>
      <c r="AI83" s="29">
        <f t="shared" si="276"/>
        <v>0</v>
      </c>
      <c r="AJ83" s="29"/>
      <c r="AK83" s="29"/>
      <c r="AL83" s="29"/>
      <c r="AM83" s="29"/>
      <c r="AN83" s="29"/>
      <c r="AO83" s="29"/>
      <c r="AP83" s="29">
        <f t="shared" si="277"/>
        <v>0</v>
      </c>
      <c r="AQ83" s="29">
        <f t="shared" si="278"/>
        <v>0</v>
      </c>
      <c r="AR83" s="29"/>
      <c r="AS83" s="29"/>
      <c r="AT83" s="29"/>
      <c r="AU83" s="29"/>
      <c r="AV83" s="29"/>
      <c r="AW83" s="29"/>
      <c r="AX83" s="29">
        <f t="shared" si="279"/>
        <v>0</v>
      </c>
      <c r="AY83" s="29"/>
      <c r="AZ83" s="29"/>
      <c r="BA83" s="29"/>
      <c r="BB83" s="29"/>
      <c r="BC83" s="29">
        <f t="shared" si="280"/>
        <v>0</v>
      </c>
      <c r="BD83" s="29"/>
      <c r="BE83" s="29"/>
      <c r="BF83" s="29"/>
      <c r="BG83" s="29"/>
      <c r="BH83" s="29">
        <f t="shared" si="281"/>
        <v>0</v>
      </c>
      <c r="BI83" s="29"/>
      <c r="BJ83" s="29"/>
      <c r="BK83" s="29"/>
      <c r="BL83" s="29"/>
      <c r="BM83" s="29"/>
      <c r="BN83" s="29"/>
      <c r="BO83" s="29">
        <f t="shared" ref="BO83:BO113" si="289">BP83+BW83+CA83</f>
        <v>0</v>
      </c>
      <c r="BP83" s="29">
        <f t="shared" ref="BP83:BP113" si="290">BQ83+BR83+BS83+BT83+BU83+BV83</f>
        <v>0</v>
      </c>
      <c r="BQ83" s="29"/>
      <c r="BR83" s="29"/>
      <c r="BS83" s="29"/>
      <c r="BT83" s="29"/>
      <c r="BU83" s="29"/>
      <c r="BV83" s="29"/>
      <c r="BW83" s="29">
        <f t="shared" ref="BW83:BW113" si="291">BX83+BY83+BZ83</f>
        <v>0</v>
      </c>
      <c r="BX83" s="29"/>
      <c r="BY83" s="29"/>
      <c r="BZ83" s="29"/>
      <c r="CA83" s="29"/>
      <c r="CB83" s="29">
        <f t="shared" ref="CB83:CB113" si="292">CC83+CD83+CE83+CF83</f>
        <v>0</v>
      </c>
      <c r="CC83" s="29"/>
      <c r="CD83" s="29"/>
      <c r="CE83" s="29"/>
      <c r="CF83" s="29"/>
      <c r="CG83" s="29">
        <f t="shared" ref="CG83:CG113" si="293">CH83+CI83+CJ83+CK83+CL83</f>
        <v>0</v>
      </c>
      <c r="CH83" s="29"/>
      <c r="CI83" s="29"/>
      <c r="CJ83" s="29"/>
      <c r="CK83" s="29"/>
      <c r="CL83" s="29"/>
      <c r="CM83" s="30"/>
      <c r="CN83" s="29"/>
      <c r="CO83" s="29"/>
      <c r="CP83" s="29"/>
      <c r="CQ83" s="29"/>
      <c r="CR83" s="31"/>
      <c r="CS83" s="122"/>
      <c r="CT83" s="122"/>
      <c r="CU83" s="122"/>
      <c r="CV83" s="122"/>
      <c r="CW83" s="122"/>
      <c r="CX83" s="122"/>
      <c r="CY83" s="122"/>
      <c r="CZ83" s="122"/>
      <c r="DA83" s="122"/>
      <c r="DB83" s="122"/>
      <c r="DC83" s="122"/>
      <c r="DD83" s="122"/>
      <c r="DE83" s="122"/>
      <c r="DF83" s="122"/>
      <c r="DG83" s="122"/>
      <c r="DH83" s="122"/>
      <c r="DI83" s="122"/>
      <c r="DJ83" s="122"/>
      <c r="DK83" s="122"/>
      <c r="DL83" s="122"/>
      <c r="DM83" s="122"/>
      <c r="DN83" s="122"/>
      <c r="DO83" s="122"/>
      <c r="DP83" s="122"/>
      <c r="DQ83" s="122"/>
      <c r="DR83" s="122"/>
      <c r="DS83" s="122"/>
      <c r="DT83" s="122"/>
      <c r="DU83" s="122"/>
      <c r="DV83" s="122"/>
      <c r="DW83" s="122"/>
      <c r="DX83" s="122"/>
      <c r="DY83" s="122"/>
      <c r="DZ83" s="122"/>
      <c r="EA83" s="122"/>
      <c r="EB83" s="122"/>
      <c r="EC83" s="122"/>
    </row>
    <row r="84" spans="1:133" s="52" customFormat="1" ht="15.75" hidden="1" customHeight="1" outlineLevel="1" x14ac:dyDescent="0.25">
      <c r="A84" s="90"/>
      <c r="B84" s="77" t="s">
        <v>48</v>
      </c>
      <c r="C84" s="28"/>
      <c r="D84" s="28"/>
      <c r="E84" s="28"/>
      <c r="F84" s="106"/>
      <c r="G84" s="30"/>
      <c r="H84" s="29"/>
      <c r="I84" s="31"/>
      <c r="J84" s="30"/>
      <c r="K84" s="29"/>
      <c r="L84" s="29"/>
      <c r="M84" s="29"/>
      <c r="N84" s="29"/>
      <c r="O84" s="31"/>
      <c r="P84" s="50"/>
      <c r="Q84" s="29">
        <f t="shared" si="272"/>
        <v>0</v>
      </c>
      <c r="R84" s="29">
        <f t="shared" si="273"/>
        <v>0</v>
      </c>
      <c r="S84" s="29"/>
      <c r="T84" s="29"/>
      <c r="U84" s="29"/>
      <c r="V84" s="29"/>
      <c r="W84" s="29"/>
      <c r="X84" s="29"/>
      <c r="Y84" s="29">
        <f t="shared" si="274"/>
        <v>0</v>
      </c>
      <c r="Z84" s="29"/>
      <c r="AA84" s="29"/>
      <c r="AB84" s="29"/>
      <c r="AC84" s="29"/>
      <c r="AD84" s="29">
        <f t="shared" si="275"/>
        <v>0</v>
      </c>
      <c r="AE84" s="29"/>
      <c r="AF84" s="29"/>
      <c r="AG84" s="29"/>
      <c r="AH84" s="29"/>
      <c r="AI84" s="29">
        <f t="shared" si="276"/>
        <v>0</v>
      </c>
      <c r="AJ84" s="29"/>
      <c r="AK84" s="29"/>
      <c r="AL84" s="29"/>
      <c r="AM84" s="29"/>
      <c r="AN84" s="29"/>
      <c r="AO84" s="29"/>
      <c r="AP84" s="29">
        <f t="shared" si="277"/>
        <v>0</v>
      </c>
      <c r="AQ84" s="29">
        <f t="shared" si="278"/>
        <v>0</v>
      </c>
      <c r="AR84" s="29"/>
      <c r="AS84" s="29"/>
      <c r="AT84" s="29"/>
      <c r="AU84" s="29"/>
      <c r="AV84" s="29"/>
      <c r="AW84" s="29"/>
      <c r="AX84" s="29">
        <f t="shared" si="279"/>
        <v>0</v>
      </c>
      <c r="AY84" s="29"/>
      <c r="AZ84" s="29"/>
      <c r="BA84" s="29"/>
      <c r="BB84" s="29"/>
      <c r="BC84" s="29">
        <f t="shared" si="280"/>
        <v>0</v>
      </c>
      <c r="BD84" s="29"/>
      <c r="BE84" s="29"/>
      <c r="BF84" s="29"/>
      <c r="BG84" s="29"/>
      <c r="BH84" s="29">
        <f t="shared" si="281"/>
        <v>0</v>
      </c>
      <c r="BI84" s="29"/>
      <c r="BJ84" s="29"/>
      <c r="BK84" s="29"/>
      <c r="BL84" s="29"/>
      <c r="BM84" s="29"/>
      <c r="BN84" s="29"/>
      <c r="BO84" s="29">
        <f t="shared" si="289"/>
        <v>0</v>
      </c>
      <c r="BP84" s="29">
        <f t="shared" si="290"/>
        <v>0</v>
      </c>
      <c r="BQ84" s="29"/>
      <c r="BR84" s="29"/>
      <c r="BS84" s="29"/>
      <c r="BT84" s="29"/>
      <c r="BU84" s="29"/>
      <c r="BV84" s="29"/>
      <c r="BW84" s="29">
        <f t="shared" si="291"/>
        <v>0</v>
      </c>
      <c r="BX84" s="29"/>
      <c r="BY84" s="29"/>
      <c r="BZ84" s="29"/>
      <c r="CA84" s="29"/>
      <c r="CB84" s="29">
        <f t="shared" si="292"/>
        <v>0</v>
      </c>
      <c r="CC84" s="29"/>
      <c r="CD84" s="29"/>
      <c r="CE84" s="29"/>
      <c r="CF84" s="29"/>
      <c r="CG84" s="29">
        <f t="shared" si="293"/>
        <v>0</v>
      </c>
      <c r="CH84" s="29"/>
      <c r="CI84" s="29"/>
      <c r="CJ84" s="29"/>
      <c r="CK84" s="29"/>
      <c r="CL84" s="29"/>
      <c r="CM84" s="30"/>
      <c r="CN84" s="29"/>
      <c r="CO84" s="29"/>
      <c r="CP84" s="29"/>
      <c r="CQ84" s="29"/>
      <c r="CR84" s="31"/>
      <c r="CS84" s="122"/>
      <c r="CT84" s="122"/>
      <c r="CU84" s="122"/>
      <c r="CV84" s="122"/>
      <c r="CW84" s="122"/>
      <c r="CX84" s="122"/>
      <c r="CY84" s="122"/>
      <c r="CZ84" s="122"/>
      <c r="DA84" s="122"/>
      <c r="DB84" s="122"/>
      <c r="DC84" s="122"/>
      <c r="DD84" s="122"/>
      <c r="DE84" s="122"/>
      <c r="DF84" s="122"/>
      <c r="DG84" s="122"/>
      <c r="DH84" s="122"/>
      <c r="DI84" s="122"/>
      <c r="DJ84" s="122"/>
      <c r="DK84" s="122"/>
      <c r="DL84" s="122"/>
      <c r="DM84" s="122"/>
      <c r="DN84" s="122"/>
      <c r="DO84" s="122"/>
      <c r="DP84" s="122"/>
      <c r="DQ84" s="122"/>
      <c r="DR84" s="122"/>
      <c r="DS84" s="122"/>
      <c r="DT84" s="122"/>
      <c r="DU84" s="122"/>
      <c r="DV84" s="122"/>
      <c r="DW84" s="122"/>
      <c r="DX84" s="122"/>
      <c r="DY84" s="122"/>
      <c r="DZ84" s="122"/>
      <c r="EA84" s="122"/>
      <c r="EB84" s="122"/>
      <c r="EC84" s="122"/>
    </row>
    <row r="85" spans="1:133" s="52" customFormat="1" ht="15.75" hidden="1" customHeight="1" outlineLevel="1" x14ac:dyDescent="0.25">
      <c r="A85" s="90"/>
      <c r="B85" s="77" t="s">
        <v>49</v>
      </c>
      <c r="C85" s="28"/>
      <c r="D85" s="28"/>
      <c r="E85" s="28"/>
      <c r="F85" s="106"/>
      <c r="G85" s="30"/>
      <c r="H85" s="29"/>
      <c r="I85" s="31"/>
      <c r="J85" s="30"/>
      <c r="K85" s="29"/>
      <c r="L85" s="29"/>
      <c r="M85" s="29"/>
      <c r="N85" s="29"/>
      <c r="O85" s="31"/>
      <c r="P85" s="50"/>
      <c r="Q85" s="29">
        <f t="shared" si="272"/>
        <v>0</v>
      </c>
      <c r="R85" s="29">
        <f t="shared" si="273"/>
        <v>0</v>
      </c>
      <c r="S85" s="29"/>
      <c r="T85" s="29"/>
      <c r="U85" s="29"/>
      <c r="V85" s="29"/>
      <c r="W85" s="29"/>
      <c r="X85" s="29"/>
      <c r="Y85" s="29">
        <f t="shared" si="274"/>
        <v>0</v>
      </c>
      <c r="Z85" s="29"/>
      <c r="AA85" s="29"/>
      <c r="AB85" s="29"/>
      <c r="AC85" s="29"/>
      <c r="AD85" s="29">
        <f t="shared" si="275"/>
        <v>0</v>
      </c>
      <c r="AE85" s="29"/>
      <c r="AF85" s="29"/>
      <c r="AG85" s="29"/>
      <c r="AH85" s="29"/>
      <c r="AI85" s="29">
        <f t="shared" si="276"/>
        <v>0</v>
      </c>
      <c r="AJ85" s="29"/>
      <c r="AK85" s="29"/>
      <c r="AL85" s="29"/>
      <c r="AM85" s="29"/>
      <c r="AN85" s="29"/>
      <c r="AO85" s="29"/>
      <c r="AP85" s="29">
        <f t="shared" si="277"/>
        <v>0</v>
      </c>
      <c r="AQ85" s="29">
        <f t="shared" si="278"/>
        <v>0</v>
      </c>
      <c r="AR85" s="29"/>
      <c r="AS85" s="29"/>
      <c r="AT85" s="29"/>
      <c r="AU85" s="29"/>
      <c r="AV85" s="29"/>
      <c r="AW85" s="29"/>
      <c r="AX85" s="29">
        <f t="shared" si="279"/>
        <v>0</v>
      </c>
      <c r="AY85" s="29"/>
      <c r="AZ85" s="29"/>
      <c r="BA85" s="29"/>
      <c r="BB85" s="29"/>
      <c r="BC85" s="29">
        <f t="shared" si="280"/>
        <v>0</v>
      </c>
      <c r="BD85" s="29"/>
      <c r="BE85" s="29"/>
      <c r="BF85" s="29"/>
      <c r="BG85" s="29"/>
      <c r="BH85" s="29">
        <f t="shared" si="281"/>
        <v>0</v>
      </c>
      <c r="BI85" s="29"/>
      <c r="BJ85" s="29"/>
      <c r="BK85" s="29"/>
      <c r="BL85" s="29"/>
      <c r="BM85" s="29"/>
      <c r="BN85" s="29"/>
      <c r="BO85" s="29">
        <f t="shared" si="289"/>
        <v>0</v>
      </c>
      <c r="BP85" s="29">
        <f t="shared" si="290"/>
        <v>0</v>
      </c>
      <c r="BQ85" s="29"/>
      <c r="BR85" s="29"/>
      <c r="BS85" s="29"/>
      <c r="BT85" s="29"/>
      <c r="BU85" s="29"/>
      <c r="BV85" s="29"/>
      <c r="BW85" s="29">
        <f t="shared" si="291"/>
        <v>0</v>
      </c>
      <c r="BX85" s="29"/>
      <c r="BY85" s="29"/>
      <c r="BZ85" s="29"/>
      <c r="CA85" s="29"/>
      <c r="CB85" s="29">
        <f t="shared" si="292"/>
        <v>0</v>
      </c>
      <c r="CC85" s="29"/>
      <c r="CD85" s="29"/>
      <c r="CE85" s="29"/>
      <c r="CF85" s="29"/>
      <c r="CG85" s="29">
        <f t="shared" si="293"/>
        <v>0</v>
      </c>
      <c r="CH85" s="29"/>
      <c r="CI85" s="29"/>
      <c r="CJ85" s="29"/>
      <c r="CK85" s="29"/>
      <c r="CL85" s="29"/>
      <c r="CM85" s="30"/>
      <c r="CN85" s="29"/>
      <c r="CO85" s="29"/>
      <c r="CP85" s="29"/>
      <c r="CQ85" s="29"/>
      <c r="CR85" s="31"/>
      <c r="CS85" s="122"/>
      <c r="CT85" s="122"/>
      <c r="CU85" s="122"/>
      <c r="CV85" s="122"/>
      <c r="CW85" s="122"/>
      <c r="CX85" s="122"/>
      <c r="CY85" s="122"/>
      <c r="CZ85" s="122"/>
      <c r="DA85" s="122"/>
      <c r="DB85" s="122"/>
      <c r="DC85" s="122"/>
      <c r="DD85" s="122"/>
      <c r="DE85" s="122"/>
      <c r="DF85" s="122"/>
      <c r="DG85" s="122"/>
      <c r="DH85" s="122"/>
      <c r="DI85" s="122"/>
      <c r="DJ85" s="122"/>
      <c r="DK85" s="122"/>
      <c r="DL85" s="122"/>
      <c r="DM85" s="122"/>
      <c r="DN85" s="122"/>
      <c r="DO85" s="122"/>
      <c r="DP85" s="122"/>
      <c r="DQ85" s="122"/>
      <c r="DR85" s="122"/>
      <c r="DS85" s="122"/>
      <c r="DT85" s="122"/>
      <c r="DU85" s="122"/>
      <c r="DV85" s="122"/>
      <c r="DW85" s="122"/>
      <c r="DX85" s="122"/>
      <c r="DY85" s="122"/>
      <c r="DZ85" s="122"/>
      <c r="EA85" s="122"/>
      <c r="EB85" s="122"/>
      <c r="EC85" s="122"/>
    </row>
    <row r="86" spans="1:133" s="52" customFormat="1" ht="15.75" hidden="1" customHeight="1" outlineLevel="1" x14ac:dyDescent="0.25">
      <c r="A86" s="90"/>
      <c r="B86" s="77" t="s">
        <v>50</v>
      </c>
      <c r="C86" s="28"/>
      <c r="D86" s="28"/>
      <c r="E86" s="28"/>
      <c r="F86" s="106"/>
      <c r="G86" s="30"/>
      <c r="H86" s="29"/>
      <c r="I86" s="31"/>
      <c r="J86" s="30"/>
      <c r="K86" s="29"/>
      <c r="L86" s="29"/>
      <c r="M86" s="29"/>
      <c r="N86" s="29"/>
      <c r="O86" s="31"/>
      <c r="P86" s="50"/>
      <c r="Q86" s="29">
        <f t="shared" si="272"/>
        <v>0</v>
      </c>
      <c r="R86" s="29">
        <f t="shared" si="273"/>
        <v>0</v>
      </c>
      <c r="S86" s="29"/>
      <c r="T86" s="29"/>
      <c r="U86" s="29"/>
      <c r="V86" s="29"/>
      <c r="W86" s="29"/>
      <c r="X86" s="29"/>
      <c r="Y86" s="29">
        <f t="shared" si="274"/>
        <v>0</v>
      </c>
      <c r="Z86" s="29"/>
      <c r="AA86" s="29"/>
      <c r="AB86" s="29"/>
      <c r="AC86" s="29"/>
      <c r="AD86" s="29">
        <f t="shared" si="275"/>
        <v>0</v>
      </c>
      <c r="AE86" s="29"/>
      <c r="AF86" s="29"/>
      <c r="AG86" s="29"/>
      <c r="AH86" s="29"/>
      <c r="AI86" s="29">
        <f t="shared" si="276"/>
        <v>0</v>
      </c>
      <c r="AJ86" s="29"/>
      <c r="AK86" s="29"/>
      <c r="AL86" s="29"/>
      <c r="AM86" s="29"/>
      <c r="AN86" s="29"/>
      <c r="AO86" s="29"/>
      <c r="AP86" s="29">
        <f t="shared" si="277"/>
        <v>0</v>
      </c>
      <c r="AQ86" s="29">
        <f t="shared" si="278"/>
        <v>0</v>
      </c>
      <c r="AR86" s="29"/>
      <c r="AS86" s="29"/>
      <c r="AT86" s="29"/>
      <c r="AU86" s="29"/>
      <c r="AV86" s="29"/>
      <c r="AW86" s="29"/>
      <c r="AX86" s="29">
        <f t="shared" si="279"/>
        <v>0</v>
      </c>
      <c r="AY86" s="29"/>
      <c r="AZ86" s="29"/>
      <c r="BA86" s="29"/>
      <c r="BB86" s="29"/>
      <c r="BC86" s="29">
        <f t="shared" si="280"/>
        <v>0</v>
      </c>
      <c r="BD86" s="29"/>
      <c r="BE86" s="29"/>
      <c r="BF86" s="29"/>
      <c r="BG86" s="29"/>
      <c r="BH86" s="29">
        <f t="shared" si="281"/>
        <v>0</v>
      </c>
      <c r="BI86" s="29"/>
      <c r="BJ86" s="29"/>
      <c r="BK86" s="29"/>
      <c r="BL86" s="29"/>
      <c r="BM86" s="29"/>
      <c r="BN86" s="29"/>
      <c r="BO86" s="29">
        <f t="shared" si="289"/>
        <v>0</v>
      </c>
      <c r="BP86" s="29">
        <f t="shared" si="290"/>
        <v>0</v>
      </c>
      <c r="BQ86" s="29"/>
      <c r="BR86" s="29"/>
      <c r="BS86" s="29"/>
      <c r="BT86" s="29"/>
      <c r="BU86" s="29"/>
      <c r="BV86" s="29"/>
      <c r="BW86" s="29">
        <f t="shared" si="291"/>
        <v>0</v>
      </c>
      <c r="BX86" s="29"/>
      <c r="BY86" s="29"/>
      <c r="BZ86" s="29"/>
      <c r="CA86" s="29"/>
      <c r="CB86" s="29">
        <f t="shared" si="292"/>
        <v>0</v>
      </c>
      <c r="CC86" s="29"/>
      <c r="CD86" s="29"/>
      <c r="CE86" s="29"/>
      <c r="CF86" s="29"/>
      <c r="CG86" s="29">
        <f t="shared" si="293"/>
        <v>0</v>
      </c>
      <c r="CH86" s="29"/>
      <c r="CI86" s="29"/>
      <c r="CJ86" s="29"/>
      <c r="CK86" s="29"/>
      <c r="CL86" s="29"/>
      <c r="CM86" s="30"/>
      <c r="CN86" s="29"/>
      <c r="CO86" s="29"/>
      <c r="CP86" s="29"/>
      <c r="CQ86" s="29"/>
      <c r="CR86" s="31"/>
      <c r="CS86" s="122"/>
      <c r="CT86" s="122"/>
      <c r="CU86" s="122"/>
      <c r="CV86" s="122"/>
      <c r="CW86" s="122"/>
      <c r="CX86" s="122"/>
      <c r="CY86" s="122"/>
      <c r="CZ86" s="122"/>
      <c r="DA86" s="122"/>
      <c r="DB86" s="122"/>
      <c r="DC86" s="122"/>
      <c r="DD86" s="122"/>
      <c r="DE86" s="122"/>
      <c r="DF86" s="122"/>
      <c r="DG86" s="122"/>
      <c r="DH86" s="122"/>
      <c r="DI86" s="122"/>
      <c r="DJ86" s="122"/>
      <c r="DK86" s="122"/>
      <c r="DL86" s="122"/>
      <c r="DM86" s="122"/>
      <c r="DN86" s="122"/>
      <c r="DO86" s="122"/>
      <c r="DP86" s="122"/>
      <c r="DQ86" s="122"/>
      <c r="DR86" s="122"/>
      <c r="DS86" s="122"/>
      <c r="DT86" s="122"/>
      <c r="DU86" s="122"/>
      <c r="DV86" s="122"/>
      <c r="DW86" s="122"/>
      <c r="DX86" s="122"/>
      <c r="DY86" s="122"/>
      <c r="DZ86" s="122"/>
      <c r="EA86" s="122"/>
      <c r="EB86" s="122"/>
      <c r="EC86" s="122"/>
    </row>
    <row r="87" spans="1:133" s="52" customFormat="1" ht="15.75" hidden="1" customHeight="1" outlineLevel="1" x14ac:dyDescent="0.25">
      <c r="A87" s="90"/>
      <c r="B87" s="77" t="s">
        <v>51</v>
      </c>
      <c r="C87" s="28"/>
      <c r="D87" s="28"/>
      <c r="E87" s="28"/>
      <c r="F87" s="106"/>
      <c r="G87" s="30"/>
      <c r="H87" s="29"/>
      <c r="I87" s="31"/>
      <c r="J87" s="30"/>
      <c r="K87" s="29"/>
      <c r="L87" s="29"/>
      <c r="M87" s="29"/>
      <c r="N87" s="29"/>
      <c r="O87" s="31"/>
      <c r="P87" s="50"/>
      <c r="Q87" s="29">
        <f t="shared" si="272"/>
        <v>0</v>
      </c>
      <c r="R87" s="29">
        <f t="shared" si="273"/>
        <v>0</v>
      </c>
      <c r="S87" s="29"/>
      <c r="T87" s="29"/>
      <c r="U87" s="29"/>
      <c r="V87" s="29"/>
      <c r="W87" s="29"/>
      <c r="X87" s="29"/>
      <c r="Y87" s="29">
        <f t="shared" si="274"/>
        <v>0</v>
      </c>
      <c r="Z87" s="29"/>
      <c r="AA87" s="29"/>
      <c r="AB87" s="29"/>
      <c r="AC87" s="29"/>
      <c r="AD87" s="29">
        <f t="shared" si="275"/>
        <v>0</v>
      </c>
      <c r="AE87" s="29"/>
      <c r="AF87" s="29"/>
      <c r="AG87" s="29"/>
      <c r="AH87" s="29"/>
      <c r="AI87" s="29">
        <f t="shared" si="276"/>
        <v>0</v>
      </c>
      <c r="AJ87" s="29"/>
      <c r="AK87" s="29"/>
      <c r="AL87" s="29"/>
      <c r="AM87" s="29"/>
      <c r="AN87" s="29"/>
      <c r="AO87" s="29"/>
      <c r="AP87" s="29">
        <f t="shared" si="277"/>
        <v>0</v>
      </c>
      <c r="AQ87" s="29">
        <f t="shared" si="278"/>
        <v>0</v>
      </c>
      <c r="AR87" s="29"/>
      <c r="AS87" s="29"/>
      <c r="AT87" s="29"/>
      <c r="AU87" s="29"/>
      <c r="AV87" s="29"/>
      <c r="AW87" s="29"/>
      <c r="AX87" s="29">
        <f t="shared" si="279"/>
        <v>0</v>
      </c>
      <c r="AY87" s="29"/>
      <c r="AZ87" s="29"/>
      <c r="BA87" s="29"/>
      <c r="BB87" s="29"/>
      <c r="BC87" s="29">
        <f t="shared" si="280"/>
        <v>0</v>
      </c>
      <c r="BD87" s="29"/>
      <c r="BE87" s="29"/>
      <c r="BF87" s="29"/>
      <c r="BG87" s="29"/>
      <c r="BH87" s="29">
        <f t="shared" si="281"/>
        <v>0</v>
      </c>
      <c r="BI87" s="29"/>
      <c r="BJ87" s="29"/>
      <c r="BK87" s="29"/>
      <c r="BL87" s="29"/>
      <c r="BM87" s="29"/>
      <c r="BN87" s="29"/>
      <c r="BO87" s="29">
        <f t="shared" si="289"/>
        <v>0</v>
      </c>
      <c r="BP87" s="29">
        <f t="shared" si="290"/>
        <v>0</v>
      </c>
      <c r="BQ87" s="29"/>
      <c r="BR87" s="29"/>
      <c r="BS87" s="29"/>
      <c r="BT87" s="29"/>
      <c r="BU87" s="29"/>
      <c r="BV87" s="29"/>
      <c r="BW87" s="29">
        <f t="shared" si="291"/>
        <v>0</v>
      </c>
      <c r="BX87" s="29"/>
      <c r="BY87" s="29"/>
      <c r="BZ87" s="29"/>
      <c r="CA87" s="29"/>
      <c r="CB87" s="29">
        <f t="shared" si="292"/>
        <v>0</v>
      </c>
      <c r="CC87" s="29"/>
      <c r="CD87" s="29"/>
      <c r="CE87" s="29"/>
      <c r="CF87" s="29"/>
      <c r="CG87" s="29">
        <f t="shared" si="293"/>
        <v>0</v>
      </c>
      <c r="CH87" s="29"/>
      <c r="CI87" s="29"/>
      <c r="CJ87" s="29"/>
      <c r="CK87" s="29"/>
      <c r="CL87" s="29"/>
      <c r="CM87" s="30"/>
      <c r="CN87" s="29"/>
      <c r="CO87" s="29"/>
      <c r="CP87" s="29"/>
      <c r="CQ87" s="29"/>
      <c r="CR87" s="31"/>
      <c r="CS87" s="122"/>
      <c r="CT87" s="122"/>
      <c r="CU87" s="122"/>
      <c r="CV87" s="122"/>
      <c r="CW87" s="122"/>
      <c r="CX87" s="122"/>
      <c r="CY87" s="122"/>
      <c r="CZ87" s="122"/>
      <c r="DA87" s="122"/>
      <c r="DB87" s="122"/>
      <c r="DC87" s="122"/>
      <c r="DD87" s="122"/>
      <c r="DE87" s="122"/>
      <c r="DF87" s="122"/>
      <c r="DG87" s="122"/>
      <c r="DH87" s="122"/>
      <c r="DI87" s="122"/>
      <c r="DJ87" s="122"/>
      <c r="DK87" s="122"/>
      <c r="DL87" s="122"/>
      <c r="DM87" s="122"/>
      <c r="DN87" s="122"/>
      <c r="DO87" s="122"/>
      <c r="DP87" s="122"/>
      <c r="DQ87" s="122"/>
      <c r="DR87" s="122"/>
      <c r="DS87" s="122"/>
      <c r="DT87" s="122"/>
      <c r="DU87" s="122"/>
      <c r="DV87" s="122"/>
      <c r="DW87" s="122"/>
      <c r="DX87" s="122"/>
      <c r="DY87" s="122"/>
      <c r="DZ87" s="122"/>
      <c r="EA87" s="122"/>
      <c r="EB87" s="122"/>
      <c r="EC87" s="122"/>
    </row>
    <row r="88" spans="1:133" s="52" customFormat="1" outlineLevel="1" x14ac:dyDescent="0.25">
      <c r="A88" s="90"/>
      <c r="B88" s="77" t="s">
        <v>56</v>
      </c>
      <c r="C88" s="28"/>
      <c r="D88" s="28" t="s">
        <v>104</v>
      </c>
      <c r="E88" s="28"/>
      <c r="F88" s="106"/>
      <c r="G88" s="30">
        <f t="shared" ref="G88:I89" si="294">G89</f>
        <v>394.98599999999999</v>
      </c>
      <c r="H88" s="29">
        <f t="shared" si="294"/>
        <v>394.721</v>
      </c>
      <c r="I88" s="31">
        <f t="shared" si="294"/>
        <v>1.2E-2</v>
      </c>
      <c r="J88" s="30"/>
      <c r="K88" s="29"/>
      <c r="L88" s="29"/>
      <c r="M88" s="29"/>
      <c r="N88" s="29"/>
      <c r="O88" s="31"/>
      <c r="P88" s="50">
        <f>P89</f>
        <v>1.2E-2</v>
      </c>
      <c r="Q88" s="29">
        <f t="shared" si="272"/>
        <v>1.2E-2</v>
      </c>
      <c r="R88" s="29">
        <f t="shared" si="273"/>
        <v>0</v>
      </c>
      <c r="S88" s="29">
        <f t="shared" ref="S88:AO89" si="295">S89</f>
        <v>0</v>
      </c>
      <c r="T88" s="29">
        <f t="shared" si="295"/>
        <v>0</v>
      </c>
      <c r="U88" s="29">
        <f t="shared" si="295"/>
        <v>0</v>
      </c>
      <c r="V88" s="29">
        <f t="shared" si="295"/>
        <v>0</v>
      </c>
      <c r="W88" s="29">
        <f t="shared" si="295"/>
        <v>0</v>
      </c>
      <c r="X88" s="29">
        <f t="shared" si="295"/>
        <v>0</v>
      </c>
      <c r="Y88" s="29">
        <f t="shared" si="274"/>
        <v>0.01</v>
      </c>
      <c r="Z88" s="29">
        <f t="shared" si="295"/>
        <v>0.01</v>
      </c>
      <c r="AA88" s="29">
        <f t="shared" si="295"/>
        <v>0</v>
      </c>
      <c r="AB88" s="29">
        <f t="shared" si="295"/>
        <v>0</v>
      </c>
      <c r="AC88" s="29">
        <f t="shared" si="295"/>
        <v>2E-3</v>
      </c>
      <c r="AD88" s="29">
        <f t="shared" si="275"/>
        <v>0</v>
      </c>
      <c r="AE88" s="29">
        <f t="shared" si="295"/>
        <v>0</v>
      </c>
      <c r="AF88" s="29">
        <f t="shared" si="295"/>
        <v>0</v>
      </c>
      <c r="AG88" s="29">
        <f t="shared" si="295"/>
        <v>0</v>
      </c>
      <c r="AH88" s="29">
        <f t="shared" si="295"/>
        <v>0</v>
      </c>
      <c r="AI88" s="29">
        <f t="shared" si="276"/>
        <v>0</v>
      </c>
      <c r="AJ88" s="29">
        <f t="shared" si="295"/>
        <v>0</v>
      </c>
      <c r="AK88" s="29">
        <f t="shared" si="295"/>
        <v>0</v>
      </c>
      <c r="AL88" s="29">
        <f t="shared" si="295"/>
        <v>0</v>
      </c>
      <c r="AM88" s="29">
        <f t="shared" si="295"/>
        <v>0</v>
      </c>
      <c r="AN88" s="29">
        <f t="shared" si="295"/>
        <v>0</v>
      </c>
      <c r="AO88" s="29">
        <f t="shared" si="295"/>
        <v>1.2E-2</v>
      </c>
      <c r="AP88" s="29">
        <f t="shared" si="277"/>
        <v>1.2E-2</v>
      </c>
      <c r="AQ88" s="29">
        <f t="shared" si="278"/>
        <v>0</v>
      </c>
      <c r="AR88" s="29">
        <f t="shared" ref="AR88:BM89" si="296">AR89</f>
        <v>0</v>
      </c>
      <c r="AS88" s="29">
        <f t="shared" si="296"/>
        <v>0</v>
      </c>
      <c r="AT88" s="29">
        <f t="shared" si="296"/>
        <v>0</v>
      </c>
      <c r="AU88" s="29">
        <f t="shared" si="296"/>
        <v>0</v>
      </c>
      <c r="AV88" s="29">
        <f t="shared" si="296"/>
        <v>0</v>
      </c>
      <c r="AW88" s="29">
        <f t="shared" si="296"/>
        <v>0</v>
      </c>
      <c r="AX88" s="29">
        <f t="shared" si="279"/>
        <v>0.01</v>
      </c>
      <c r="AY88" s="29">
        <f t="shared" si="296"/>
        <v>0.01</v>
      </c>
      <c r="AZ88" s="29">
        <f t="shared" si="296"/>
        <v>0</v>
      </c>
      <c r="BA88" s="29">
        <f t="shared" si="296"/>
        <v>0</v>
      </c>
      <c r="BB88" s="29">
        <f t="shared" si="296"/>
        <v>2E-3</v>
      </c>
      <c r="BC88" s="29">
        <f t="shared" si="280"/>
        <v>0</v>
      </c>
      <c r="BD88" s="29">
        <f t="shared" si="296"/>
        <v>0</v>
      </c>
      <c r="BE88" s="29">
        <f t="shared" si="296"/>
        <v>0</v>
      </c>
      <c r="BF88" s="29">
        <f t="shared" si="296"/>
        <v>0</v>
      </c>
      <c r="BG88" s="29">
        <f t="shared" si="296"/>
        <v>0</v>
      </c>
      <c r="BH88" s="29">
        <f t="shared" si="281"/>
        <v>0</v>
      </c>
      <c r="BI88" s="29">
        <f t="shared" si="296"/>
        <v>0</v>
      </c>
      <c r="BJ88" s="29">
        <f t="shared" si="296"/>
        <v>0</v>
      </c>
      <c r="BK88" s="29">
        <f t="shared" si="296"/>
        <v>0</v>
      </c>
      <c r="BL88" s="29">
        <f t="shared" si="296"/>
        <v>0</v>
      </c>
      <c r="BM88" s="29">
        <f t="shared" si="296"/>
        <v>0</v>
      </c>
      <c r="BN88" s="29">
        <f t="shared" ref="BN88:BN89" si="297">BN89</f>
        <v>2.4E-2</v>
      </c>
      <c r="BO88" s="29">
        <f t="shared" si="289"/>
        <v>2.4E-2</v>
      </c>
      <c r="BP88" s="29">
        <f t="shared" si="290"/>
        <v>0</v>
      </c>
      <c r="BQ88" s="29">
        <f t="shared" ref="BQ88:CL89" si="298">BQ89</f>
        <v>0</v>
      </c>
      <c r="BR88" s="29">
        <f t="shared" si="298"/>
        <v>0</v>
      </c>
      <c r="BS88" s="29">
        <f t="shared" si="298"/>
        <v>0</v>
      </c>
      <c r="BT88" s="29">
        <f t="shared" si="298"/>
        <v>0</v>
      </c>
      <c r="BU88" s="29">
        <f t="shared" si="298"/>
        <v>0</v>
      </c>
      <c r="BV88" s="29">
        <f t="shared" si="298"/>
        <v>0</v>
      </c>
      <c r="BW88" s="29">
        <f t="shared" si="291"/>
        <v>0.02</v>
      </c>
      <c r="BX88" s="29">
        <f t="shared" si="298"/>
        <v>0.02</v>
      </c>
      <c r="BY88" s="29">
        <f t="shared" si="298"/>
        <v>0</v>
      </c>
      <c r="BZ88" s="29">
        <f t="shared" si="298"/>
        <v>0</v>
      </c>
      <c r="CA88" s="29">
        <f t="shared" si="298"/>
        <v>4.0000000000000001E-3</v>
      </c>
      <c r="CB88" s="29">
        <f t="shared" si="292"/>
        <v>0</v>
      </c>
      <c r="CC88" s="29">
        <f t="shared" si="298"/>
        <v>0</v>
      </c>
      <c r="CD88" s="29">
        <f t="shared" si="298"/>
        <v>0</v>
      </c>
      <c r="CE88" s="29">
        <f t="shared" si="298"/>
        <v>0</v>
      </c>
      <c r="CF88" s="29">
        <f t="shared" si="298"/>
        <v>0</v>
      </c>
      <c r="CG88" s="29">
        <f t="shared" si="293"/>
        <v>0</v>
      </c>
      <c r="CH88" s="29">
        <f t="shared" si="298"/>
        <v>0</v>
      </c>
      <c r="CI88" s="29">
        <f t="shared" si="298"/>
        <v>0</v>
      </c>
      <c r="CJ88" s="29">
        <f t="shared" si="298"/>
        <v>0</v>
      </c>
      <c r="CK88" s="29">
        <f t="shared" si="298"/>
        <v>0</v>
      </c>
      <c r="CL88" s="29">
        <f t="shared" si="298"/>
        <v>0</v>
      </c>
      <c r="CM88" s="30">
        <f t="shared" ref="CM88:CR89" si="299">CM89</f>
        <v>1.2E-2</v>
      </c>
      <c r="CN88" s="29">
        <f t="shared" si="299"/>
        <v>1.2E-2</v>
      </c>
      <c r="CO88" s="29"/>
      <c r="CP88" s="29"/>
      <c r="CQ88" s="29"/>
      <c r="CR88" s="31">
        <f t="shared" si="299"/>
        <v>2.4E-2</v>
      </c>
      <c r="CS88" s="122"/>
      <c r="CT88" s="122"/>
      <c r="CU88" s="122"/>
      <c r="CV88" s="122"/>
      <c r="CW88" s="122"/>
      <c r="CX88" s="122"/>
      <c r="CY88" s="122"/>
      <c r="CZ88" s="122"/>
      <c r="DA88" s="122"/>
      <c r="DB88" s="122"/>
      <c r="DC88" s="122"/>
      <c r="DD88" s="122"/>
      <c r="DE88" s="122"/>
      <c r="DF88" s="122"/>
      <c r="DG88" s="122"/>
      <c r="DH88" s="122"/>
      <c r="DI88" s="122"/>
      <c r="DJ88" s="122"/>
      <c r="DK88" s="122"/>
      <c r="DL88" s="122"/>
      <c r="DM88" s="122"/>
      <c r="DN88" s="122"/>
      <c r="DO88" s="122"/>
      <c r="DP88" s="122"/>
      <c r="DQ88" s="122"/>
      <c r="DR88" s="122"/>
      <c r="DS88" s="122"/>
      <c r="DT88" s="122"/>
      <c r="DU88" s="122"/>
      <c r="DV88" s="122"/>
      <c r="DW88" s="122"/>
      <c r="DX88" s="122"/>
      <c r="DY88" s="122"/>
      <c r="DZ88" s="122"/>
      <c r="EA88" s="122"/>
      <c r="EB88" s="122"/>
      <c r="EC88" s="122"/>
    </row>
    <row r="89" spans="1:133" s="52" customFormat="1" outlineLevel="1" x14ac:dyDescent="0.25">
      <c r="A89" s="90"/>
      <c r="B89" s="71" t="s">
        <v>98</v>
      </c>
      <c r="C89" s="28"/>
      <c r="D89" s="28" t="s">
        <v>104</v>
      </c>
      <c r="E89" s="28"/>
      <c r="F89" s="106"/>
      <c r="G89" s="30">
        <f t="shared" si="294"/>
        <v>394.98599999999999</v>
      </c>
      <c r="H89" s="29">
        <f t="shared" si="294"/>
        <v>394.721</v>
      </c>
      <c r="I89" s="31">
        <f t="shared" si="294"/>
        <v>1.2E-2</v>
      </c>
      <c r="J89" s="30"/>
      <c r="K89" s="29"/>
      <c r="L89" s="29"/>
      <c r="M89" s="29"/>
      <c r="N89" s="29"/>
      <c r="O89" s="31"/>
      <c r="P89" s="50">
        <f>P90</f>
        <v>1.2E-2</v>
      </c>
      <c r="Q89" s="29">
        <f t="shared" si="272"/>
        <v>1.2E-2</v>
      </c>
      <c r="R89" s="29">
        <f t="shared" si="273"/>
        <v>0</v>
      </c>
      <c r="S89" s="29">
        <f t="shared" si="295"/>
        <v>0</v>
      </c>
      <c r="T89" s="29">
        <f t="shared" si="295"/>
        <v>0</v>
      </c>
      <c r="U89" s="29">
        <f t="shared" si="295"/>
        <v>0</v>
      </c>
      <c r="V89" s="29">
        <f t="shared" si="295"/>
        <v>0</v>
      </c>
      <c r="W89" s="29">
        <f t="shared" si="295"/>
        <v>0</v>
      </c>
      <c r="X89" s="29">
        <f t="shared" si="295"/>
        <v>0</v>
      </c>
      <c r="Y89" s="29">
        <f t="shared" si="274"/>
        <v>0.01</v>
      </c>
      <c r="Z89" s="29">
        <f t="shared" si="295"/>
        <v>0.01</v>
      </c>
      <c r="AA89" s="29">
        <f t="shared" si="295"/>
        <v>0</v>
      </c>
      <c r="AB89" s="29">
        <f t="shared" si="295"/>
        <v>0</v>
      </c>
      <c r="AC89" s="29">
        <f t="shared" si="295"/>
        <v>2E-3</v>
      </c>
      <c r="AD89" s="29">
        <f t="shared" si="275"/>
        <v>0</v>
      </c>
      <c r="AE89" s="29">
        <f t="shared" si="295"/>
        <v>0</v>
      </c>
      <c r="AF89" s="29">
        <f t="shared" si="295"/>
        <v>0</v>
      </c>
      <c r="AG89" s="29">
        <f t="shared" si="295"/>
        <v>0</v>
      </c>
      <c r="AH89" s="29">
        <f t="shared" si="295"/>
        <v>0</v>
      </c>
      <c r="AI89" s="29">
        <f t="shared" si="276"/>
        <v>0</v>
      </c>
      <c r="AJ89" s="29">
        <f t="shared" si="295"/>
        <v>0</v>
      </c>
      <c r="AK89" s="29">
        <f t="shared" si="295"/>
        <v>0</v>
      </c>
      <c r="AL89" s="29">
        <f t="shared" si="295"/>
        <v>0</v>
      </c>
      <c r="AM89" s="29">
        <f t="shared" si="295"/>
        <v>0</v>
      </c>
      <c r="AN89" s="29">
        <f t="shared" si="295"/>
        <v>0</v>
      </c>
      <c r="AO89" s="29">
        <f t="shared" si="295"/>
        <v>1.2E-2</v>
      </c>
      <c r="AP89" s="29">
        <f t="shared" si="277"/>
        <v>1.2E-2</v>
      </c>
      <c r="AQ89" s="29">
        <f t="shared" si="278"/>
        <v>0</v>
      </c>
      <c r="AR89" s="29">
        <f t="shared" si="296"/>
        <v>0</v>
      </c>
      <c r="AS89" s="29">
        <f t="shared" si="296"/>
        <v>0</v>
      </c>
      <c r="AT89" s="29">
        <f t="shared" si="296"/>
        <v>0</v>
      </c>
      <c r="AU89" s="29">
        <f t="shared" si="296"/>
        <v>0</v>
      </c>
      <c r="AV89" s="29">
        <f t="shared" si="296"/>
        <v>0</v>
      </c>
      <c r="AW89" s="29">
        <f t="shared" si="296"/>
        <v>0</v>
      </c>
      <c r="AX89" s="29">
        <f t="shared" si="279"/>
        <v>0.01</v>
      </c>
      <c r="AY89" s="29">
        <f t="shared" si="296"/>
        <v>0.01</v>
      </c>
      <c r="AZ89" s="29">
        <f t="shared" si="296"/>
        <v>0</v>
      </c>
      <c r="BA89" s="29">
        <f t="shared" si="296"/>
        <v>0</v>
      </c>
      <c r="BB89" s="29">
        <f t="shared" si="296"/>
        <v>2E-3</v>
      </c>
      <c r="BC89" s="29">
        <f t="shared" si="280"/>
        <v>0</v>
      </c>
      <c r="BD89" s="29">
        <f t="shared" si="296"/>
        <v>0</v>
      </c>
      <c r="BE89" s="29">
        <f t="shared" si="296"/>
        <v>0</v>
      </c>
      <c r="BF89" s="29">
        <f t="shared" si="296"/>
        <v>0</v>
      </c>
      <c r="BG89" s="29">
        <f t="shared" si="296"/>
        <v>0</v>
      </c>
      <c r="BH89" s="29">
        <f t="shared" si="281"/>
        <v>0</v>
      </c>
      <c r="BI89" s="29">
        <f t="shared" si="296"/>
        <v>0</v>
      </c>
      <c r="BJ89" s="29">
        <f t="shared" si="296"/>
        <v>0</v>
      </c>
      <c r="BK89" s="29">
        <f t="shared" si="296"/>
        <v>0</v>
      </c>
      <c r="BL89" s="29">
        <f t="shared" si="296"/>
        <v>0</v>
      </c>
      <c r="BM89" s="29">
        <f t="shared" si="296"/>
        <v>0</v>
      </c>
      <c r="BN89" s="29">
        <f t="shared" si="297"/>
        <v>2.4E-2</v>
      </c>
      <c r="BO89" s="29">
        <f t="shared" si="289"/>
        <v>2.4E-2</v>
      </c>
      <c r="BP89" s="29">
        <f t="shared" si="290"/>
        <v>0</v>
      </c>
      <c r="BQ89" s="29">
        <f t="shared" si="298"/>
        <v>0</v>
      </c>
      <c r="BR89" s="29">
        <f t="shared" si="298"/>
        <v>0</v>
      </c>
      <c r="BS89" s="29">
        <f t="shared" si="298"/>
        <v>0</v>
      </c>
      <c r="BT89" s="29">
        <f t="shared" si="298"/>
        <v>0</v>
      </c>
      <c r="BU89" s="29">
        <f t="shared" si="298"/>
        <v>0</v>
      </c>
      <c r="BV89" s="29">
        <f t="shared" si="298"/>
        <v>0</v>
      </c>
      <c r="BW89" s="29">
        <f t="shared" si="291"/>
        <v>0.02</v>
      </c>
      <c r="BX89" s="29">
        <f t="shared" si="298"/>
        <v>0.02</v>
      </c>
      <c r="BY89" s="29">
        <f t="shared" si="298"/>
        <v>0</v>
      </c>
      <c r="BZ89" s="29">
        <f t="shared" si="298"/>
        <v>0</v>
      </c>
      <c r="CA89" s="29">
        <f t="shared" si="298"/>
        <v>4.0000000000000001E-3</v>
      </c>
      <c r="CB89" s="29">
        <f t="shared" si="292"/>
        <v>0</v>
      </c>
      <c r="CC89" s="29">
        <f t="shared" si="298"/>
        <v>0</v>
      </c>
      <c r="CD89" s="29">
        <f t="shared" si="298"/>
        <v>0</v>
      </c>
      <c r="CE89" s="29">
        <f t="shared" si="298"/>
        <v>0</v>
      </c>
      <c r="CF89" s="29">
        <f t="shared" si="298"/>
        <v>0</v>
      </c>
      <c r="CG89" s="29">
        <f t="shared" si="293"/>
        <v>0</v>
      </c>
      <c r="CH89" s="29">
        <f t="shared" si="298"/>
        <v>0</v>
      </c>
      <c r="CI89" s="29">
        <f t="shared" si="298"/>
        <v>0</v>
      </c>
      <c r="CJ89" s="29">
        <f t="shared" si="298"/>
        <v>0</v>
      </c>
      <c r="CK89" s="29">
        <f t="shared" si="298"/>
        <v>0</v>
      </c>
      <c r="CL89" s="29">
        <f t="shared" si="298"/>
        <v>0</v>
      </c>
      <c r="CM89" s="30">
        <f t="shared" si="299"/>
        <v>1.2E-2</v>
      </c>
      <c r="CN89" s="29">
        <f t="shared" si="299"/>
        <v>1.2E-2</v>
      </c>
      <c r="CO89" s="29"/>
      <c r="CP89" s="29"/>
      <c r="CQ89" s="29"/>
      <c r="CR89" s="31">
        <f t="shared" si="299"/>
        <v>2.4E-2</v>
      </c>
      <c r="CS89" s="122"/>
      <c r="CT89" s="122"/>
      <c r="CU89" s="122"/>
      <c r="CV89" s="122"/>
      <c r="CW89" s="122"/>
      <c r="CX89" s="122"/>
      <c r="CY89" s="122"/>
      <c r="CZ89" s="122"/>
      <c r="DA89" s="122"/>
      <c r="DB89" s="122"/>
      <c r="DC89" s="122"/>
      <c r="DD89" s="122"/>
      <c r="DE89" s="122"/>
      <c r="DF89" s="122"/>
      <c r="DG89" s="122"/>
      <c r="DH89" s="122"/>
      <c r="DI89" s="122"/>
      <c r="DJ89" s="122"/>
      <c r="DK89" s="122"/>
      <c r="DL89" s="122"/>
      <c r="DM89" s="122"/>
      <c r="DN89" s="122"/>
      <c r="DO89" s="122"/>
      <c r="DP89" s="122"/>
      <c r="DQ89" s="122"/>
      <c r="DR89" s="122"/>
      <c r="DS89" s="122"/>
      <c r="DT89" s="122"/>
      <c r="DU89" s="122"/>
      <c r="DV89" s="122"/>
      <c r="DW89" s="122"/>
      <c r="DX89" s="122"/>
      <c r="DY89" s="122"/>
      <c r="DZ89" s="122"/>
      <c r="EA89" s="122"/>
      <c r="EB89" s="122"/>
      <c r="EC89" s="122"/>
    </row>
    <row r="90" spans="1:133" s="32" customFormat="1" outlineLevel="1" x14ac:dyDescent="0.25">
      <c r="A90" s="92" t="s">
        <v>80</v>
      </c>
      <c r="B90" s="63" t="s">
        <v>99</v>
      </c>
      <c r="C90" s="37" t="s">
        <v>155</v>
      </c>
      <c r="D90" s="37" t="s">
        <v>104</v>
      </c>
      <c r="E90" s="37">
        <v>2012</v>
      </c>
      <c r="F90" s="111">
        <v>2025</v>
      </c>
      <c r="G90" s="39">
        <v>394.98599999999999</v>
      </c>
      <c r="H90" s="35">
        <v>394.721</v>
      </c>
      <c r="I90" s="40">
        <v>1.2E-2</v>
      </c>
      <c r="J90" s="39"/>
      <c r="K90" s="35"/>
      <c r="L90" s="35"/>
      <c r="M90" s="35"/>
      <c r="N90" s="35"/>
      <c r="O90" s="40"/>
      <c r="P90" s="41">
        <v>1.2E-2</v>
      </c>
      <c r="Q90" s="35">
        <f t="shared" si="272"/>
        <v>1.2E-2</v>
      </c>
      <c r="R90" s="35">
        <f t="shared" si="273"/>
        <v>0</v>
      </c>
      <c r="S90" s="35"/>
      <c r="T90" s="35"/>
      <c r="U90" s="35"/>
      <c r="V90" s="35"/>
      <c r="W90" s="35"/>
      <c r="X90" s="35"/>
      <c r="Y90" s="35">
        <f t="shared" si="274"/>
        <v>0.01</v>
      </c>
      <c r="Z90" s="35">
        <v>0.01</v>
      </c>
      <c r="AA90" s="35"/>
      <c r="AB90" s="35"/>
      <c r="AC90" s="35">
        <f>P90-Z90</f>
        <v>2E-3</v>
      </c>
      <c r="AD90" s="35">
        <f t="shared" si="275"/>
        <v>0</v>
      </c>
      <c r="AE90" s="35"/>
      <c r="AF90" s="35"/>
      <c r="AG90" s="35"/>
      <c r="AH90" s="35"/>
      <c r="AI90" s="35">
        <f t="shared" si="276"/>
        <v>0</v>
      </c>
      <c r="AJ90" s="35"/>
      <c r="AK90" s="35"/>
      <c r="AL90" s="35"/>
      <c r="AM90" s="35"/>
      <c r="AN90" s="35"/>
      <c r="AO90" s="35">
        <v>1.2E-2</v>
      </c>
      <c r="AP90" s="35">
        <f t="shared" si="277"/>
        <v>1.2E-2</v>
      </c>
      <c r="AQ90" s="35">
        <f t="shared" si="278"/>
        <v>0</v>
      </c>
      <c r="AR90" s="35"/>
      <c r="AS90" s="35"/>
      <c r="AT90" s="35"/>
      <c r="AU90" s="35"/>
      <c r="AV90" s="35"/>
      <c r="AW90" s="35"/>
      <c r="AX90" s="35">
        <f t="shared" si="279"/>
        <v>0.01</v>
      </c>
      <c r="AY90" s="35">
        <v>0.01</v>
      </c>
      <c r="AZ90" s="35"/>
      <c r="BA90" s="35"/>
      <c r="BB90" s="35">
        <f>AO90-AY90</f>
        <v>2E-3</v>
      </c>
      <c r="BC90" s="35">
        <f t="shared" si="280"/>
        <v>0</v>
      </c>
      <c r="BD90" s="35"/>
      <c r="BE90" s="35"/>
      <c r="BF90" s="35"/>
      <c r="BG90" s="35"/>
      <c r="BH90" s="35">
        <f t="shared" si="281"/>
        <v>0</v>
      </c>
      <c r="BI90" s="35"/>
      <c r="BJ90" s="35"/>
      <c r="BK90" s="35"/>
      <c r="BL90" s="35"/>
      <c r="BM90" s="35"/>
      <c r="BN90" s="29">
        <f>P90+AO90</f>
        <v>2.4E-2</v>
      </c>
      <c r="BO90" s="35">
        <f t="shared" ref="BO90" si="300">BP90+BW90+CA90</f>
        <v>2.4E-2</v>
      </c>
      <c r="BP90" s="35">
        <f t="shared" ref="BP90" si="301">BQ90+BR90+BS90+BT90+BU90+BV90</f>
        <v>0</v>
      </c>
      <c r="BQ90" s="35">
        <f t="shared" ref="BQ90:BV90" si="302">AR90+S90</f>
        <v>0</v>
      </c>
      <c r="BR90" s="35">
        <f t="shared" si="302"/>
        <v>0</v>
      </c>
      <c r="BS90" s="35">
        <f t="shared" si="302"/>
        <v>0</v>
      </c>
      <c r="BT90" s="35">
        <f t="shared" si="302"/>
        <v>0</v>
      </c>
      <c r="BU90" s="35">
        <f t="shared" si="302"/>
        <v>0</v>
      </c>
      <c r="BV90" s="35">
        <f t="shared" si="302"/>
        <v>0</v>
      </c>
      <c r="BW90" s="35">
        <f t="shared" ref="BW90" si="303">BX90+BY90+BZ90</f>
        <v>0.02</v>
      </c>
      <c r="BX90" s="35">
        <f t="shared" ref="BX90:CF90" si="304">AY90+Z90</f>
        <v>0.02</v>
      </c>
      <c r="BY90" s="35">
        <f t="shared" si="304"/>
        <v>0</v>
      </c>
      <c r="BZ90" s="35">
        <f t="shared" si="304"/>
        <v>0</v>
      </c>
      <c r="CA90" s="35">
        <f t="shared" si="304"/>
        <v>4.0000000000000001E-3</v>
      </c>
      <c r="CB90" s="35">
        <f t="shared" si="304"/>
        <v>0</v>
      </c>
      <c r="CC90" s="35">
        <f t="shared" si="304"/>
        <v>0</v>
      </c>
      <c r="CD90" s="35">
        <f t="shared" si="304"/>
        <v>0</v>
      </c>
      <c r="CE90" s="35">
        <f t="shared" si="304"/>
        <v>0</v>
      </c>
      <c r="CF90" s="35">
        <f t="shared" si="304"/>
        <v>0</v>
      </c>
      <c r="CG90" s="35">
        <f t="shared" ref="CG90" si="305">CH90</f>
        <v>0</v>
      </c>
      <c r="CH90" s="35">
        <f>BI90+AJ90</f>
        <v>0</v>
      </c>
      <c r="CI90" s="29"/>
      <c r="CJ90" s="29"/>
      <c r="CK90" s="29"/>
      <c r="CL90" s="29"/>
      <c r="CM90" s="39">
        <v>1.2E-2</v>
      </c>
      <c r="CN90" s="35">
        <f>CM90</f>
        <v>1.2E-2</v>
      </c>
      <c r="CO90" s="35"/>
      <c r="CP90" s="35"/>
      <c r="CQ90" s="35"/>
      <c r="CR90" s="31">
        <f>CM90+CN90+CO90+CP90+CQ90</f>
        <v>2.4E-2</v>
      </c>
      <c r="CS90" s="21"/>
      <c r="CT90" s="21"/>
      <c r="CU90" s="21"/>
      <c r="CV90" s="21"/>
      <c r="CW90" s="21"/>
      <c r="CX90" s="21"/>
      <c r="CY90" s="21"/>
      <c r="CZ90" s="21"/>
      <c r="DA90" s="21"/>
      <c r="DB90" s="21"/>
      <c r="DC90" s="21"/>
      <c r="DD90" s="21"/>
      <c r="DE90" s="21"/>
      <c r="DF90" s="21"/>
      <c r="DG90" s="21"/>
      <c r="DH90" s="21"/>
      <c r="DI90" s="21"/>
      <c r="DJ90" s="21"/>
      <c r="DK90" s="21"/>
      <c r="DL90" s="21"/>
      <c r="DM90" s="21"/>
      <c r="DN90" s="21"/>
      <c r="DO90" s="21"/>
      <c r="DP90" s="21"/>
      <c r="DQ90" s="21"/>
      <c r="DR90" s="21"/>
      <c r="DS90" s="21"/>
      <c r="DT90" s="21"/>
      <c r="DU90" s="21"/>
      <c r="DV90" s="21"/>
      <c r="DW90" s="21"/>
      <c r="DX90" s="21"/>
      <c r="DY90" s="21"/>
      <c r="DZ90" s="21"/>
      <c r="EA90" s="21"/>
      <c r="EB90" s="21"/>
      <c r="EC90" s="21"/>
    </row>
    <row r="91" spans="1:133" s="32" customFormat="1" ht="15.75" hidden="1" customHeight="1" outlineLevel="1" x14ac:dyDescent="0.25">
      <c r="A91" s="90"/>
      <c r="B91" s="71" t="s">
        <v>74</v>
      </c>
      <c r="C91" s="28"/>
      <c r="D91" s="28"/>
      <c r="E91" s="28"/>
      <c r="F91" s="106"/>
      <c r="G91" s="30"/>
      <c r="H91" s="35"/>
      <c r="I91" s="31"/>
      <c r="J91" s="30"/>
      <c r="K91" s="29"/>
      <c r="L91" s="29"/>
      <c r="M91" s="29"/>
      <c r="N91" s="29"/>
      <c r="O91" s="31"/>
      <c r="P91" s="50"/>
      <c r="Q91" s="29">
        <f t="shared" si="272"/>
        <v>0</v>
      </c>
      <c r="R91" s="29">
        <f t="shared" si="273"/>
        <v>0</v>
      </c>
      <c r="S91" s="29"/>
      <c r="T91" s="29"/>
      <c r="U91" s="29"/>
      <c r="V91" s="29"/>
      <c r="W91" s="29"/>
      <c r="X91" s="29"/>
      <c r="Y91" s="29">
        <f t="shared" si="274"/>
        <v>0</v>
      </c>
      <c r="Z91" s="29"/>
      <c r="AA91" s="29"/>
      <c r="AB91" s="29"/>
      <c r="AC91" s="29"/>
      <c r="AD91" s="29">
        <f t="shared" si="275"/>
        <v>0</v>
      </c>
      <c r="AE91" s="29"/>
      <c r="AF91" s="29"/>
      <c r="AG91" s="29"/>
      <c r="AH91" s="29"/>
      <c r="AI91" s="29">
        <f t="shared" si="276"/>
        <v>0</v>
      </c>
      <c r="AJ91" s="29"/>
      <c r="AK91" s="29"/>
      <c r="AL91" s="29"/>
      <c r="AM91" s="29"/>
      <c r="AN91" s="29"/>
      <c r="AO91" s="29"/>
      <c r="AP91" s="29">
        <f t="shared" si="277"/>
        <v>0</v>
      </c>
      <c r="AQ91" s="29">
        <f t="shared" si="278"/>
        <v>0</v>
      </c>
      <c r="AR91" s="29"/>
      <c r="AS91" s="29"/>
      <c r="AT91" s="29"/>
      <c r="AU91" s="29"/>
      <c r="AV91" s="29"/>
      <c r="AW91" s="29"/>
      <c r="AX91" s="29">
        <f t="shared" si="279"/>
        <v>0</v>
      </c>
      <c r="AY91" s="29"/>
      <c r="AZ91" s="29"/>
      <c r="BA91" s="29"/>
      <c r="BB91" s="29"/>
      <c r="BC91" s="29">
        <f t="shared" si="280"/>
        <v>0</v>
      </c>
      <c r="BD91" s="29"/>
      <c r="BE91" s="29"/>
      <c r="BF91" s="29"/>
      <c r="BG91" s="29"/>
      <c r="BH91" s="29">
        <f t="shared" si="281"/>
        <v>0</v>
      </c>
      <c r="BI91" s="29"/>
      <c r="BJ91" s="29"/>
      <c r="BK91" s="29"/>
      <c r="BL91" s="29"/>
      <c r="BM91" s="29"/>
      <c r="BN91" s="29"/>
      <c r="BO91" s="29">
        <f t="shared" si="289"/>
        <v>0</v>
      </c>
      <c r="BP91" s="29">
        <f t="shared" si="290"/>
        <v>0</v>
      </c>
      <c r="BQ91" s="29"/>
      <c r="BR91" s="29"/>
      <c r="BS91" s="29"/>
      <c r="BT91" s="29"/>
      <c r="BU91" s="29"/>
      <c r="BV91" s="29"/>
      <c r="BW91" s="29">
        <f t="shared" si="291"/>
        <v>0</v>
      </c>
      <c r="BX91" s="29"/>
      <c r="BY91" s="29"/>
      <c r="BZ91" s="29"/>
      <c r="CA91" s="29"/>
      <c r="CB91" s="29">
        <f t="shared" si="292"/>
        <v>0</v>
      </c>
      <c r="CC91" s="29"/>
      <c r="CD91" s="29"/>
      <c r="CE91" s="29"/>
      <c r="CF91" s="29"/>
      <c r="CG91" s="29">
        <f t="shared" si="293"/>
        <v>0</v>
      </c>
      <c r="CH91" s="29"/>
      <c r="CI91" s="29"/>
      <c r="CJ91" s="29"/>
      <c r="CK91" s="29"/>
      <c r="CL91" s="29"/>
      <c r="CM91" s="30"/>
      <c r="CN91" s="29"/>
      <c r="CO91" s="29"/>
      <c r="CP91" s="29"/>
      <c r="CQ91" s="29"/>
      <c r="CR91" s="31"/>
      <c r="CS91" s="21"/>
      <c r="CT91" s="21"/>
      <c r="CU91" s="21"/>
      <c r="CV91" s="21"/>
      <c r="CW91" s="21"/>
      <c r="CX91" s="21"/>
      <c r="CY91" s="21"/>
      <c r="CZ91" s="21"/>
      <c r="DA91" s="21"/>
      <c r="DB91" s="21"/>
      <c r="DC91" s="21"/>
      <c r="DD91" s="21"/>
      <c r="DE91" s="21"/>
      <c r="DF91" s="21"/>
      <c r="DG91" s="21"/>
      <c r="DH91" s="21"/>
      <c r="DI91" s="21"/>
      <c r="DJ91" s="21"/>
      <c r="DK91" s="21"/>
      <c r="DL91" s="21"/>
      <c r="DM91" s="21"/>
      <c r="DN91" s="21"/>
      <c r="DO91" s="21"/>
      <c r="DP91" s="21"/>
      <c r="DQ91" s="21"/>
      <c r="DR91" s="21"/>
      <c r="DS91" s="21"/>
      <c r="DT91" s="21"/>
      <c r="DU91" s="21"/>
      <c r="DV91" s="21"/>
      <c r="DW91" s="21"/>
      <c r="DX91" s="21"/>
      <c r="DY91" s="21"/>
      <c r="DZ91" s="21"/>
      <c r="EA91" s="21"/>
      <c r="EB91" s="21"/>
      <c r="EC91" s="21"/>
    </row>
    <row r="92" spans="1:133" s="32" customFormat="1" ht="15.75" hidden="1" customHeight="1" outlineLevel="1" x14ac:dyDescent="0.25">
      <c r="A92" s="90"/>
      <c r="B92" s="71" t="s">
        <v>79</v>
      </c>
      <c r="C92" s="28"/>
      <c r="D92" s="28"/>
      <c r="E92" s="28"/>
      <c r="F92" s="106"/>
      <c r="G92" s="30"/>
      <c r="H92" s="35"/>
      <c r="I92" s="31"/>
      <c r="J92" s="30"/>
      <c r="K92" s="29"/>
      <c r="L92" s="29"/>
      <c r="M92" s="29"/>
      <c r="N92" s="29"/>
      <c r="O92" s="31"/>
      <c r="P92" s="50"/>
      <c r="Q92" s="29">
        <f t="shared" si="272"/>
        <v>0</v>
      </c>
      <c r="R92" s="29">
        <f t="shared" si="273"/>
        <v>0</v>
      </c>
      <c r="S92" s="29"/>
      <c r="T92" s="29"/>
      <c r="U92" s="29"/>
      <c r="V92" s="29"/>
      <c r="W92" s="29"/>
      <c r="X92" s="29"/>
      <c r="Y92" s="29">
        <f t="shared" si="274"/>
        <v>0</v>
      </c>
      <c r="Z92" s="29"/>
      <c r="AA92" s="29"/>
      <c r="AB92" s="29"/>
      <c r="AC92" s="29"/>
      <c r="AD92" s="29">
        <f t="shared" si="275"/>
        <v>0</v>
      </c>
      <c r="AE92" s="29"/>
      <c r="AF92" s="29"/>
      <c r="AG92" s="29"/>
      <c r="AH92" s="29"/>
      <c r="AI92" s="29">
        <f t="shared" si="276"/>
        <v>0</v>
      </c>
      <c r="AJ92" s="29"/>
      <c r="AK92" s="29"/>
      <c r="AL92" s="29"/>
      <c r="AM92" s="29"/>
      <c r="AN92" s="29"/>
      <c r="AO92" s="29"/>
      <c r="AP92" s="29">
        <f t="shared" si="277"/>
        <v>0</v>
      </c>
      <c r="AQ92" s="29">
        <f t="shared" si="278"/>
        <v>0</v>
      </c>
      <c r="AR92" s="29"/>
      <c r="AS92" s="29"/>
      <c r="AT92" s="29"/>
      <c r="AU92" s="29"/>
      <c r="AV92" s="29"/>
      <c r="AW92" s="29"/>
      <c r="AX92" s="29">
        <f t="shared" si="279"/>
        <v>0</v>
      </c>
      <c r="AY92" s="29"/>
      <c r="AZ92" s="29"/>
      <c r="BA92" s="29"/>
      <c r="BB92" s="29"/>
      <c r="BC92" s="29">
        <f t="shared" si="280"/>
        <v>0</v>
      </c>
      <c r="BD92" s="29"/>
      <c r="BE92" s="29"/>
      <c r="BF92" s="29"/>
      <c r="BG92" s="29"/>
      <c r="BH92" s="29">
        <f t="shared" si="281"/>
        <v>0</v>
      </c>
      <c r="BI92" s="29"/>
      <c r="BJ92" s="29"/>
      <c r="BK92" s="29"/>
      <c r="BL92" s="29"/>
      <c r="BM92" s="29"/>
      <c r="BN92" s="29"/>
      <c r="BO92" s="29">
        <f t="shared" si="289"/>
        <v>0</v>
      </c>
      <c r="BP92" s="29">
        <f t="shared" si="290"/>
        <v>0</v>
      </c>
      <c r="BQ92" s="29"/>
      <c r="BR92" s="29"/>
      <c r="BS92" s="29"/>
      <c r="BT92" s="29"/>
      <c r="BU92" s="29"/>
      <c r="BV92" s="29"/>
      <c r="BW92" s="29">
        <f t="shared" si="291"/>
        <v>0</v>
      </c>
      <c r="BX92" s="29"/>
      <c r="BY92" s="29"/>
      <c r="BZ92" s="29"/>
      <c r="CA92" s="29"/>
      <c r="CB92" s="29">
        <f t="shared" si="292"/>
        <v>0</v>
      </c>
      <c r="CC92" s="29"/>
      <c r="CD92" s="29"/>
      <c r="CE92" s="29"/>
      <c r="CF92" s="29"/>
      <c r="CG92" s="29">
        <f t="shared" si="293"/>
        <v>0</v>
      </c>
      <c r="CH92" s="29"/>
      <c r="CI92" s="29"/>
      <c r="CJ92" s="29"/>
      <c r="CK92" s="29"/>
      <c r="CL92" s="29"/>
      <c r="CM92" s="30"/>
      <c r="CN92" s="29"/>
      <c r="CO92" s="29"/>
      <c r="CP92" s="29"/>
      <c r="CQ92" s="29"/>
      <c r="CR92" s="31"/>
      <c r="CS92" s="21"/>
      <c r="CT92" s="21"/>
      <c r="CU92" s="21"/>
      <c r="CV92" s="21"/>
      <c r="CW92" s="21"/>
      <c r="CX92" s="21"/>
      <c r="CY92" s="21"/>
      <c r="CZ92" s="21"/>
      <c r="DA92" s="21"/>
      <c r="DB92" s="21"/>
      <c r="DC92" s="21"/>
      <c r="DD92" s="21"/>
      <c r="DE92" s="21"/>
      <c r="DF92" s="21"/>
      <c r="DG92" s="21"/>
      <c r="DH92" s="21"/>
      <c r="DI92" s="21"/>
      <c r="DJ92" s="21"/>
      <c r="DK92" s="21"/>
      <c r="DL92" s="21"/>
      <c r="DM92" s="21"/>
      <c r="DN92" s="21"/>
      <c r="DO92" s="21"/>
      <c r="DP92" s="21"/>
      <c r="DQ92" s="21"/>
      <c r="DR92" s="21"/>
      <c r="DS92" s="21"/>
      <c r="DT92" s="21"/>
      <c r="DU92" s="21"/>
      <c r="DV92" s="21"/>
      <c r="DW92" s="21"/>
      <c r="DX92" s="21"/>
      <c r="DY92" s="21"/>
      <c r="DZ92" s="21"/>
      <c r="EA92" s="21"/>
      <c r="EB92" s="21"/>
      <c r="EC92" s="21"/>
    </row>
    <row r="93" spans="1:133" s="32" customFormat="1" ht="31.5" hidden="1" outlineLevel="1" x14ac:dyDescent="0.25">
      <c r="A93" s="90" t="s">
        <v>29</v>
      </c>
      <c r="B93" s="77" t="s">
        <v>12</v>
      </c>
      <c r="C93" s="37"/>
      <c r="D93" s="53"/>
      <c r="E93" s="37"/>
      <c r="F93" s="111"/>
      <c r="G93" s="39"/>
      <c r="H93" s="35"/>
      <c r="I93" s="40"/>
      <c r="J93" s="39"/>
      <c r="K93" s="35"/>
      <c r="L93" s="35"/>
      <c r="M93" s="35"/>
      <c r="N93" s="35"/>
      <c r="O93" s="40"/>
      <c r="P93" s="41"/>
      <c r="Q93" s="29">
        <f t="shared" si="272"/>
        <v>0</v>
      </c>
      <c r="R93" s="29">
        <f t="shared" si="273"/>
        <v>0</v>
      </c>
      <c r="S93" s="29"/>
      <c r="T93" s="29"/>
      <c r="U93" s="29"/>
      <c r="V93" s="29"/>
      <c r="W93" s="29"/>
      <c r="X93" s="29"/>
      <c r="Y93" s="29">
        <f t="shared" si="274"/>
        <v>0</v>
      </c>
      <c r="Z93" s="29"/>
      <c r="AA93" s="29"/>
      <c r="AB93" s="29"/>
      <c r="AC93" s="29"/>
      <c r="AD93" s="29">
        <f t="shared" si="275"/>
        <v>0</v>
      </c>
      <c r="AE93" s="29"/>
      <c r="AF93" s="29"/>
      <c r="AG93" s="29"/>
      <c r="AH93" s="29"/>
      <c r="AI93" s="29">
        <f t="shared" si="276"/>
        <v>0</v>
      </c>
      <c r="AJ93" s="29"/>
      <c r="AK93" s="29"/>
      <c r="AL93" s="29"/>
      <c r="AM93" s="29"/>
      <c r="AN93" s="29"/>
      <c r="AO93" s="35"/>
      <c r="AP93" s="29">
        <f t="shared" si="277"/>
        <v>0</v>
      </c>
      <c r="AQ93" s="29">
        <f t="shared" si="278"/>
        <v>0</v>
      </c>
      <c r="AR93" s="29"/>
      <c r="AS93" s="29"/>
      <c r="AT93" s="29"/>
      <c r="AU93" s="29"/>
      <c r="AV93" s="29"/>
      <c r="AW93" s="29"/>
      <c r="AX93" s="29">
        <f t="shared" si="279"/>
        <v>0</v>
      </c>
      <c r="AY93" s="29"/>
      <c r="AZ93" s="29"/>
      <c r="BA93" s="29"/>
      <c r="BB93" s="29"/>
      <c r="BC93" s="29">
        <f t="shared" si="280"/>
        <v>0</v>
      </c>
      <c r="BD93" s="29"/>
      <c r="BE93" s="29"/>
      <c r="BF93" s="29"/>
      <c r="BG93" s="29"/>
      <c r="BH93" s="29">
        <f t="shared" si="281"/>
        <v>0</v>
      </c>
      <c r="BI93" s="29"/>
      <c r="BJ93" s="29"/>
      <c r="BK93" s="29"/>
      <c r="BL93" s="29"/>
      <c r="BM93" s="29"/>
      <c r="BN93" s="29"/>
      <c r="BO93" s="29">
        <f t="shared" si="289"/>
        <v>0</v>
      </c>
      <c r="BP93" s="29">
        <f t="shared" si="290"/>
        <v>0</v>
      </c>
      <c r="BQ93" s="29"/>
      <c r="BR93" s="29"/>
      <c r="BS93" s="29"/>
      <c r="BT93" s="29"/>
      <c r="BU93" s="29"/>
      <c r="BV93" s="29"/>
      <c r="BW93" s="29">
        <f t="shared" si="291"/>
        <v>0</v>
      </c>
      <c r="BX93" s="29"/>
      <c r="BY93" s="29"/>
      <c r="BZ93" s="29"/>
      <c r="CA93" s="29"/>
      <c r="CB93" s="29">
        <f t="shared" si="292"/>
        <v>0</v>
      </c>
      <c r="CC93" s="29"/>
      <c r="CD93" s="29"/>
      <c r="CE93" s="29"/>
      <c r="CF93" s="29"/>
      <c r="CG93" s="29">
        <f t="shared" si="293"/>
        <v>0</v>
      </c>
      <c r="CH93" s="29"/>
      <c r="CI93" s="29"/>
      <c r="CJ93" s="29"/>
      <c r="CK93" s="29"/>
      <c r="CL93" s="29"/>
      <c r="CM93" s="39"/>
      <c r="CN93" s="35"/>
      <c r="CO93" s="35"/>
      <c r="CP93" s="35"/>
      <c r="CQ93" s="35"/>
      <c r="CR93" s="31"/>
      <c r="CS93" s="21"/>
      <c r="CT93" s="21"/>
      <c r="CU93" s="21"/>
      <c r="CV93" s="21"/>
      <c r="CW93" s="21"/>
      <c r="CX93" s="21"/>
      <c r="CY93" s="21"/>
      <c r="CZ93" s="21"/>
      <c r="DA93" s="21"/>
      <c r="DB93" s="21"/>
      <c r="DC93" s="21"/>
      <c r="DD93" s="21"/>
      <c r="DE93" s="21"/>
      <c r="DF93" s="21"/>
      <c r="DG93" s="21"/>
      <c r="DH93" s="21"/>
      <c r="DI93" s="21"/>
      <c r="DJ93" s="21"/>
      <c r="DK93" s="21"/>
      <c r="DL93" s="21"/>
      <c r="DM93" s="21"/>
      <c r="DN93" s="21"/>
      <c r="DO93" s="21"/>
      <c r="DP93" s="21"/>
      <c r="DQ93" s="21"/>
      <c r="DR93" s="21"/>
      <c r="DS93" s="21"/>
      <c r="DT93" s="21"/>
      <c r="DU93" s="21"/>
      <c r="DV93" s="21"/>
      <c r="DW93" s="21"/>
      <c r="DX93" s="21"/>
      <c r="DY93" s="21"/>
      <c r="DZ93" s="21"/>
      <c r="EA93" s="21"/>
      <c r="EB93" s="21"/>
      <c r="EC93" s="21"/>
    </row>
    <row r="94" spans="1:133" s="32" customFormat="1" hidden="1" outlineLevel="1" x14ac:dyDescent="0.25">
      <c r="A94" s="90" t="s">
        <v>30</v>
      </c>
      <c r="B94" s="77" t="s">
        <v>14</v>
      </c>
      <c r="C94" s="28"/>
      <c r="D94" s="28"/>
      <c r="E94" s="28"/>
      <c r="F94" s="106"/>
      <c r="G94" s="30"/>
      <c r="H94" s="35"/>
      <c r="I94" s="40"/>
      <c r="J94" s="39"/>
      <c r="K94" s="35"/>
      <c r="L94" s="35"/>
      <c r="M94" s="35"/>
      <c r="N94" s="35"/>
      <c r="O94" s="40"/>
      <c r="P94" s="41"/>
      <c r="Q94" s="29">
        <f t="shared" si="272"/>
        <v>0</v>
      </c>
      <c r="R94" s="29">
        <f t="shared" si="273"/>
        <v>0</v>
      </c>
      <c r="S94" s="29"/>
      <c r="T94" s="29"/>
      <c r="U94" s="29"/>
      <c r="V94" s="29"/>
      <c r="W94" s="29"/>
      <c r="X94" s="29"/>
      <c r="Y94" s="29">
        <f t="shared" si="274"/>
        <v>0</v>
      </c>
      <c r="Z94" s="29"/>
      <c r="AA94" s="29"/>
      <c r="AB94" s="29"/>
      <c r="AC94" s="29"/>
      <c r="AD94" s="29">
        <f t="shared" si="275"/>
        <v>0</v>
      </c>
      <c r="AE94" s="29"/>
      <c r="AF94" s="29"/>
      <c r="AG94" s="29"/>
      <c r="AH94" s="29"/>
      <c r="AI94" s="29">
        <f t="shared" si="276"/>
        <v>0</v>
      </c>
      <c r="AJ94" s="29"/>
      <c r="AK94" s="29"/>
      <c r="AL94" s="29"/>
      <c r="AM94" s="29"/>
      <c r="AN94" s="29"/>
      <c r="AO94" s="35"/>
      <c r="AP94" s="29">
        <f t="shared" si="277"/>
        <v>0</v>
      </c>
      <c r="AQ94" s="29">
        <f t="shared" si="278"/>
        <v>0</v>
      </c>
      <c r="AR94" s="29"/>
      <c r="AS94" s="29"/>
      <c r="AT94" s="29"/>
      <c r="AU94" s="29"/>
      <c r="AV94" s="29"/>
      <c r="AW94" s="29"/>
      <c r="AX94" s="29">
        <f t="shared" si="279"/>
        <v>0</v>
      </c>
      <c r="AY94" s="29"/>
      <c r="AZ94" s="29"/>
      <c r="BA94" s="29"/>
      <c r="BB94" s="29"/>
      <c r="BC94" s="29">
        <f t="shared" si="280"/>
        <v>0</v>
      </c>
      <c r="BD94" s="29"/>
      <c r="BE94" s="29"/>
      <c r="BF94" s="29"/>
      <c r="BG94" s="29"/>
      <c r="BH94" s="29">
        <f t="shared" si="281"/>
        <v>0</v>
      </c>
      <c r="BI94" s="29"/>
      <c r="BJ94" s="29"/>
      <c r="BK94" s="29"/>
      <c r="BL94" s="29"/>
      <c r="BM94" s="29"/>
      <c r="BN94" s="29"/>
      <c r="BO94" s="29">
        <f t="shared" si="289"/>
        <v>0</v>
      </c>
      <c r="BP94" s="29">
        <f t="shared" si="290"/>
        <v>0</v>
      </c>
      <c r="BQ94" s="29"/>
      <c r="BR94" s="29"/>
      <c r="BS94" s="29"/>
      <c r="BT94" s="29"/>
      <c r="BU94" s="29"/>
      <c r="BV94" s="29"/>
      <c r="BW94" s="29">
        <f t="shared" si="291"/>
        <v>0</v>
      </c>
      <c r="BX94" s="29"/>
      <c r="BY94" s="29"/>
      <c r="BZ94" s="29"/>
      <c r="CA94" s="29"/>
      <c r="CB94" s="29">
        <f t="shared" si="292"/>
        <v>0</v>
      </c>
      <c r="CC94" s="29"/>
      <c r="CD94" s="29"/>
      <c r="CE94" s="29"/>
      <c r="CF94" s="29"/>
      <c r="CG94" s="29">
        <f t="shared" si="293"/>
        <v>0</v>
      </c>
      <c r="CH94" s="29"/>
      <c r="CI94" s="29"/>
      <c r="CJ94" s="29"/>
      <c r="CK94" s="29"/>
      <c r="CL94" s="29"/>
      <c r="CM94" s="39"/>
      <c r="CN94" s="35"/>
      <c r="CO94" s="35"/>
      <c r="CP94" s="35"/>
      <c r="CQ94" s="35"/>
      <c r="CR94" s="31"/>
      <c r="CS94" s="21"/>
      <c r="CT94" s="21"/>
      <c r="CU94" s="21"/>
      <c r="CV94" s="21"/>
      <c r="CW94" s="21"/>
      <c r="CX94" s="21"/>
      <c r="CY94" s="21"/>
      <c r="CZ94" s="21"/>
      <c r="DA94" s="21"/>
      <c r="DB94" s="21"/>
      <c r="DC94" s="21"/>
      <c r="DD94" s="21"/>
      <c r="DE94" s="21"/>
      <c r="DF94" s="21"/>
      <c r="DG94" s="21"/>
      <c r="DH94" s="21"/>
      <c r="DI94" s="21"/>
      <c r="DJ94" s="21"/>
      <c r="DK94" s="21"/>
      <c r="DL94" s="21"/>
      <c r="DM94" s="21"/>
      <c r="DN94" s="21"/>
      <c r="DO94" s="21"/>
      <c r="DP94" s="21"/>
      <c r="DQ94" s="21"/>
      <c r="DR94" s="21"/>
      <c r="DS94" s="21"/>
      <c r="DT94" s="21"/>
      <c r="DU94" s="21"/>
      <c r="DV94" s="21"/>
      <c r="DW94" s="21"/>
      <c r="DX94" s="21"/>
      <c r="DY94" s="21"/>
      <c r="DZ94" s="21"/>
      <c r="EA94" s="21"/>
      <c r="EB94" s="21"/>
      <c r="EC94" s="21"/>
    </row>
    <row r="95" spans="1:133" s="32" customFormat="1" ht="31.5" outlineLevel="1" x14ac:dyDescent="0.25">
      <c r="A95" s="90" t="s">
        <v>31</v>
      </c>
      <c r="B95" s="71" t="s">
        <v>21</v>
      </c>
      <c r="C95" s="28"/>
      <c r="D95" s="54" t="str">
        <f>D96</f>
        <v>24,9км/ 7,32 МВА</v>
      </c>
      <c r="E95" s="27"/>
      <c r="F95" s="106"/>
      <c r="G95" s="30">
        <f>G96+G110</f>
        <v>278.47199999999998</v>
      </c>
      <c r="H95" s="29">
        <f>H96+H110</f>
        <v>278.47199999999998</v>
      </c>
      <c r="I95" s="31">
        <f>I96+I110</f>
        <v>88.871999999999986</v>
      </c>
      <c r="J95" s="30" t="str">
        <f>J96</f>
        <v>12,9 км/  3,66МВА</v>
      </c>
      <c r="K95" s="29" t="str">
        <f t="shared" ref="K95:O95" si="306">K96</f>
        <v>12 км/3.66 МВА</v>
      </c>
      <c r="L95" s="29"/>
      <c r="M95" s="29"/>
      <c r="N95" s="29"/>
      <c r="O95" s="31" t="str">
        <f t="shared" si="306"/>
        <v>24,9км/ 7,32 МВА</v>
      </c>
      <c r="P95" s="50">
        <f>P96+P110</f>
        <v>104.3</v>
      </c>
      <c r="Q95" s="29">
        <f t="shared" si="272"/>
        <v>9.9</v>
      </c>
      <c r="R95" s="29">
        <f t="shared" si="273"/>
        <v>8.39</v>
      </c>
      <c r="S95" s="29">
        <f t="shared" ref="S95:AJ95" si="307">S96+S110</f>
        <v>0</v>
      </c>
      <c r="T95" s="29">
        <f t="shared" si="307"/>
        <v>0</v>
      </c>
      <c r="U95" s="29">
        <f t="shared" si="307"/>
        <v>8.39</v>
      </c>
      <c r="V95" s="29">
        <f t="shared" si="307"/>
        <v>0</v>
      </c>
      <c r="W95" s="29">
        <f t="shared" si="307"/>
        <v>0</v>
      </c>
      <c r="X95" s="29">
        <f t="shared" si="307"/>
        <v>0</v>
      </c>
      <c r="Y95" s="29">
        <f t="shared" si="274"/>
        <v>0</v>
      </c>
      <c r="Z95" s="29">
        <f t="shared" si="307"/>
        <v>0</v>
      </c>
      <c r="AA95" s="29">
        <f t="shared" si="307"/>
        <v>0</v>
      </c>
      <c r="AB95" s="29">
        <f t="shared" si="307"/>
        <v>0</v>
      </c>
      <c r="AC95" s="29">
        <f t="shared" si="307"/>
        <v>1.51</v>
      </c>
      <c r="AD95" s="29">
        <f t="shared" si="275"/>
        <v>0</v>
      </c>
      <c r="AE95" s="29">
        <f t="shared" si="307"/>
        <v>0</v>
      </c>
      <c r="AF95" s="29">
        <f t="shared" si="307"/>
        <v>0</v>
      </c>
      <c r="AG95" s="29">
        <f t="shared" si="307"/>
        <v>0</v>
      </c>
      <c r="AH95" s="29">
        <f t="shared" si="307"/>
        <v>0</v>
      </c>
      <c r="AI95" s="29">
        <f t="shared" si="276"/>
        <v>94.4</v>
      </c>
      <c r="AJ95" s="29">
        <f t="shared" si="307"/>
        <v>94.4</v>
      </c>
      <c r="AK95" s="29"/>
      <c r="AL95" s="29"/>
      <c r="AM95" s="29"/>
      <c r="AN95" s="29"/>
      <c r="AO95" s="29">
        <f>AO96+AO110</f>
        <v>85.3</v>
      </c>
      <c r="AP95" s="29">
        <f t="shared" si="277"/>
        <v>7.8719999999999999</v>
      </c>
      <c r="AQ95" s="29">
        <f t="shared" si="278"/>
        <v>6.67</v>
      </c>
      <c r="AR95" s="29">
        <f t="shared" ref="AR95:AW95" si="308">AR96+AR110</f>
        <v>0</v>
      </c>
      <c r="AS95" s="29">
        <f t="shared" si="308"/>
        <v>0</v>
      </c>
      <c r="AT95" s="29">
        <f t="shared" si="308"/>
        <v>6.67</v>
      </c>
      <c r="AU95" s="29">
        <f t="shared" si="308"/>
        <v>0</v>
      </c>
      <c r="AV95" s="29">
        <f t="shared" si="308"/>
        <v>0</v>
      </c>
      <c r="AW95" s="29">
        <f t="shared" si="308"/>
        <v>0</v>
      </c>
      <c r="AX95" s="29">
        <f t="shared" si="279"/>
        <v>0</v>
      </c>
      <c r="AY95" s="29">
        <f t="shared" ref="AY95:BB95" si="309">AY96+AY110</f>
        <v>0</v>
      </c>
      <c r="AZ95" s="29">
        <f t="shared" si="309"/>
        <v>0</v>
      </c>
      <c r="BA95" s="29">
        <f t="shared" si="309"/>
        <v>0</v>
      </c>
      <c r="BB95" s="29">
        <f t="shared" si="309"/>
        <v>1.202</v>
      </c>
      <c r="BC95" s="29">
        <f t="shared" si="280"/>
        <v>0</v>
      </c>
      <c r="BD95" s="29">
        <f t="shared" ref="BD95:BG95" si="310">BD96+BD110</f>
        <v>0</v>
      </c>
      <c r="BE95" s="29">
        <f t="shared" si="310"/>
        <v>0</v>
      </c>
      <c r="BF95" s="29">
        <f t="shared" si="310"/>
        <v>0</v>
      </c>
      <c r="BG95" s="29">
        <f t="shared" si="310"/>
        <v>0</v>
      </c>
      <c r="BH95" s="29">
        <f t="shared" si="281"/>
        <v>77.427999999999997</v>
      </c>
      <c r="BI95" s="29">
        <f t="shared" ref="BI95" si="311">BI96+BI110</f>
        <v>77.427999999999997</v>
      </c>
      <c r="BJ95" s="29"/>
      <c r="BK95" s="29"/>
      <c r="BL95" s="29"/>
      <c r="BM95" s="29"/>
      <c r="BN95" s="29">
        <f>BN96+BN110</f>
        <v>189.60000000000002</v>
      </c>
      <c r="BO95" s="29">
        <f t="shared" si="289"/>
        <v>17.771999999999998</v>
      </c>
      <c r="BP95" s="29">
        <f t="shared" si="290"/>
        <v>15.059999999999999</v>
      </c>
      <c r="BQ95" s="29">
        <f t="shared" ref="BQ95:BV95" si="312">BQ96+BQ110</f>
        <v>0</v>
      </c>
      <c r="BR95" s="29">
        <f t="shared" si="312"/>
        <v>0</v>
      </c>
      <c r="BS95" s="29">
        <f t="shared" si="312"/>
        <v>15.059999999999999</v>
      </c>
      <c r="BT95" s="29">
        <f t="shared" si="312"/>
        <v>0</v>
      </c>
      <c r="BU95" s="29">
        <f t="shared" si="312"/>
        <v>0</v>
      </c>
      <c r="BV95" s="29">
        <f t="shared" si="312"/>
        <v>0</v>
      </c>
      <c r="BW95" s="29">
        <f t="shared" si="291"/>
        <v>0</v>
      </c>
      <c r="BX95" s="29">
        <f t="shared" ref="BX95:CA95" si="313">BX96+BX110</f>
        <v>0</v>
      </c>
      <c r="BY95" s="29">
        <f t="shared" si="313"/>
        <v>0</v>
      </c>
      <c r="BZ95" s="29">
        <f t="shared" si="313"/>
        <v>0</v>
      </c>
      <c r="CA95" s="29">
        <f t="shared" si="313"/>
        <v>2.7119999999999997</v>
      </c>
      <c r="CB95" s="29">
        <f t="shared" si="292"/>
        <v>0</v>
      </c>
      <c r="CC95" s="29">
        <f t="shared" ref="CC95:CF95" si="314">CC96+CC110</f>
        <v>0</v>
      </c>
      <c r="CD95" s="29">
        <f t="shared" si="314"/>
        <v>0</v>
      </c>
      <c r="CE95" s="29">
        <f t="shared" si="314"/>
        <v>0</v>
      </c>
      <c r="CF95" s="29">
        <f t="shared" si="314"/>
        <v>0</v>
      </c>
      <c r="CG95" s="29">
        <f t="shared" si="293"/>
        <v>171.828</v>
      </c>
      <c r="CH95" s="29">
        <f t="shared" ref="CH95" si="315">CH96+CH110</f>
        <v>171.828</v>
      </c>
      <c r="CI95" s="29"/>
      <c r="CJ95" s="29"/>
      <c r="CK95" s="29"/>
      <c r="CL95" s="29"/>
      <c r="CM95" s="30">
        <f t="shared" ref="CM95:CR95" si="316">CM96+CM110</f>
        <v>88.39</v>
      </c>
      <c r="CN95" s="29">
        <f t="shared" si="316"/>
        <v>72.287999999999997</v>
      </c>
      <c r="CO95" s="29"/>
      <c r="CP95" s="29"/>
      <c r="CQ95" s="29"/>
      <c r="CR95" s="31">
        <f t="shared" si="316"/>
        <v>160.678</v>
      </c>
      <c r="CS95" s="21"/>
      <c r="CT95" s="21"/>
      <c r="CU95" s="21"/>
      <c r="CV95" s="21"/>
      <c r="CW95" s="21"/>
      <c r="CX95" s="21"/>
      <c r="CY95" s="21"/>
      <c r="CZ95" s="21"/>
      <c r="DA95" s="21"/>
      <c r="DB95" s="21"/>
      <c r="DC95" s="21"/>
      <c r="DD95" s="21"/>
      <c r="DE95" s="21"/>
      <c r="DF95" s="21"/>
      <c r="DG95" s="21"/>
      <c r="DH95" s="21"/>
      <c r="DI95" s="21"/>
      <c r="DJ95" s="21"/>
      <c r="DK95" s="21"/>
      <c r="DL95" s="21"/>
      <c r="DM95" s="21"/>
      <c r="DN95" s="21"/>
      <c r="DO95" s="21"/>
      <c r="DP95" s="21"/>
      <c r="DQ95" s="21"/>
      <c r="DR95" s="21"/>
      <c r="DS95" s="21"/>
      <c r="DT95" s="21"/>
      <c r="DU95" s="21"/>
      <c r="DV95" s="21"/>
      <c r="DW95" s="21"/>
      <c r="DX95" s="21"/>
      <c r="DY95" s="21"/>
      <c r="DZ95" s="21"/>
      <c r="EA95" s="21"/>
      <c r="EB95" s="21"/>
      <c r="EC95" s="21"/>
    </row>
    <row r="96" spans="1:133" s="32" customFormat="1" ht="31.5" outlineLevel="1" x14ac:dyDescent="0.25">
      <c r="A96" s="90"/>
      <c r="B96" s="77" t="s">
        <v>43</v>
      </c>
      <c r="C96" s="28"/>
      <c r="D96" s="54" t="str">
        <f>D97</f>
        <v>24,9км/ 7,32 МВА</v>
      </c>
      <c r="E96" s="27"/>
      <c r="F96" s="106"/>
      <c r="G96" s="30">
        <f>G97+G105</f>
        <v>278.47199999999998</v>
      </c>
      <c r="H96" s="29">
        <f>H97+H105</f>
        <v>278.47199999999998</v>
      </c>
      <c r="I96" s="31">
        <f>I97+I105</f>
        <v>88.871999999999986</v>
      </c>
      <c r="J96" s="30" t="str">
        <f>J97</f>
        <v>12,9 км/  3,66МВА</v>
      </c>
      <c r="K96" s="29" t="str">
        <f>K97</f>
        <v>12 км/3.66 МВА</v>
      </c>
      <c r="L96" s="29"/>
      <c r="M96" s="29"/>
      <c r="N96" s="29"/>
      <c r="O96" s="31" t="str">
        <f>O97</f>
        <v>24,9км/ 7,32 МВА</v>
      </c>
      <c r="P96" s="50">
        <f>P97+P105</f>
        <v>104.3</v>
      </c>
      <c r="Q96" s="29">
        <f t="shared" si="272"/>
        <v>9.9</v>
      </c>
      <c r="R96" s="29">
        <f t="shared" si="273"/>
        <v>8.39</v>
      </c>
      <c r="S96" s="29">
        <f t="shared" ref="S96:AJ96" si="317">S97+S105</f>
        <v>0</v>
      </c>
      <c r="T96" s="29">
        <f t="shared" si="317"/>
        <v>0</v>
      </c>
      <c r="U96" s="29">
        <f t="shared" si="317"/>
        <v>8.39</v>
      </c>
      <c r="V96" s="29">
        <f t="shared" si="317"/>
        <v>0</v>
      </c>
      <c r="W96" s="29">
        <f t="shared" si="317"/>
        <v>0</v>
      </c>
      <c r="X96" s="29">
        <f t="shared" si="317"/>
        <v>0</v>
      </c>
      <c r="Y96" s="29">
        <f t="shared" si="274"/>
        <v>0</v>
      </c>
      <c r="Z96" s="29">
        <f t="shared" si="317"/>
        <v>0</v>
      </c>
      <c r="AA96" s="29">
        <f t="shared" si="317"/>
        <v>0</v>
      </c>
      <c r="AB96" s="29">
        <f t="shared" si="317"/>
        <v>0</v>
      </c>
      <c r="AC96" s="29">
        <f t="shared" si="317"/>
        <v>1.51</v>
      </c>
      <c r="AD96" s="29">
        <f t="shared" si="275"/>
        <v>0</v>
      </c>
      <c r="AE96" s="29">
        <f t="shared" si="317"/>
        <v>0</v>
      </c>
      <c r="AF96" s="29">
        <f t="shared" si="317"/>
        <v>0</v>
      </c>
      <c r="AG96" s="29">
        <f t="shared" si="317"/>
        <v>0</v>
      </c>
      <c r="AH96" s="29">
        <f t="shared" si="317"/>
        <v>0</v>
      </c>
      <c r="AI96" s="29">
        <f t="shared" si="276"/>
        <v>94.4</v>
      </c>
      <c r="AJ96" s="29">
        <f t="shared" si="317"/>
        <v>94.4</v>
      </c>
      <c r="AK96" s="29"/>
      <c r="AL96" s="29"/>
      <c r="AM96" s="29"/>
      <c r="AN96" s="29"/>
      <c r="AO96" s="29">
        <f>AO97+AO105</f>
        <v>85.3</v>
      </c>
      <c r="AP96" s="29">
        <f t="shared" si="277"/>
        <v>7.8719999999999999</v>
      </c>
      <c r="AQ96" s="29">
        <f t="shared" si="278"/>
        <v>6.67</v>
      </c>
      <c r="AR96" s="29">
        <f t="shared" ref="AR96:AW96" si="318">AR97+AR105</f>
        <v>0</v>
      </c>
      <c r="AS96" s="29">
        <f t="shared" si="318"/>
        <v>0</v>
      </c>
      <c r="AT96" s="29">
        <f t="shared" si="318"/>
        <v>6.67</v>
      </c>
      <c r="AU96" s="29">
        <f t="shared" si="318"/>
        <v>0</v>
      </c>
      <c r="AV96" s="29">
        <f t="shared" si="318"/>
        <v>0</v>
      </c>
      <c r="AW96" s="29">
        <f t="shared" si="318"/>
        <v>0</v>
      </c>
      <c r="AX96" s="29">
        <f t="shared" si="279"/>
        <v>0</v>
      </c>
      <c r="AY96" s="29">
        <f t="shared" ref="AY96:BB96" si="319">AY97+AY105</f>
        <v>0</v>
      </c>
      <c r="AZ96" s="29">
        <f t="shared" si="319"/>
        <v>0</v>
      </c>
      <c r="BA96" s="29">
        <f t="shared" si="319"/>
        <v>0</v>
      </c>
      <c r="BB96" s="29">
        <f t="shared" si="319"/>
        <v>1.202</v>
      </c>
      <c r="BC96" s="29">
        <f t="shared" si="280"/>
        <v>0</v>
      </c>
      <c r="BD96" s="29">
        <f t="shared" ref="BD96:BG96" si="320">BD97+BD105</f>
        <v>0</v>
      </c>
      <c r="BE96" s="29">
        <f t="shared" si="320"/>
        <v>0</v>
      </c>
      <c r="BF96" s="29">
        <f t="shared" si="320"/>
        <v>0</v>
      </c>
      <c r="BG96" s="29">
        <f t="shared" si="320"/>
        <v>0</v>
      </c>
      <c r="BH96" s="29">
        <f t="shared" si="281"/>
        <v>77.427999999999997</v>
      </c>
      <c r="BI96" s="29">
        <f t="shared" ref="BI96" si="321">BI97+BI105</f>
        <v>77.427999999999997</v>
      </c>
      <c r="BJ96" s="29"/>
      <c r="BK96" s="29"/>
      <c r="BL96" s="29"/>
      <c r="BM96" s="29"/>
      <c r="BN96" s="29">
        <f>BN97+BN105</f>
        <v>189.60000000000002</v>
      </c>
      <c r="BO96" s="29">
        <f t="shared" si="289"/>
        <v>17.771999999999998</v>
      </c>
      <c r="BP96" s="29">
        <f t="shared" si="290"/>
        <v>15.059999999999999</v>
      </c>
      <c r="BQ96" s="29">
        <f t="shared" ref="BQ96:BV96" si="322">BQ97+BQ105</f>
        <v>0</v>
      </c>
      <c r="BR96" s="29">
        <f t="shared" si="322"/>
        <v>0</v>
      </c>
      <c r="BS96" s="29">
        <f t="shared" si="322"/>
        <v>15.059999999999999</v>
      </c>
      <c r="BT96" s="29">
        <f t="shared" si="322"/>
        <v>0</v>
      </c>
      <c r="BU96" s="29">
        <f t="shared" si="322"/>
        <v>0</v>
      </c>
      <c r="BV96" s="29">
        <f t="shared" si="322"/>
        <v>0</v>
      </c>
      <c r="BW96" s="29">
        <f t="shared" si="291"/>
        <v>0</v>
      </c>
      <c r="BX96" s="29">
        <f t="shared" ref="BX96:CA96" si="323">BX97+BX105</f>
        <v>0</v>
      </c>
      <c r="BY96" s="29">
        <f t="shared" si="323"/>
        <v>0</v>
      </c>
      <c r="BZ96" s="29">
        <f t="shared" si="323"/>
        <v>0</v>
      </c>
      <c r="CA96" s="29">
        <f t="shared" si="323"/>
        <v>2.7119999999999997</v>
      </c>
      <c r="CB96" s="29">
        <f t="shared" si="292"/>
        <v>0</v>
      </c>
      <c r="CC96" s="29">
        <f t="shared" ref="CC96:CF96" si="324">CC97+CC105</f>
        <v>0</v>
      </c>
      <c r="CD96" s="29">
        <f t="shared" si="324"/>
        <v>0</v>
      </c>
      <c r="CE96" s="29">
        <f t="shared" si="324"/>
        <v>0</v>
      </c>
      <c r="CF96" s="29">
        <f t="shared" si="324"/>
        <v>0</v>
      </c>
      <c r="CG96" s="29">
        <f t="shared" si="293"/>
        <v>171.828</v>
      </c>
      <c r="CH96" s="29">
        <f t="shared" ref="CH96" si="325">CH97+CH105</f>
        <v>171.828</v>
      </c>
      <c r="CI96" s="29"/>
      <c r="CJ96" s="29"/>
      <c r="CK96" s="29"/>
      <c r="CL96" s="29"/>
      <c r="CM96" s="30">
        <f t="shared" ref="CM96:CR96" si="326">CM97+CM105</f>
        <v>88.39</v>
      </c>
      <c r="CN96" s="29">
        <f t="shared" si="326"/>
        <v>72.287999999999997</v>
      </c>
      <c r="CO96" s="29"/>
      <c r="CP96" s="29"/>
      <c r="CQ96" s="29"/>
      <c r="CR96" s="31">
        <f t="shared" si="326"/>
        <v>160.678</v>
      </c>
      <c r="CS96" s="21"/>
      <c r="CT96" s="21"/>
      <c r="CU96" s="21"/>
      <c r="CV96" s="21"/>
      <c r="CW96" s="21"/>
      <c r="CX96" s="21"/>
      <c r="CY96" s="21"/>
      <c r="CZ96" s="21"/>
      <c r="DA96" s="21"/>
      <c r="DB96" s="21"/>
      <c r="DC96" s="21"/>
      <c r="DD96" s="21"/>
      <c r="DE96" s="21"/>
      <c r="DF96" s="21"/>
      <c r="DG96" s="21"/>
      <c r="DH96" s="21"/>
      <c r="DI96" s="21"/>
      <c r="DJ96" s="21"/>
      <c r="DK96" s="21"/>
      <c r="DL96" s="21"/>
      <c r="DM96" s="21"/>
      <c r="DN96" s="21"/>
      <c r="DO96" s="21"/>
      <c r="DP96" s="21"/>
      <c r="DQ96" s="21"/>
      <c r="DR96" s="21"/>
      <c r="DS96" s="21"/>
      <c r="DT96" s="21"/>
      <c r="DU96" s="21"/>
      <c r="DV96" s="21"/>
      <c r="DW96" s="21"/>
      <c r="DX96" s="21"/>
      <c r="DY96" s="21"/>
      <c r="DZ96" s="21"/>
      <c r="EA96" s="21"/>
      <c r="EB96" s="21"/>
      <c r="EC96" s="21"/>
    </row>
    <row r="97" spans="1:133" s="32" customFormat="1" ht="31.5" outlineLevel="1" x14ac:dyDescent="0.25">
      <c r="A97" s="90"/>
      <c r="B97" s="77" t="s">
        <v>37</v>
      </c>
      <c r="C97" s="28"/>
      <c r="D97" s="54" t="str">
        <f>D100</f>
        <v>24,9км/ 7,32 МВА</v>
      </c>
      <c r="E97" s="27"/>
      <c r="F97" s="106"/>
      <c r="G97" s="30">
        <f>G98+G99+G100+G104</f>
        <v>278.47199999999998</v>
      </c>
      <c r="H97" s="29">
        <f>H98+H99+H100+H104</f>
        <v>278.47199999999998</v>
      </c>
      <c r="I97" s="31">
        <f>I98+I99+I100+I104</f>
        <v>88.871999999999986</v>
      </c>
      <c r="J97" s="30" t="str">
        <f>J100</f>
        <v>12,9 км/  3,66МВА</v>
      </c>
      <c r="K97" s="29" t="str">
        <f>K100</f>
        <v>12 км/3.66 МВА</v>
      </c>
      <c r="L97" s="29"/>
      <c r="M97" s="29"/>
      <c r="N97" s="29"/>
      <c r="O97" s="31" t="str">
        <f>O100</f>
        <v>24,9км/ 7,32 МВА</v>
      </c>
      <c r="P97" s="50">
        <f>P98+P99+P100+P104</f>
        <v>104.3</v>
      </c>
      <c r="Q97" s="29">
        <f t="shared" si="272"/>
        <v>9.9</v>
      </c>
      <c r="R97" s="29">
        <f t="shared" si="273"/>
        <v>8.39</v>
      </c>
      <c r="S97" s="29">
        <f t="shared" ref="S97:AJ97" si="327">S98+S99+S100+S104</f>
        <v>0</v>
      </c>
      <c r="T97" s="29">
        <f t="shared" si="327"/>
        <v>0</v>
      </c>
      <c r="U97" s="29">
        <f t="shared" si="327"/>
        <v>8.39</v>
      </c>
      <c r="V97" s="29">
        <f t="shared" si="327"/>
        <v>0</v>
      </c>
      <c r="W97" s="29">
        <f t="shared" si="327"/>
        <v>0</v>
      </c>
      <c r="X97" s="29">
        <f t="shared" si="327"/>
        <v>0</v>
      </c>
      <c r="Y97" s="29">
        <f t="shared" si="274"/>
        <v>0</v>
      </c>
      <c r="Z97" s="29">
        <f t="shared" si="327"/>
        <v>0</v>
      </c>
      <c r="AA97" s="29">
        <f t="shared" si="327"/>
        <v>0</v>
      </c>
      <c r="AB97" s="29">
        <f t="shared" si="327"/>
        <v>0</v>
      </c>
      <c r="AC97" s="29">
        <f t="shared" si="327"/>
        <v>1.51</v>
      </c>
      <c r="AD97" s="29">
        <f t="shared" si="275"/>
        <v>0</v>
      </c>
      <c r="AE97" s="29">
        <f t="shared" si="327"/>
        <v>0</v>
      </c>
      <c r="AF97" s="29">
        <f t="shared" si="327"/>
        <v>0</v>
      </c>
      <c r="AG97" s="29">
        <f t="shared" si="327"/>
        <v>0</v>
      </c>
      <c r="AH97" s="29">
        <f t="shared" si="327"/>
        <v>0</v>
      </c>
      <c r="AI97" s="29">
        <f t="shared" si="276"/>
        <v>94.4</v>
      </c>
      <c r="AJ97" s="29">
        <f t="shared" si="327"/>
        <v>94.4</v>
      </c>
      <c r="AK97" s="29"/>
      <c r="AL97" s="29"/>
      <c r="AM97" s="29"/>
      <c r="AN97" s="29"/>
      <c r="AO97" s="29">
        <f>AO98+AO99+AO100+AO104</f>
        <v>85.3</v>
      </c>
      <c r="AP97" s="29">
        <f t="shared" si="277"/>
        <v>7.8719999999999999</v>
      </c>
      <c r="AQ97" s="29">
        <f t="shared" si="278"/>
        <v>6.67</v>
      </c>
      <c r="AR97" s="29">
        <f t="shared" ref="AR97:AW97" si="328">AR98+AR99+AR100+AR104</f>
        <v>0</v>
      </c>
      <c r="AS97" s="29">
        <f t="shared" si="328"/>
        <v>0</v>
      </c>
      <c r="AT97" s="29">
        <f t="shared" si="328"/>
        <v>6.67</v>
      </c>
      <c r="AU97" s="29">
        <f t="shared" si="328"/>
        <v>0</v>
      </c>
      <c r="AV97" s="29">
        <f t="shared" si="328"/>
        <v>0</v>
      </c>
      <c r="AW97" s="29">
        <f t="shared" si="328"/>
        <v>0</v>
      </c>
      <c r="AX97" s="29">
        <f t="shared" si="279"/>
        <v>0</v>
      </c>
      <c r="AY97" s="29">
        <f t="shared" ref="AY97:BB97" si="329">AY98+AY99+AY100+AY104</f>
        <v>0</v>
      </c>
      <c r="AZ97" s="29">
        <f t="shared" si="329"/>
        <v>0</v>
      </c>
      <c r="BA97" s="29">
        <f t="shared" si="329"/>
        <v>0</v>
      </c>
      <c r="BB97" s="29">
        <f t="shared" si="329"/>
        <v>1.202</v>
      </c>
      <c r="BC97" s="29">
        <f t="shared" si="280"/>
        <v>0</v>
      </c>
      <c r="BD97" s="29">
        <f t="shared" ref="BD97:BG97" si="330">BD98+BD99+BD100+BD104</f>
        <v>0</v>
      </c>
      <c r="BE97" s="29">
        <f t="shared" si="330"/>
        <v>0</v>
      </c>
      <c r="BF97" s="29">
        <f t="shared" si="330"/>
        <v>0</v>
      </c>
      <c r="BG97" s="29">
        <f t="shared" si="330"/>
        <v>0</v>
      </c>
      <c r="BH97" s="29">
        <f t="shared" si="281"/>
        <v>77.427999999999997</v>
      </c>
      <c r="BI97" s="29">
        <f t="shared" ref="BI97" si="331">BI98+BI99+BI100+BI104</f>
        <v>77.427999999999997</v>
      </c>
      <c r="BJ97" s="29"/>
      <c r="BK97" s="29"/>
      <c r="BL97" s="29"/>
      <c r="BM97" s="29"/>
      <c r="BN97" s="29">
        <f>BN98+BN99+BN100+BN104</f>
        <v>189.60000000000002</v>
      </c>
      <c r="BO97" s="29">
        <f t="shared" si="289"/>
        <v>17.771999999999998</v>
      </c>
      <c r="BP97" s="29">
        <f t="shared" si="290"/>
        <v>15.059999999999999</v>
      </c>
      <c r="BQ97" s="29">
        <f t="shared" ref="BQ97:BV97" si="332">BQ98+BQ99+BQ100+BQ104</f>
        <v>0</v>
      </c>
      <c r="BR97" s="29">
        <f t="shared" si="332"/>
        <v>0</v>
      </c>
      <c r="BS97" s="29">
        <f t="shared" si="332"/>
        <v>15.059999999999999</v>
      </c>
      <c r="BT97" s="29">
        <f t="shared" si="332"/>
        <v>0</v>
      </c>
      <c r="BU97" s="29">
        <f t="shared" si="332"/>
        <v>0</v>
      </c>
      <c r="BV97" s="29">
        <f t="shared" si="332"/>
        <v>0</v>
      </c>
      <c r="BW97" s="29">
        <f t="shared" si="291"/>
        <v>0</v>
      </c>
      <c r="BX97" s="29">
        <f t="shared" ref="BX97:CA97" si="333">BX98+BX99+BX100+BX104</f>
        <v>0</v>
      </c>
      <c r="BY97" s="29">
        <f t="shared" si="333"/>
        <v>0</v>
      </c>
      <c r="BZ97" s="29">
        <f t="shared" si="333"/>
        <v>0</v>
      </c>
      <c r="CA97" s="29">
        <f t="shared" si="333"/>
        <v>2.7119999999999997</v>
      </c>
      <c r="CB97" s="29">
        <f t="shared" si="292"/>
        <v>0</v>
      </c>
      <c r="CC97" s="29">
        <f t="shared" ref="CC97:CF97" si="334">CC98+CC99+CC100+CC104</f>
        <v>0</v>
      </c>
      <c r="CD97" s="29">
        <f t="shared" si="334"/>
        <v>0</v>
      </c>
      <c r="CE97" s="29">
        <f t="shared" si="334"/>
        <v>0</v>
      </c>
      <c r="CF97" s="29">
        <f t="shared" si="334"/>
        <v>0</v>
      </c>
      <c r="CG97" s="29">
        <f t="shared" si="293"/>
        <v>171.828</v>
      </c>
      <c r="CH97" s="29">
        <f t="shared" ref="CH97" si="335">CH98+CH99+CH100+CH104</f>
        <v>171.828</v>
      </c>
      <c r="CI97" s="29"/>
      <c r="CJ97" s="29"/>
      <c r="CK97" s="29"/>
      <c r="CL97" s="29"/>
      <c r="CM97" s="30">
        <f t="shared" ref="CM97:CR97" si="336">CM98+CM99+CM100+CM104</f>
        <v>88.39</v>
      </c>
      <c r="CN97" s="29">
        <f t="shared" si="336"/>
        <v>72.287999999999997</v>
      </c>
      <c r="CO97" s="29"/>
      <c r="CP97" s="29"/>
      <c r="CQ97" s="29"/>
      <c r="CR97" s="31">
        <f t="shared" si="336"/>
        <v>160.678</v>
      </c>
      <c r="CS97" s="21"/>
      <c r="CT97" s="21"/>
      <c r="CU97" s="21"/>
      <c r="CV97" s="21"/>
      <c r="CW97" s="21"/>
      <c r="CX97" s="21"/>
      <c r="CY97" s="21"/>
      <c r="CZ97" s="21"/>
      <c r="DA97" s="21"/>
      <c r="DB97" s="21"/>
      <c r="DC97" s="21"/>
      <c r="DD97" s="21"/>
      <c r="DE97" s="21"/>
      <c r="DF97" s="21"/>
      <c r="DG97" s="21"/>
      <c r="DH97" s="21"/>
      <c r="DI97" s="21"/>
      <c r="DJ97" s="21"/>
      <c r="DK97" s="21"/>
      <c r="DL97" s="21"/>
      <c r="DM97" s="21"/>
      <c r="DN97" s="21"/>
      <c r="DO97" s="21"/>
      <c r="DP97" s="21"/>
      <c r="DQ97" s="21"/>
      <c r="DR97" s="21"/>
      <c r="DS97" s="21"/>
      <c r="DT97" s="21"/>
      <c r="DU97" s="21"/>
      <c r="DV97" s="21"/>
      <c r="DW97" s="21"/>
      <c r="DX97" s="21"/>
      <c r="DY97" s="21"/>
      <c r="DZ97" s="21"/>
      <c r="EA97" s="21"/>
      <c r="EB97" s="21"/>
      <c r="EC97" s="21"/>
    </row>
    <row r="98" spans="1:133" s="32" customFormat="1" ht="15.75" hidden="1" customHeight="1" outlineLevel="1" x14ac:dyDescent="0.25">
      <c r="A98" s="90"/>
      <c r="B98" s="77" t="s">
        <v>44</v>
      </c>
      <c r="C98" s="28"/>
      <c r="D98" s="54"/>
      <c r="E98" s="27"/>
      <c r="F98" s="106"/>
      <c r="G98" s="30"/>
      <c r="H98" s="29"/>
      <c r="I98" s="31"/>
      <c r="J98" s="30" t="s">
        <v>188</v>
      </c>
      <c r="K98" s="29"/>
      <c r="L98" s="29"/>
      <c r="M98" s="29"/>
      <c r="N98" s="29"/>
      <c r="O98" s="31"/>
      <c r="P98" s="50"/>
      <c r="Q98" s="29">
        <f t="shared" si="272"/>
        <v>0</v>
      </c>
      <c r="R98" s="29">
        <f t="shared" si="273"/>
        <v>0</v>
      </c>
      <c r="S98" s="29"/>
      <c r="T98" s="29"/>
      <c r="U98" s="29"/>
      <c r="V98" s="29"/>
      <c r="W98" s="29"/>
      <c r="X98" s="29"/>
      <c r="Y98" s="29">
        <f t="shared" si="274"/>
        <v>0</v>
      </c>
      <c r="Z98" s="29"/>
      <c r="AA98" s="29"/>
      <c r="AB98" s="29"/>
      <c r="AC98" s="29"/>
      <c r="AD98" s="29">
        <f t="shared" si="275"/>
        <v>0</v>
      </c>
      <c r="AE98" s="29"/>
      <c r="AF98" s="29"/>
      <c r="AG98" s="29"/>
      <c r="AH98" s="29"/>
      <c r="AI98" s="29">
        <f t="shared" si="276"/>
        <v>0</v>
      </c>
      <c r="AJ98" s="29"/>
      <c r="AK98" s="29"/>
      <c r="AL98" s="29"/>
      <c r="AM98" s="29"/>
      <c r="AN98" s="29"/>
      <c r="AO98" s="29"/>
      <c r="AP98" s="29">
        <f t="shared" si="277"/>
        <v>0</v>
      </c>
      <c r="AQ98" s="29">
        <f t="shared" si="278"/>
        <v>0</v>
      </c>
      <c r="AR98" s="29"/>
      <c r="AS98" s="29"/>
      <c r="AT98" s="29"/>
      <c r="AU98" s="29"/>
      <c r="AV98" s="29"/>
      <c r="AW98" s="29"/>
      <c r="AX98" s="29">
        <f t="shared" si="279"/>
        <v>0</v>
      </c>
      <c r="AY98" s="29"/>
      <c r="AZ98" s="29"/>
      <c r="BA98" s="29"/>
      <c r="BB98" s="29"/>
      <c r="BC98" s="29">
        <f t="shared" si="280"/>
        <v>0</v>
      </c>
      <c r="BD98" s="29"/>
      <c r="BE98" s="29"/>
      <c r="BF98" s="29"/>
      <c r="BG98" s="29"/>
      <c r="BH98" s="29">
        <f t="shared" si="281"/>
        <v>0</v>
      </c>
      <c r="BI98" s="29"/>
      <c r="BJ98" s="29"/>
      <c r="BK98" s="29"/>
      <c r="BL98" s="29"/>
      <c r="BM98" s="29"/>
      <c r="BN98" s="29"/>
      <c r="BO98" s="29">
        <f t="shared" si="289"/>
        <v>0</v>
      </c>
      <c r="BP98" s="29">
        <f t="shared" si="290"/>
        <v>0</v>
      </c>
      <c r="BQ98" s="29"/>
      <c r="BR98" s="29"/>
      <c r="BS98" s="29"/>
      <c r="BT98" s="29"/>
      <c r="BU98" s="29"/>
      <c r="BV98" s="29"/>
      <c r="BW98" s="29">
        <f t="shared" si="291"/>
        <v>0</v>
      </c>
      <c r="BX98" s="29"/>
      <c r="BY98" s="29"/>
      <c r="BZ98" s="29"/>
      <c r="CA98" s="29"/>
      <c r="CB98" s="29">
        <f t="shared" si="292"/>
        <v>0</v>
      </c>
      <c r="CC98" s="29"/>
      <c r="CD98" s="29"/>
      <c r="CE98" s="29"/>
      <c r="CF98" s="29"/>
      <c r="CG98" s="29">
        <f t="shared" si="293"/>
        <v>0</v>
      </c>
      <c r="CH98" s="29"/>
      <c r="CI98" s="29"/>
      <c r="CJ98" s="29"/>
      <c r="CK98" s="29"/>
      <c r="CL98" s="29"/>
      <c r="CM98" s="30"/>
      <c r="CN98" s="29"/>
      <c r="CO98" s="29"/>
      <c r="CP98" s="29"/>
      <c r="CQ98" s="29"/>
      <c r="CR98" s="31"/>
      <c r="CS98" s="21"/>
      <c r="CT98" s="21"/>
      <c r="CU98" s="21"/>
      <c r="CV98" s="21"/>
      <c r="CW98" s="21"/>
      <c r="CX98" s="21"/>
      <c r="CY98" s="21"/>
      <c r="CZ98" s="21"/>
      <c r="DA98" s="21"/>
      <c r="DB98" s="21"/>
      <c r="DC98" s="21"/>
      <c r="DD98" s="21"/>
      <c r="DE98" s="21"/>
      <c r="DF98" s="21"/>
      <c r="DG98" s="21"/>
      <c r="DH98" s="21"/>
      <c r="DI98" s="21"/>
      <c r="DJ98" s="21"/>
      <c r="DK98" s="21"/>
      <c r="DL98" s="21"/>
      <c r="DM98" s="21"/>
      <c r="DN98" s="21"/>
      <c r="DO98" s="21"/>
      <c r="DP98" s="21"/>
      <c r="DQ98" s="21"/>
      <c r="DR98" s="21"/>
      <c r="DS98" s="21"/>
      <c r="DT98" s="21"/>
      <c r="DU98" s="21"/>
      <c r="DV98" s="21"/>
      <c r="DW98" s="21"/>
      <c r="DX98" s="21"/>
      <c r="DY98" s="21"/>
      <c r="DZ98" s="21"/>
      <c r="EA98" s="21"/>
      <c r="EB98" s="21"/>
      <c r="EC98" s="21"/>
    </row>
    <row r="99" spans="1:133" s="32" customFormat="1" ht="15.75" hidden="1" customHeight="1" outlineLevel="1" x14ac:dyDescent="0.25">
      <c r="A99" s="83"/>
      <c r="B99" s="77" t="s">
        <v>45</v>
      </c>
      <c r="C99" s="28"/>
      <c r="D99" s="54"/>
      <c r="E99" s="27"/>
      <c r="F99" s="106"/>
      <c r="G99" s="30"/>
      <c r="H99" s="29"/>
      <c r="I99" s="31"/>
      <c r="J99" s="30" t="s">
        <v>188</v>
      </c>
      <c r="K99" s="29"/>
      <c r="L99" s="29"/>
      <c r="M99" s="29"/>
      <c r="N99" s="29"/>
      <c r="O99" s="31"/>
      <c r="P99" s="50"/>
      <c r="Q99" s="29">
        <f t="shared" si="272"/>
        <v>0</v>
      </c>
      <c r="R99" s="29">
        <f t="shared" si="273"/>
        <v>0</v>
      </c>
      <c r="S99" s="29"/>
      <c r="T99" s="29"/>
      <c r="U99" s="29"/>
      <c r="V99" s="29"/>
      <c r="W99" s="29"/>
      <c r="X99" s="29"/>
      <c r="Y99" s="29">
        <f t="shared" si="274"/>
        <v>0</v>
      </c>
      <c r="Z99" s="29"/>
      <c r="AA99" s="29"/>
      <c r="AB99" s="29"/>
      <c r="AC99" s="29"/>
      <c r="AD99" s="29">
        <f t="shared" si="275"/>
        <v>0</v>
      </c>
      <c r="AE99" s="29"/>
      <c r="AF99" s="29"/>
      <c r="AG99" s="29"/>
      <c r="AH99" s="29"/>
      <c r="AI99" s="29">
        <f t="shared" si="276"/>
        <v>0</v>
      </c>
      <c r="AJ99" s="29"/>
      <c r="AK99" s="29"/>
      <c r="AL99" s="29"/>
      <c r="AM99" s="29"/>
      <c r="AN99" s="29"/>
      <c r="AO99" s="29"/>
      <c r="AP99" s="29">
        <f t="shared" si="277"/>
        <v>0</v>
      </c>
      <c r="AQ99" s="29">
        <f t="shared" si="278"/>
        <v>0</v>
      </c>
      <c r="AR99" s="29"/>
      <c r="AS99" s="29"/>
      <c r="AT99" s="29"/>
      <c r="AU99" s="29"/>
      <c r="AV99" s="29"/>
      <c r="AW99" s="29"/>
      <c r="AX99" s="29">
        <f t="shared" si="279"/>
        <v>0</v>
      </c>
      <c r="AY99" s="29"/>
      <c r="AZ99" s="29"/>
      <c r="BA99" s="29"/>
      <c r="BB99" s="29"/>
      <c r="BC99" s="29">
        <f t="shared" si="280"/>
        <v>0</v>
      </c>
      <c r="BD99" s="29"/>
      <c r="BE99" s="29"/>
      <c r="BF99" s="29"/>
      <c r="BG99" s="29"/>
      <c r="BH99" s="29">
        <f t="shared" si="281"/>
        <v>0</v>
      </c>
      <c r="BI99" s="29"/>
      <c r="BJ99" s="29"/>
      <c r="BK99" s="29"/>
      <c r="BL99" s="29"/>
      <c r="BM99" s="29"/>
      <c r="BN99" s="29"/>
      <c r="BO99" s="29">
        <f t="shared" si="289"/>
        <v>0</v>
      </c>
      <c r="BP99" s="29">
        <f t="shared" si="290"/>
        <v>0</v>
      </c>
      <c r="BQ99" s="29"/>
      <c r="BR99" s="29"/>
      <c r="BS99" s="29"/>
      <c r="BT99" s="29"/>
      <c r="BU99" s="29"/>
      <c r="BV99" s="29"/>
      <c r="BW99" s="29">
        <f t="shared" si="291"/>
        <v>0</v>
      </c>
      <c r="BX99" s="29"/>
      <c r="BY99" s="29"/>
      <c r="BZ99" s="29"/>
      <c r="CA99" s="29"/>
      <c r="CB99" s="29">
        <f t="shared" si="292"/>
        <v>0</v>
      </c>
      <c r="CC99" s="29"/>
      <c r="CD99" s="29"/>
      <c r="CE99" s="29"/>
      <c r="CF99" s="29"/>
      <c r="CG99" s="29">
        <f t="shared" si="293"/>
        <v>0</v>
      </c>
      <c r="CH99" s="29"/>
      <c r="CI99" s="29"/>
      <c r="CJ99" s="29"/>
      <c r="CK99" s="29"/>
      <c r="CL99" s="29"/>
      <c r="CM99" s="30"/>
      <c r="CN99" s="29"/>
      <c r="CO99" s="29"/>
      <c r="CP99" s="29"/>
      <c r="CQ99" s="29"/>
      <c r="CR99" s="31"/>
      <c r="CS99" s="21"/>
      <c r="CT99" s="21"/>
      <c r="CU99" s="21"/>
      <c r="CV99" s="21"/>
      <c r="CW99" s="21"/>
      <c r="CX99" s="21"/>
      <c r="CY99" s="21"/>
      <c r="CZ99" s="21"/>
      <c r="DA99" s="21"/>
      <c r="DB99" s="21"/>
      <c r="DC99" s="21"/>
      <c r="DD99" s="21"/>
      <c r="DE99" s="21"/>
      <c r="DF99" s="21"/>
      <c r="DG99" s="21"/>
      <c r="DH99" s="21"/>
      <c r="DI99" s="21"/>
      <c r="DJ99" s="21"/>
      <c r="DK99" s="21"/>
      <c r="DL99" s="21"/>
      <c r="DM99" s="21"/>
      <c r="DN99" s="21"/>
      <c r="DO99" s="21"/>
      <c r="DP99" s="21"/>
      <c r="DQ99" s="21"/>
      <c r="DR99" s="21"/>
      <c r="DS99" s="21"/>
      <c r="DT99" s="21"/>
      <c r="DU99" s="21"/>
      <c r="DV99" s="21"/>
      <c r="DW99" s="21"/>
      <c r="DX99" s="21"/>
      <c r="DY99" s="21"/>
      <c r="DZ99" s="21"/>
      <c r="EA99" s="21"/>
      <c r="EB99" s="21"/>
      <c r="EC99" s="21"/>
    </row>
    <row r="100" spans="1:133" s="32" customFormat="1" ht="31.5" outlineLevel="1" x14ac:dyDescent="0.25">
      <c r="A100" s="83"/>
      <c r="B100" s="77" t="s">
        <v>46</v>
      </c>
      <c r="C100" s="28"/>
      <c r="D100" s="54" t="s">
        <v>173</v>
      </c>
      <c r="E100" s="27"/>
      <c r="F100" s="106"/>
      <c r="G100" s="30">
        <f>SUM(G101:G103)</f>
        <v>278.47199999999998</v>
      </c>
      <c r="H100" s="29">
        <f>SUM(H101:H103)</f>
        <v>278.47199999999998</v>
      </c>
      <c r="I100" s="31">
        <f>SUM(I101:I103)</f>
        <v>88.871999999999986</v>
      </c>
      <c r="J100" s="30" t="s">
        <v>191</v>
      </c>
      <c r="K100" s="29" t="s">
        <v>161</v>
      </c>
      <c r="L100" s="29"/>
      <c r="M100" s="29"/>
      <c r="N100" s="29"/>
      <c r="O100" s="31" t="s">
        <v>173</v>
      </c>
      <c r="P100" s="50">
        <f>SUM(P101:P103)</f>
        <v>104.3</v>
      </c>
      <c r="Q100" s="29">
        <f t="shared" si="272"/>
        <v>9.9</v>
      </c>
      <c r="R100" s="29">
        <f t="shared" si="273"/>
        <v>8.39</v>
      </c>
      <c r="S100" s="29">
        <f t="shared" ref="S100:AO100" si="337">SUM(S101:S103)</f>
        <v>0</v>
      </c>
      <c r="T100" s="29">
        <f t="shared" si="337"/>
        <v>0</v>
      </c>
      <c r="U100" s="29">
        <f t="shared" si="337"/>
        <v>8.39</v>
      </c>
      <c r="V100" s="29">
        <f t="shared" si="337"/>
        <v>0</v>
      </c>
      <c r="W100" s="29">
        <f t="shared" si="337"/>
        <v>0</v>
      </c>
      <c r="X100" s="29">
        <f t="shared" si="337"/>
        <v>0</v>
      </c>
      <c r="Y100" s="29">
        <f t="shared" si="274"/>
        <v>0</v>
      </c>
      <c r="Z100" s="29">
        <f t="shared" si="337"/>
        <v>0</v>
      </c>
      <c r="AA100" s="29">
        <f t="shared" si="337"/>
        <v>0</v>
      </c>
      <c r="AB100" s="29">
        <f t="shared" si="337"/>
        <v>0</v>
      </c>
      <c r="AC100" s="29">
        <f t="shared" si="337"/>
        <v>1.51</v>
      </c>
      <c r="AD100" s="29">
        <f t="shared" si="275"/>
        <v>0</v>
      </c>
      <c r="AE100" s="29">
        <f t="shared" si="337"/>
        <v>0</v>
      </c>
      <c r="AF100" s="29">
        <f t="shared" si="337"/>
        <v>0</v>
      </c>
      <c r="AG100" s="29">
        <f t="shared" si="337"/>
        <v>0</v>
      </c>
      <c r="AH100" s="29">
        <f t="shared" si="337"/>
        <v>0</v>
      </c>
      <c r="AI100" s="29">
        <f t="shared" si="276"/>
        <v>94.4</v>
      </c>
      <c r="AJ100" s="29">
        <f t="shared" si="337"/>
        <v>94.4</v>
      </c>
      <c r="AK100" s="29">
        <f t="shared" si="337"/>
        <v>0</v>
      </c>
      <c r="AL100" s="29">
        <f t="shared" si="337"/>
        <v>0</v>
      </c>
      <c r="AM100" s="29">
        <f t="shared" si="337"/>
        <v>0</v>
      </c>
      <c r="AN100" s="29">
        <f t="shared" si="337"/>
        <v>0</v>
      </c>
      <c r="AO100" s="29">
        <f t="shared" si="337"/>
        <v>85.3</v>
      </c>
      <c r="AP100" s="29">
        <f t="shared" si="277"/>
        <v>7.8719999999999999</v>
      </c>
      <c r="AQ100" s="29">
        <f t="shared" si="278"/>
        <v>6.67</v>
      </c>
      <c r="AR100" s="29">
        <f t="shared" ref="AR100:AW100" si="338">SUM(AR101:AR103)</f>
        <v>0</v>
      </c>
      <c r="AS100" s="29">
        <f t="shared" si="338"/>
        <v>0</v>
      </c>
      <c r="AT100" s="29">
        <f t="shared" si="338"/>
        <v>6.67</v>
      </c>
      <c r="AU100" s="29">
        <f t="shared" si="338"/>
        <v>0</v>
      </c>
      <c r="AV100" s="29">
        <f t="shared" si="338"/>
        <v>0</v>
      </c>
      <c r="AW100" s="29">
        <f t="shared" si="338"/>
        <v>0</v>
      </c>
      <c r="AX100" s="29">
        <f t="shared" si="279"/>
        <v>0</v>
      </c>
      <c r="AY100" s="29">
        <f t="shared" ref="AY100:BB100" si="339">SUM(AY101:AY103)</f>
        <v>0</v>
      </c>
      <c r="AZ100" s="29">
        <f t="shared" si="339"/>
        <v>0</v>
      </c>
      <c r="BA100" s="29">
        <f t="shared" si="339"/>
        <v>0</v>
      </c>
      <c r="BB100" s="29">
        <f t="shared" si="339"/>
        <v>1.202</v>
      </c>
      <c r="BC100" s="29">
        <f t="shared" si="280"/>
        <v>0</v>
      </c>
      <c r="BD100" s="29">
        <f t="shared" ref="BD100:BG100" si="340">SUM(BD101:BD103)</f>
        <v>0</v>
      </c>
      <c r="BE100" s="29">
        <f t="shared" si="340"/>
        <v>0</v>
      </c>
      <c r="BF100" s="29">
        <f t="shared" si="340"/>
        <v>0</v>
      </c>
      <c r="BG100" s="29">
        <f t="shared" si="340"/>
        <v>0</v>
      </c>
      <c r="BH100" s="29">
        <f t="shared" si="281"/>
        <v>77.427999999999997</v>
      </c>
      <c r="BI100" s="29">
        <f t="shared" ref="BI100:BM100" si="341">SUM(BI101:BI103)</f>
        <v>77.427999999999997</v>
      </c>
      <c r="BJ100" s="29">
        <f t="shared" si="341"/>
        <v>0</v>
      </c>
      <c r="BK100" s="29">
        <f t="shared" si="341"/>
        <v>0</v>
      </c>
      <c r="BL100" s="29">
        <f t="shared" si="341"/>
        <v>0</v>
      </c>
      <c r="BM100" s="29">
        <f t="shared" si="341"/>
        <v>0</v>
      </c>
      <c r="BN100" s="29">
        <f t="shared" ref="BN100" si="342">SUM(BN101:BN103)</f>
        <v>189.60000000000002</v>
      </c>
      <c r="BO100" s="29">
        <f t="shared" si="289"/>
        <v>17.771999999999998</v>
      </c>
      <c r="BP100" s="29">
        <f t="shared" si="290"/>
        <v>15.059999999999999</v>
      </c>
      <c r="BQ100" s="29">
        <f t="shared" ref="BQ100:BV100" si="343">SUM(BQ101:BQ103)</f>
        <v>0</v>
      </c>
      <c r="BR100" s="29">
        <f t="shared" si="343"/>
        <v>0</v>
      </c>
      <c r="BS100" s="29">
        <f t="shared" si="343"/>
        <v>15.059999999999999</v>
      </c>
      <c r="BT100" s="29">
        <f t="shared" si="343"/>
        <v>0</v>
      </c>
      <c r="BU100" s="29">
        <f t="shared" si="343"/>
        <v>0</v>
      </c>
      <c r="BV100" s="29">
        <f t="shared" si="343"/>
        <v>0</v>
      </c>
      <c r="BW100" s="29">
        <f t="shared" si="291"/>
        <v>0</v>
      </c>
      <c r="BX100" s="29">
        <f t="shared" ref="BX100:CA100" si="344">SUM(BX101:BX103)</f>
        <v>0</v>
      </c>
      <c r="BY100" s="29">
        <f t="shared" si="344"/>
        <v>0</v>
      </c>
      <c r="BZ100" s="29">
        <f t="shared" si="344"/>
        <v>0</v>
      </c>
      <c r="CA100" s="29">
        <f t="shared" si="344"/>
        <v>2.7119999999999997</v>
      </c>
      <c r="CB100" s="29">
        <f t="shared" si="292"/>
        <v>0</v>
      </c>
      <c r="CC100" s="29">
        <f t="shared" ref="CC100:CF100" si="345">SUM(CC101:CC103)</f>
        <v>0</v>
      </c>
      <c r="CD100" s="29">
        <f t="shared" si="345"/>
        <v>0</v>
      </c>
      <c r="CE100" s="29">
        <f t="shared" si="345"/>
        <v>0</v>
      </c>
      <c r="CF100" s="29">
        <f t="shared" si="345"/>
        <v>0</v>
      </c>
      <c r="CG100" s="29">
        <f t="shared" si="293"/>
        <v>171.828</v>
      </c>
      <c r="CH100" s="29">
        <f t="shared" ref="CH100:CL100" si="346">SUM(CH101:CH103)</f>
        <v>171.828</v>
      </c>
      <c r="CI100" s="29">
        <f t="shared" si="346"/>
        <v>0</v>
      </c>
      <c r="CJ100" s="29">
        <f t="shared" si="346"/>
        <v>0</v>
      </c>
      <c r="CK100" s="29">
        <f t="shared" si="346"/>
        <v>0</v>
      </c>
      <c r="CL100" s="29">
        <f t="shared" si="346"/>
        <v>0</v>
      </c>
      <c r="CM100" s="30">
        <f t="shared" ref="CM100:CR100" si="347">SUM(CM101:CM103)</f>
        <v>88.39</v>
      </c>
      <c r="CN100" s="29">
        <f>SUM(CN101:CN103)</f>
        <v>72.287999999999997</v>
      </c>
      <c r="CO100" s="29"/>
      <c r="CP100" s="29"/>
      <c r="CQ100" s="29"/>
      <c r="CR100" s="31">
        <f t="shared" si="347"/>
        <v>160.678</v>
      </c>
      <c r="CS100" s="21"/>
      <c r="CT100" s="21"/>
      <c r="CU100" s="21"/>
      <c r="CV100" s="21"/>
      <c r="CW100" s="21"/>
      <c r="CX100" s="21"/>
      <c r="CY100" s="21"/>
      <c r="CZ100" s="21"/>
      <c r="DA100" s="21"/>
      <c r="DB100" s="21"/>
      <c r="DC100" s="21"/>
      <c r="DD100" s="21"/>
      <c r="DE100" s="21"/>
      <c r="DF100" s="21"/>
      <c r="DG100" s="21"/>
      <c r="DH100" s="21"/>
      <c r="DI100" s="21"/>
      <c r="DJ100" s="21"/>
      <c r="DK100" s="21"/>
      <c r="DL100" s="21"/>
      <c r="DM100" s="21"/>
      <c r="DN100" s="21"/>
      <c r="DO100" s="21"/>
      <c r="DP100" s="21"/>
      <c r="DQ100" s="21"/>
      <c r="DR100" s="21"/>
      <c r="DS100" s="21"/>
      <c r="DT100" s="21"/>
      <c r="DU100" s="21"/>
      <c r="DV100" s="21"/>
      <c r="DW100" s="21"/>
      <c r="DX100" s="21"/>
      <c r="DY100" s="21"/>
      <c r="DZ100" s="21"/>
      <c r="EA100" s="21"/>
      <c r="EB100" s="21"/>
      <c r="EC100" s="21"/>
    </row>
    <row r="101" spans="1:133" s="32" customFormat="1" ht="63" outlineLevel="1" x14ac:dyDescent="0.25">
      <c r="A101" s="95">
        <v>26</v>
      </c>
      <c r="B101" s="64" t="s">
        <v>52</v>
      </c>
      <c r="C101" s="37" t="s">
        <v>160</v>
      </c>
      <c r="D101" s="55" t="s">
        <v>175</v>
      </c>
      <c r="E101" s="66">
        <v>2015</v>
      </c>
      <c r="F101" s="111">
        <v>2017</v>
      </c>
      <c r="G101" s="39">
        <f t="shared" ref="G101:G102" si="348">I101+P101+AO101</f>
        <v>218.92099999999999</v>
      </c>
      <c r="H101" s="35">
        <v>218.92099999999999</v>
      </c>
      <c r="I101" s="40">
        <v>72.471999999999994</v>
      </c>
      <c r="J101" s="39" t="s">
        <v>190</v>
      </c>
      <c r="K101" s="35" t="s">
        <v>174</v>
      </c>
      <c r="L101" s="35"/>
      <c r="M101" s="35"/>
      <c r="N101" s="35"/>
      <c r="O101" s="40" t="s">
        <v>175</v>
      </c>
      <c r="P101" s="41">
        <v>76.448999999999998</v>
      </c>
      <c r="Q101" s="35">
        <f t="shared" si="272"/>
        <v>0</v>
      </c>
      <c r="R101" s="35">
        <f t="shared" si="273"/>
        <v>0</v>
      </c>
      <c r="S101" s="35"/>
      <c r="T101" s="35"/>
      <c r="U101" s="35"/>
      <c r="V101" s="35"/>
      <c r="W101" s="35"/>
      <c r="X101" s="35"/>
      <c r="Y101" s="35">
        <f t="shared" si="274"/>
        <v>0</v>
      </c>
      <c r="Z101" s="35"/>
      <c r="AA101" s="35"/>
      <c r="AB101" s="35"/>
      <c r="AC101" s="35"/>
      <c r="AD101" s="35">
        <f t="shared" si="275"/>
        <v>0</v>
      </c>
      <c r="AE101" s="35"/>
      <c r="AF101" s="35"/>
      <c r="AG101" s="35"/>
      <c r="AH101" s="35"/>
      <c r="AI101" s="35">
        <f t="shared" si="276"/>
        <v>75</v>
      </c>
      <c r="AJ101" s="35">
        <v>75</v>
      </c>
      <c r="AK101" s="29"/>
      <c r="AL101" s="29"/>
      <c r="AM101" s="29"/>
      <c r="AN101" s="29"/>
      <c r="AO101" s="35">
        <v>70</v>
      </c>
      <c r="AP101" s="35">
        <f t="shared" si="277"/>
        <v>0</v>
      </c>
      <c r="AQ101" s="35">
        <f t="shared" si="278"/>
        <v>0</v>
      </c>
      <c r="AR101" s="35"/>
      <c r="AS101" s="35"/>
      <c r="AT101" s="35"/>
      <c r="AU101" s="35"/>
      <c r="AV101" s="35"/>
      <c r="AW101" s="35"/>
      <c r="AX101" s="35">
        <f t="shared" si="279"/>
        <v>0</v>
      </c>
      <c r="AY101" s="35"/>
      <c r="AZ101" s="35"/>
      <c r="BA101" s="35"/>
      <c r="BB101" s="35"/>
      <c r="BC101" s="35">
        <f t="shared" si="280"/>
        <v>0</v>
      </c>
      <c r="BD101" s="35"/>
      <c r="BE101" s="35"/>
      <c r="BF101" s="35"/>
      <c r="BG101" s="35"/>
      <c r="BH101" s="35">
        <f t="shared" si="281"/>
        <v>70</v>
      </c>
      <c r="BI101" s="35">
        <v>70</v>
      </c>
      <c r="BJ101" s="29"/>
      <c r="BK101" s="29"/>
      <c r="BL101" s="29"/>
      <c r="BM101" s="29"/>
      <c r="BN101" s="29">
        <f>P101+AO101</f>
        <v>146.44900000000001</v>
      </c>
      <c r="BO101" s="35">
        <f t="shared" si="289"/>
        <v>0</v>
      </c>
      <c r="BP101" s="35">
        <f t="shared" si="290"/>
        <v>0</v>
      </c>
      <c r="BQ101" s="35">
        <f t="shared" ref="BQ101:BV103" si="349">AR101+S101</f>
        <v>0</v>
      </c>
      <c r="BR101" s="35">
        <f t="shared" si="349"/>
        <v>0</v>
      </c>
      <c r="BS101" s="35">
        <f t="shared" si="349"/>
        <v>0</v>
      </c>
      <c r="BT101" s="35">
        <f t="shared" si="349"/>
        <v>0</v>
      </c>
      <c r="BU101" s="35">
        <f t="shared" si="349"/>
        <v>0</v>
      </c>
      <c r="BV101" s="35">
        <f t="shared" si="349"/>
        <v>0</v>
      </c>
      <c r="BW101" s="35">
        <f t="shared" si="291"/>
        <v>0</v>
      </c>
      <c r="BX101" s="35">
        <f t="shared" ref="BX101:CF103" si="350">AY101+Z101</f>
        <v>0</v>
      </c>
      <c r="BY101" s="35">
        <f t="shared" si="350"/>
        <v>0</v>
      </c>
      <c r="BZ101" s="35">
        <f t="shared" si="350"/>
        <v>0</v>
      </c>
      <c r="CA101" s="35">
        <f t="shared" si="350"/>
        <v>0</v>
      </c>
      <c r="CB101" s="35">
        <f t="shared" si="350"/>
        <v>0</v>
      </c>
      <c r="CC101" s="35">
        <f t="shared" si="350"/>
        <v>0</v>
      </c>
      <c r="CD101" s="35">
        <f t="shared" si="350"/>
        <v>0</v>
      </c>
      <c r="CE101" s="35">
        <f t="shared" si="350"/>
        <v>0</v>
      </c>
      <c r="CF101" s="35">
        <f t="shared" si="350"/>
        <v>0</v>
      </c>
      <c r="CG101" s="35">
        <f t="shared" ref="CG101:CG103" si="351">CH101</f>
        <v>145</v>
      </c>
      <c r="CH101" s="35">
        <f>BI101+AJ101</f>
        <v>145</v>
      </c>
      <c r="CI101" s="29"/>
      <c r="CJ101" s="29"/>
      <c r="CK101" s="29"/>
      <c r="CL101" s="29"/>
      <c r="CM101" s="39">
        <v>63.558999999999997</v>
      </c>
      <c r="CN101" s="35">
        <v>59.322000000000003</v>
      </c>
      <c r="CO101" s="35"/>
      <c r="CP101" s="35"/>
      <c r="CQ101" s="35"/>
      <c r="CR101" s="31">
        <f>CM101+CN101+CO101+CP101+CQ101</f>
        <v>122.881</v>
      </c>
      <c r="CS101" s="21"/>
      <c r="CT101" s="21"/>
      <c r="CU101" s="21"/>
      <c r="CV101" s="21"/>
      <c r="CW101" s="21"/>
      <c r="CX101" s="21"/>
      <c r="CY101" s="21"/>
      <c r="CZ101" s="21"/>
      <c r="DA101" s="21"/>
      <c r="DB101" s="21"/>
      <c r="DC101" s="21"/>
      <c r="DD101" s="21"/>
      <c r="DE101" s="21"/>
      <c r="DF101" s="21"/>
      <c r="DG101" s="21"/>
      <c r="DH101" s="21"/>
      <c r="DI101" s="21"/>
      <c r="DJ101" s="21"/>
      <c r="DK101" s="21"/>
      <c r="DL101" s="21"/>
      <c r="DM101" s="21"/>
      <c r="DN101" s="21"/>
      <c r="DO101" s="21"/>
      <c r="DP101" s="21"/>
      <c r="DQ101" s="21"/>
      <c r="DR101" s="21"/>
      <c r="DS101" s="21"/>
      <c r="DT101" s="21"/>
      <c r="DU101" s="21"/>
      <c r="DV101" s="21"/>
      <c r="DW101" s="21"/>
      <c r="DX101" s="21"/>
      <c r="DY101" s="21"/>
      <c r="DZ101" s="21"/>
      <c r="EA101" s="21"/>
      <c r="EB101" s="21"/>
      <c r="EC101" s="21"/>
    </row>
    <row r="102" spans="1:133" s="32" customFormat="1" ht="47.25" outlineLevel="1" x14ac:dyDescent="0.25">
      <c r="A102" s="95">
        <v>27</v>
      </c>
      <c r="B102" s="64" t="s">
        <v>53</v>
      </c>
      <c r="C102" s="37" t="s">
        <v>160</v>
      </c>
      <c r="D102" s="55" t="s">
        <v>109</v>
      </c>
      <c r="E102" s="66">
        <v>2016</v>
      </c>
      <c r="F102" s="111">
        <v>2017</v>
      </c>
      <c r="G102" s="39">
        <f t="shared" si="348"/>
        <v>33.710999999999999</v>
      </c>
      <c r="H102" s="35">
        <v>33.710999999999999</v>
      </c>
      <c r="I102" s="40"/>
      <c r="J102" s="39" t="s">
        <v>97</v>
      </c>
      <c r="K102" s="35" t="s">
        <v>97</v>
      </c>
      <c r="L102" s="35"/>
      <c r="M102" s="35"/>
      <c r="N102" s="35"/>
      <c r="O102" s="40" t="s">
        <v>109</v>
      </c>
      <c r="P102" s="41">
        <v>23.210999999999999</v>
      </c>
      <c r="Q102" s="35">
        <f t="shared" si="272"/>
        <v>5.0999999999999996</v>
      </c>
      <c r="R102" s="35">
        <f t="shared" si="273"/>
        <v>4.3220000000000001</v>
      </c>
      <c r="S102" s="35"/>
      <c r="T102" s="35"/>
      <c r="U102" s="35">
        <v>4.3220000000000001</v>
      </c>
      <c r="V102" s="35"/>
      <c r="W102" s="35"/>
      <c r="X102" s="35"/>
      <c r="Y102" s="35">
        <f t="shared" si="274"/>
        <v>0</v>
      </c>
      <c r="Z102" s="35"/>
      <c r="AA102" s="35"/>
      <c r="AB102" s="35"/>
      <c r="AC102" s="35">
        <v>0.77800000000000002</v>
      </c>
      <c r="AD102" s="35">
        <f t="shared" si="275"/>
        <v>0</v>
      </c>
      <c r="AE102" s="35"/>
      <c r="AF102" s="35"/>
      <c r="AG102" s="35"/>
      <c r="AH102" s="35"/>
      <c r="AI102" s="35">
        <f t="shared" si="276"/>
        <v>19.399999999999999</v>
      </c>
      <c r="AJ102" s="35">
        <v>19.399999999999999</v>
      </c>
      <c r="AK102" s="29"/>
      <c r="AL102" s="29"/>
      <c r="AM102" s="29"/>
      <c r="AN102" s="29"/>
      <c r="AO102" s="35">
        <v>10.5</v>
      </c>
      <c r="AP102" s="35">
        <f t="shared" si="277"/>
        <v>3.0720000000000001</v>
      </c>
      <c r="AQ102" s="35">
        <f t="shared" si="278"/>
        <v>2.6020000000000003</v>
      </c>
      <c r="AR102" s="35"/>
      <c r="AS102" s="35"/>
      <c r="AT102" s="35">
        <f>6.67-AT103</f>
        <v>2.6020000000000003</v>
      </c>
      <c r="AU102" s="35"/>
      <c r="AV102" s="35"/>
      <c r="AW102" s="35"/>
      <c r="AX102" s="35">
        <f t="shared" si="279"/>
        <v>0</v>
      </c>
      <c r="AY102" s="35"/>
      <c r="AZ102" s="35"/>
      <c r="BA102" s="35"/>
      <c r="BB102" s="35">
        <v>0.47</v>
      </c>
      <c r="BC102" s="35">
        <f t="shared" si="280"/>
        <v>0</v>
      </c>
      <c r="BD102" s="35"/>
      <c r="BE102" s="35"/>
      <c r="BF102" s="35"/>
      <c r="BG102" s="35"/>
      <c r="BH102" s="35">
        <f t="shared" si="281"/>
        <v>7.4279999999999999</v>
      </c>
      <c r="BI102" s="35">
        <v>7.4279999999999999</v>
      </c>
      <c r="BJ102" s="29"/>
      <c r="BK102" s="29"/>
      <c r="BL102" s="29"/>
      <c r="BM102" s="29"/>
      <c r="BN102" s="29">
        <f>P102+AO102</f>
        <v>33.710999999999999</v>
      </c>
      <c r="BO102" s="35">
        <f t="shared" si="289"/>
        <v>8.1720000000000006</v>
      </c>
      <c r="BP102" s="35">
        <f t="shared" si="290"/>
        <v>6.9240000000000004</v>
      </c>
      <c r="BQ102" s="35">
        <f t="shared" si="349"/>
        <v>0</v>
      </c>
      <c r="BR102" s="35">
        <f t="shared" si="349"/>
        <v>0</v>
      </c>
      <c r="BS102" s="35">
        <f t="shared" si="349"/>
        <v>6.9240000000000004</v>
      </c>
      <c r="BT102" s="35">
        <f t="shared" si="349"/>
        <v>0</v>
      </c>
      <c r="BU102" s="35">
        <f t="shared" si="349"/>
        <v>0</v>
      </c>
      <c r="BV102" s="35">
        <f t="shared" si="349"/>
        <v>0</v>
      </c>
      <c r="BW102" s="35">
        <f t="shared" si="291"/>
        <v>0</v>
      </c>
      <c r="BX102" s="35">
        <f t="shared" si="350"/>
        <v>0</v>
      </c>
      <c r="BY102" s="35">
        <f t="shared" si="350"/>
        <v>0</v>
      </c>
      <c r="BZ102" s="35">
        <f t="shared" si="350"/>
        <v>0</v>
      </c>
      <c r="CA102" s="35">
        <f t="shared" si="350"/>
        <v>1.248</v>
      </c>
      <c r="CB102" s="35">
        <f t="shared" si="350"/>
        <v>0</v>
      </c>
      <c r="CC102" s="35">
        <f t="shared" si="350"/>
        <v>0</v>
      </c>
      <c r="CD102" s="35">
        <f t="shared" si="350"/>
        <v>0</v>
      </c>
      <c r="CE102" s="35">
        <f t="shared" si="350"/>
        <v>0</v>
      </c>
      <c r="CF102" s="35">
        <f t="shared" si="350"/>
        <v>0</v>
      </c>
      <c r="CG102" s="35">
        <f t="shared" si="351"/>
        <v>26.827999999999999</v>
      </c>
      <c r="CH102" s="35">
        <f>BI102+AJ102</f>
        <v>26.827999999999999</v>
      </c>
      <c r="CI102" s="29"/>
      <c r="CJ102" s="29"/>
      <c r="CK102" s="29"/>
      <c r="CL102" s="29"/>
      <c r="CM102" s="39">
        <v>20.763000000000002</v>
      </c>
      <c r="CN102" s="35">
        <v>8.8979999999999997</v>
      </c>
      <c r="CO102" s="35"/>
      <c r="CP102" s="35"/>
      <c r="CQ102" s="35"/>
      <c r="CR102" s="31">
        <f>CM102+CN102+CO102+CP102+CQ102</f>
        <v>29.661000000000001</v>
      </c>
      <c r="CS102" s="21"/>
      <c r="CT102" s="21"/>
      <c r="CU102" s="21"/>
      <c r="CV102" s="21"/>
      <c r="CW102" s="21"/>
      <c r="CX102" s="21"/>
      <c r="CY102" s="21"/>
      <c r="CZ102" s="21"/>
      <c r="DA102" s="21"/>
      <c r="DB102" s="21"/>
      <c r="DC102" s="21"/>
      <c r="DD102" s="21"/>
      <c r="DE102" s="21"/>
      <c r="DF102" s="21"/>
      <c r="DG102" s="21"/>
      <c r="DH102" s="21"/>
      <c r="DI102" s="21"/>
      <c r="DJ102" s="21"/>
      <c r="DK102" s="21"/>
      <c r="DL102" s="21"/>
      <c r="DM102" s="21"/>
      <c r="DN102" s="21"/>
      <c r="DO102" s="21"/>
      <c r="DP102" s="21"/>
      <c r="DQ102" s="21"/>
      <c r="DR102" s="21"/>
      <c r="DS102" s="21"/>
      <c r="DT102" s="21"/>
      <c r="DU102" s="21"/>
      <c r="DV102" s="21"/>
      <c r="DW102" s="21"/>
      <c r="DX102" s="21"/>
      <c r="DY102" s="21"/>
      <c r="DZ102" s="21"/>
      <c r="EA102" s="21"/>
      <c r="EB102" s="21"/>
      <c r="EC102" s="21"/>
    </row>
    <row r="103" spans="1:133" s="32" customFormat="1" ht="31.5" outlineLevel="1" x14ac:dyDescent="0.25">
      <c r="A103" s="95">
        <v>28</v>
      </c>
      <c r="B103" s="63" t="s">
        <v>54</v>
      </c>
      <c r="C103" s="37" t="s">
        <v>160</v>
      </c>
      <c r="D103" s="55" t="s">
        <v>172</v>
      </c>
      <c r="E103" s="48">
        <v>2015</v>
      </c>
      <c r="F103" s="111">
        <v>2017</v>
      </c>
      <c r="G103" s="39">
        <f>I103+P103+AO103</f>
        <v>25.84</v>
      </c>
      <c r="H103" s="35">
        <v>25.84</v>
      </c>
      <c r="I103" s="40">
        <v>16.399999999999999</v>
      </c>
      <c r="J103" s="39" t="s">
        <v>178</v>
      </c>
      <c r="K103" s="35" t="s">
        <v>110</v>
      </c>
      <c r="L103" s="35"/>
      <c r="M103" s="35"/>
      <c r="N103" s="35"/>
      <c r="O103" s="40" t="s">
        <v>172</v>
      </c>
      <c r="P103" s="41">
        <v>4.6399999999999997</v>
      </c>
      <c r="Q103" s="35">
        <f t="shared" si="272"/>
        <v>4.8</v>
      </c>
      <c r="R103" s="35">
        <f t="shared" si="273"/>
        <v>4.0679999999999996</v>
      </c>
      <c r="S103" s="35"/>
      <c r="T103" s="35"/>
      <c r="U103" s="35">
        <v>4.0679999999999996</v>
      </c>
      <c r="V103" s="35"/>
      <c r="W103" s="35"/>
      <c r="X103" s="35"/>
      <c r="Y103" s="35">
        <f t="shared" si="274"/>
        <v>0</v>
      </c>
      <c r="Z103" s="35"/>
      <c r="AA103" s="35"/>
      <c r="AB103" s="35"/>
      <c r="AC103" s="35">
        <v>0.73199999999999998</v>
      </c>
      <c r="AD103" s="35">
        <f t="shared" si="275"/>
        <v>0</v>
      </c>
      <c r="AE103" s="35"/>
      <c r="AF103" s="35"/>
      <c r="AG103" s="35"/>
      <c r="AH103" s="35"/>
      <c r="AI103" s="35">
        <f t="shared" si="276"/>
        <v>0</v>
      </c>
      <c r="AJ103" s="35"/>
      <c r="AK103" s="29"/>
      <c r="AL103" s="29"/>
      <c r="AM103" s="29"/>
      <c r="AN103" s="29"/>
      <c r="AO103" s="35">
        <v>4.8</v>
      </c>
      <c r="AP103" s="35">
        <f t="shared" si="277"/>
        <v>4.8</v>
      </c>
      <c r="AQ103" s="35">
        <f t="shared" si="278"/>
        <v>4.0679999999999996</v>
      </c>
      <c r="AR103" s="35"/>
      <c r="AS103" s="35"/>
      <c r="AT103" s="35">
        <v>4.0679999999999996</v>
      </c>
      <c r="AU103" s="35"/>
      <c r="AV103" s="35"/>
      <c r="AW103" s="35"/>
      <c r="AX103" s="35">
        <f t="shared" si="279"/>
        <v>0</v>
      </c>
      <c r="AY103" s="35"/>
      <c r="AZ103" s="35"/>
      <c r="BA103" s="35"/>
      <c r="BB103" s="35">
        <v>0.73199999999999998</v>
      </c>
      <c r="BC103" s="35">
        <f t="shared" si="280"/>
        <v>0</v>
      </c>
      <c r="BD103" s="35"/>
      <c r="BE103" s="35"/>
      <c r="BF103" s="35"/>
      <c r="BG103" s="35"/>
      <c r="BH103" s="35">
        <f t="shared" si="281"/>
        <v>0</v>
      </c>
      <c r="BI103" s="35"/>
      <c r="BJ103" s="29"/>
      <c r="BK103" s="29"/>
      <c r="BL103" s="29"/>
      <c r="BM103" s="29"/>
      <c r="BN103" s="29">
        <f>P103+AO103</f>
        <v>9.44</v>
      </c>
      <c r="BO103" s="35">
        <f t="shared" si="289"/>
        <v>9.6</v>
      </c>
      <c r="BP103" s="35">
        <f t="shared" si="290"/>
        <v>8.1359999999999992</v>
      </c>
      <c r="BQ103" s="35">
        <f t="shared" si="349"/>
        <v>0</v>
      </c>
      <c r="BR103" s="35">
        <f t="shared" si="349"/>
        <v>0</v>
      </c>
      <c r="BS103" s="35">
        <f t="shared" si="349"/>
        <v>8.1359999999999992</v>
      </c>
      <c r="BT103" s="35">
        <f t="shared" si="349"/>
        <v>0</v>
      </c>
      <c r="BU103" s="35">
        <f t="shared" si="349"/>
        <v>0</v>
      </c>
      <c r="BV103" s="35">
        <f t="shared" si="349"/>
        <v>0</v>
      </c>
      <c r="BW103" s="35">
        <f t="shared" si="291"/>
        <v>0</v>
      </c>
      <c r="BX103" s="35">
        <f t="shared" si="350"/>
        <v>0</v>
      </c>
      <c r="BY103" s="35">
        <f t="shared" si="350"/>
        <v>0</v>
      </c>
      <c r="BZ103" s="35">
        <f t="shared" si="350"/>
        <v>0</v>
      </c>
      <c r="CA103" s="35">
        <f t="shared" si="350"/>
        <v>1.464</v>
      </c>
      <c r="CB103" s="35">
        <f t="shared" si="350"/>
        <v>0</v>
      </c>
      <c r="CC103" s="35">
        <f t="shared" si="350"/>
        <v>0</v>
      </c>
      <c r="CD103" s="35">
        <f t="shared" si="350"/>
        <v>0</v>
      </c>
      <c r="CE103" s="35">
        <f t="shared" si="350"/>
        <v>0</v>
      </c>
      <c r="CF103" s="35">
        <f t="shared" si="350"/>
        <v>0</v>
      </c>
      <c r="CG103" s="35">
        <f t="shared" si="351"/>
        <v>0</v>
      </c>
      <c r="CH103" s="35">
        <f>BI103+AJ103</f>
        <v>0</v>
      </c>
      <c r="CI103" s="29"/>
      <c r="CJ103" s="29"/>
      <c r="CK103" s="29"/>
      <c r="CL103" s="29"/>
      <c r="CM103" s="39">
        <v>4.0679999999999996</v>
      </c>
      <c r="CN103" s="35">
        <v>4.0679999999999996</v>
      </c>
      <c r="CO103" s="35"/>
      <c r="CP103" s="35"/>
      <c r="CQ103" s="35"/>
      <c r="CR103" s="31">
        <f>CM103+CN103+CO103+CP103+CQ103</f>
        <v>8.1359999999999992</v>
      </c>
      <c r="CS103" s="21"/>
      <c r="CT103" s="21"/>
      <c r="CU103" s="21"/>
      <c r="CV103" s="21"/>
      <c r="CW103" s="21"/>
      <c r="CX103" s="21"/>
      <c r="CY103" s="21"/>
      <c r="CZ103" s="21"/>
      <c r="DA103" s="21"/>
      <c r="DB103" s="21"/>
      <c r="DC103" s="21"/>
      <c r="DD103" s="21"/>
      <c r="DE103" s="21"/>
      <c r="DF103" s="21"/>
      <c r="DG103" s="21"/>
      <c r="DH103" s="21"/>
      <c r="DI103" s="21"/>
      <c r="DJ103" s="21"/>
      <c r="DK103" s="21"/>
      <c r="DL103" s="21"/>
      <c r="DM103" s="21"/>
      <c r="DN103" s="21"/>
      <c r="DO103" s="21"/>
      <c r="DP103" s="21"/>
      <c r="DQ103" s="21"/>
      <c r="DR103" s="21"/>
      <c r="DS103" s="21"/>
      <c r="DT103" s="21"/>
      <c r="DU103" s="21"/>
      <c r="DV103" s="21"/>
      <c r="DW103" s="21"/>
      <c r="DX103" s="21"/>
      <c r="DY103" s="21"/>
      <c r="DZ103" s="21"/>
      <c r="EA103" s="21"/>
      <c r="EB103" s="21"/>
      <c r="EC103" s="21"/>
    </row>
    <row r="104" spans="1:133" s="32" customFormat="1" ht="15.75" hidden="1" customHeight="1" outlineLevel="1" x14ac:dyDescent="0.25">
      <c r="A104" s="83"/>
      <c r="B104" s="77" t="s">
        <v>47</v>
      </c>
      <c r="C104" s="28"/>
      <c r="D104" s="28"/>
      <c r="E104" s="28"/>
      <c r="F104" s="106"/>
      <c r="G104" s="30"/>
      <c r="H104" s="35">
        <f t="shared" ref="H104:H113" si="352">BN104</f>
        <v>0</v>
      </c>
      <c r="I104" s="40"/>
      <c r="J104" s="39"/>
      <c r="K104" s="35"/>
      <c r="L104" s="35"/>
      <c r="M104" s="35"/>
      <c r="N104" s="35"/>
      <c r="O104" s="40"/>
      <c r="P104" s="41"/>
      <c r="Q104" s="35">
        <f t="shared" si="272"/>
        <v>0</v>
      </c>
      <c r="R104" s="29">
        <f t="shared" si="273"/>
        <v>0</v>
      </c>
      <c r="S104" s="29"/>
      <c r="T104" s="29"/>
      <c r="U104" s="29"/>
      <c r="V104" s="29"/>
      <c r="W104" s="29"/>
      <c r="X104" s="29"/>
      <c r="Y104" s="29">
        <f t="shared" si="274"/>
        <v>0</v>
      </c>
      <c r="Z104" s="29"/>
      <c r="AA104" s="29"/>
      <c r="AB104" s="29"/>
      <c r="AC104" s="29"/>
      <c r="AD104" s="29">
        <f t="shared" si="275"/>
        <v>0</v>
      </c>
      <c r="AE104" s="29"/>
      <c r="AF104" s="29"/>
      <c r="AG104" s="29"/>
      <c r="AH104" s="29"/>
      <c r="AI104" s="29">
        <f t="shared" si="276"/>
        <v>0</v>
      </c>
      <c r="AJ104" s="29"/>
      <c r="AK104" s="29"/>
      <c r="AL104" s="29"/>
      <c r="AM104" s="29"/>
      <c r="AN104" s="29"/>
      <c r="AO104" s="35"/>
      <c r="AP104" s="35">
        <f t="shared" si="277"/>
        <v>0</v>
      </c>
      <c r="AQ104" s="29">
        <f t="shared" si="278"/>
        <v>0</v>
      </c>
      <c r="AR104" s="29"/>
      <c r="AS104" s="29"/>
      <c r="AT104" s="29"/>
      <c r="AU104" s="29"/>
      <c r="AV104" s="29"/>
      <c r="AW104" s="29"/>
      <c r="AX104" s="29">
        <f t="shared" si="279"/>
        <v>0</v>
      </c>
      <c r="AY104" s="29"/>
      <c r="AZ104" s="29"/>
      <c r="BA104" s="29"/>
      <c r="BB104" s="29"/>
      <c r="BC104" s="29">
        <f t="shared" si="280"/>
        <v>0</v>
      </c>
      <c r="BD104" s="29"/>
      <c r="BE104" s="29"/>
      <c r="BF104" s="29"/>
      <c r="BG104" s="29"/>
      <c r="BH104" s="29">
        <f t="shared" si="281"/>
        <v>0</v>
      </c>
      <c r="BI104" s="29"/>
      <c r="BJ104" s="29"/>
      <c r="BK104" s="29"/>
      <c r="BL104" s="29"/>
      <c r="BM104" s="29"/>
      <c r="BN104" s="29"/>
      <c r="BO104" s="35">
        <f t="shared" si="289"/>
        <v>0</v>
      </c>
      <c r="BP104" s="29">
        <f t="shared" si="290"/>
        <v>0</v>
      </c>
      <c r="BQ104" s="29"/>
      <c r="BR104" s="29"/>
      <c r="BS104" s="29"/>
      <c r="BT104" s="29"/>
      <c r="BU104" s="29"/>
      <c r="BV104" s="29"/>
      <c r="BW104" s="29">
        <f t="shared" si="291"/>
        <v>0</v>
      </c>
      <c r="BX104" s="29"/>
      <c r="BY104" s="29"/>
      <c r="BZ104" s="29"/>
      <c r="CA104" s="29"/>
      <c r="CB104" s="29">
        <f t="shared" si="292"/>
        <v>0</v>
      </c>
      <c r="CC104" s="29"/>
      <c r="CD104" s="29"/>
      <c r="CE104" s="29"/>
      <c r="CF104" s="29"/>
      <c r="CG104" s="29">
        <f t="shared" si="293"/>
        <v>0</v>
      </c>
      <c r="CH104" s="29"/>
      <c r="CI104" s="29"/>
      <c r="CJ104" s="29"/>
      <c r="CK104" s="29"/>
      <c r="CL104" s="29"/>
      <c r="CM104" s="39"/>
      <c r="CN104" s="35"/>
      <c r="CO104" s="35"/>
      <c r="CP104" s="35"/>
      <c r="CQ104" s="35"/>
      <c r="CR104" s="31"/>
      <c r="CS104" s="21"/>
      <c r="CT104" s="21"/>
      <c r="CU104" s="21"/>
      <c r="CV104" s="21"/>
      <c r="CW104" s="21"/>
      <c r="CX104" s="21"/>
      <c r="CY104" s="21"/>
      <c r="CZ104" s="21"/>
      <c r="DA104" s="21"/>
      <c r="DB104" s="21"/>
      <c r="DC104" s="21"/>
      <c r="DD104" s="21"/>
      <c r="DE104" s="21"/>
      <c r="DF104" s="21"/>
      <c r="DG104" s="21"/>
      <c r="DH104" s="21"/>
      <c r="DI104" s="21"/>
      <c r="DJ104" s="21"/>
      <c r="DK104" s="21"/>
      <c r="DL104" s="21"/>
      <c r="DM104" s="21"/>
      <c r="DN104" s="21"/>
      <c r="DO104" s="21"/>
      <c r="DP104" s="21"/>
      <c r="DQ104" s="21"/>
      <c r="DR104" s="21"/>
      <c r="DS104" s="21"/>
      <c r="DT104" s="21"/>
      <c r="DU104" s="21"/>
      <c r="DV104" s="21"/>
      <c r="DW104" s="21"/>
      <c r="DX104" s="21"/>
      <c r="DY104" s="21"/>
      <c r="DZ104" s="21"/>
      <c r="EA104" s="21"/>
      <c r="EB104" s="21"/>
      <c r="EC104" s="21"/>
    </row>
    <row r="105" spans="1:133" s="32" customFormat="1" ht="15.75" hidden="1" customHeight="1" outlineLevel="1" x14ac:dyDescent="0.25">
      <c r="A105" s="83"/>
      <c r="B105" s="77" t="s">
        <v>55</v>
      </c>
      <c r="C105" s="28"/>
      <c r="D105" s="28"/>
      <c r="E105" s="28"/>
      <c r="F105" s="106"/>
      <c r="G105" s="30"/>
      <c r="H105" s="35">
        <f t="shared" si="352"/>
        <v>0</v>
      </c>
      <c r="I105" s="40"/>
      <c r="J105" s="39"/>
      <c r="K105" s="35"/>
      <c r="L105" s="35"/>
      <c r="M105" s="35"/>
      <c r="N105" s="35"/>
      <c r="O105" s="40"/>
      <c r="P105" s="41"/>
      <c r="Q105" s="35">
        <f t="shared" si="272"/>
        <v>0</v>
      </c>
      <c r="R105" s="29">
        <f t="shared" si="273"/>
        <v>0</v>
      </c>
      <c r="S105" s="29"/>
      <c r="T105" s="29"/>
      <c r="U105" s="29"/>
      <c r="V105" s="29"/>
      <c r="W105" s="29"/>
      <c r="X105" s="29"/>
      <c r="Y105" s="29">
        <f t="shared" si="274"/>
        <v>0</v>
      </c>
      <c r="Z105" s="29"/>
      <c r="AA105" s="29"/>
      <c r="AB105" s="29"/>
      <c r="AC105" s="29"/>
      <c r="AD105" s="29">
        <f t="shared" si="275"/>
        <v>0</v>
      </c>
      <c r="AE105" s="29"/>
      <c r="AF105" s="29"/>
      <c r="AG105" s="29"/>
      <c r="AH105" s="29"/>
      <c r="AI105" s="29">
        <f t="shared" si="276"/>
        <v>0</v>
      </c>
      <c r="AJ105" s="29"/>
      <c r="AK105" s="29"/>
      <c r="AL105" s="29"/>
      <c r="AM105" s="29"/>
      <c r="AN105" s="29"/>
      <c r="AO105" s="35"/>
      <c r="AP105" s="35">
        <f t="shared" si="277"/>
        <v>0</v>
      </c>
      <c r="AQ105" s="29">
        <f t="shared" si="278"/>
        <v>0</v>
      </c>
      <c r="AR105" s="29"/>
      <c r="AS105" s="29"/>
      <c r="AT105" s="29"/>
      <c r="AU105" s="29"/>
      <c r="AV105" s="29"/>
      <c r="AW105" s="29"/>
      <c r="AX105" s="29">
        <f t="shared" si="279"/>
        <v>0</v>
      </c>
      <c r="AY105" s="29"/>
      <c r="AZ105" s="29"/>
      <c r="BA105" s="29"/>
      <c r="BB105" s="29"/>
      <c r="BC105" s="29">
        <f t="shared" si="280"/>
        <v>0</v>
      </c>
      <c r="BD105" s="29"/>
      <c r="BE105" s="29"/>
      <c r="BF105" s="29"/>
      <c r="BG105" s="29"/>
      <c r="BH105" s="29">
        <f t="shared" si="281"/>
        <v>0</v>
      </c>
      <c r="BI105" s="29"/>
      <c r="BJ105" s="29"/>
      <c r="BK105" s="29"/>
      <c r="BL105" s="29"/>
      <c r="BM105" s="29"/>
      <c r="BN105" s="29"/>
      <c r="BO105" s="35">
        <f t="shared" si="289"/>
        <v>0</v>
      </c>
      <c r="BP105" s="29">
        <f t="shared" si="290"/>
        <v>0</v>
      </c>
      <c r="BQ105" s="29"/>
      <c r="BR105" s="29"/>
      <c r="BS105" s="29"/>
      <c r="BT105" s="29"/>
      <c r="BU105" s="29"/>
      <c r="BV105" s="29"/>
      <c r="BW105" s="29">
        <f t="shared" si="291"/>
        <v>0</v>
      </c>
      <c r="BX105" s="29"/>
      <c r="BY105" s="29"/>
      <c r="BZ105" s="29"/>
      <c r="CA105" s="29"/>
      <c r="CB105" s="29">
        <f t="shared" si="292"/>
        <v>0</v>
      </c>
      <c r="CC105" s="29"/>
      <c r="CD105" s="29"/>
      <c r="CE105" s="29"/>
      <c r="CF105" s="29"/>
      <c r="CG105" s="29">
        <f t="shared" si="293"/>
        <v>0</v>
      </c>
      <c r="CH105" s="29"/>
      <c r="CI105" s="29"/>
      <c r="CJ105" s="29"/>
      <c r="CK105" s="29"/>
      <c r="CL105" s="29"/>
      <c r="CM105" s="39"/>
      <c r="CN105" s="35"/>
      <c r="CO105" s="35"/>
      <c r="CP105" s="35"/>
      <c r="CQ105" s="35"/>
      <c r="CR105" s="31"/>
      <c r="CS105" s="21"/>
      <c r="CT105" s="21"/>
      <c r="CU105" s="21"/>
      <c r="CV105" s="21"/>
      <c r="CW105" s="21"/>
      <c r="CX105" s="21"/>
      <c r="CY105" s="21"/>
      <c r="CZ105" s="21"/>
      <c r="DA105" s="21"/>
      <c r="DB105" s="21"/>
      <c r="DC105" s="21"/>
      <c r="DD105" s="21"/>
      <c r="DE105" s="21"/>
      <c r="DF105" s="21"/>
      <c r="DG105" s="21"/>
      <c r="DH105" s="21"/>
      <c r="DI105" s="21"/>
      <c r="DJ105" s="21"/>
      <c r="DK105" s="21"/>
      <c r="DL105" s="21"/>
      <c r="DM105" s="21"/>
      <c r="DN105" s="21"/>
      <c r="DO105" s="21"/>
      <c r="DP105" s="21"/>
      <c r="DQ105" s="21"/>
      <c r="DR105" s="21"/>
      <c r="DS105" s="21"/>
      <c r="DT105" s="21"/>
      <c r="DU105" s="21"/>
      <c r="DV105" s="21"/>
      <c r="DW105" s="21"/>
      <c r="DX105" s="21"/>
      <c r="DY105" s="21"/>
      <c r="DZ105" s="21"/>
      <c r="EA105" s="21"/>
      <c r="EB105" s="21"/>
      <c r="EC105" s="21"/>
    </row>
    <row r="106" spans="1:133" s="32" customFormat="1" ht="15.75" hidden="1" customHeight="1" outlineLevel="1" x14ac:dyDescent="0.25">
      <c r="A106" s="96"/>
      <c r="B106" s="78" t="s">
        <v>48</v>
      </c>
      <c r="C106" s="37"/>
      <c r="D106" s="37"/>
      <c r="E106" s="37"/>
      <c r="F106" s="111"/>
      <c r="G106" s="39"/>
      <c r="H106" s="35">
        <f t="shared" si="352"/>
        <v>0</v>
      </c>
      <c r="I106" s="40"/>
      <c r="J106" s="39"/>
      <c r="K106" s="35"/>
      <c r="L106" s="35"/>
      <c r="M106" s="35"/>
      <c r="N106" s="35"/>
      <c r="O106" s="40"/>
      <c r="P106" s="41"/>
      <c r="Q106" s="35">
        <f t="shared" si="272"/>
        <v>0</v>
      </c>
      <c r="R106" s="35">
        <f t="shared" si="273"/>
        <v>0</v>
      </c>
      <c r="S106" s="35"/>
      <c r="T106" s="35"/>
      <c r="U106" s="35"/>
      <c r="V106" s="35"/>
      <c r="W106" s="35"/>
      <c r="X106" s="35"/>
      <c r="Y106" s="35">
        <f t="shared" si="274"/>
        <v>0</v>
      </c>
      <c r="Z106" s="35"/>
      <c r="AA106" s="35"/>
      <c r="AB106" s="35"/>
      <c r="AC106" s="35"/>
      <c r="AD106" s="35">
        <f t="shared" si="275"/>
        <v>0</v>
      </c>
      <c r="AE106" s="35"/>
      <c r="AF106" s="35"/>
      <c r="AG106" s="35"/>
      <c r="AH106" s="35"/>
      <c r="AI106" s="35">
        <f t="shared" si="276"/>
        <v>0</v>
      </c>
      <c r="AJ106" s="35"/>
      <c r="AK106" s="35"/>
      <c r="AL106" s="35"/>
      <c r="AM106" s="35"/>
      <c r="AN106" s="35"/>
      <c r="AO106" s="35"/>
      <c r="AP106" s="35">
        <f t="shared" si="277"/>
        <v>0</v>
      </c>
      <c r="AQ106" s="35">
        <f t="shared" si="278"/>
        <v>0</v>
      </c>
      <c r="AR106" s="35"/>
      <c r="AS106" s="35"/>
      <c r="AT106" s="35"/>
      <c r="AU106" s="35"/>
      <c r="AV106" s="35"/>
      <c r="AW106" s="35"/>
      <c r="AX106" s="35">
        <f t="shared" si="279"/>
        <v>0</v>
      </c>
      <c r="AY106" s="35"/>
      <c r="AZ106" s="35"/>
      <c r="BA106" s="35"/>
      <c r="BB106" s="35"/>
      <c r="BC106" s="35">
        <f t="shared" si="280"/>
        <v>0</v>
      </c>
      <c r="BD106" s="35"/>
      <c r="BE106" s="35"/>
      <c r="BF106" s="35"/>
      <c r="BG106" s="35"/>
      <c r="BH106" s="35">
        <f t="shared" si="281"/>
        <v>0</v>
      </c>
      <c r="BI106" s="35"/>
      <c r="BJ106" s="35"/>
      <c r="BK106" s="35"/>
      <c r="BL106" s="35"/>
      <c r="BM106" s="35"/>
      <c r="BN106" s="29"/>
      <c r="BO106" s="35">
        <f t="shared" si="289"/>
        <v>0</v>
      </c>
      <c r="BP106" s="35">
        <f t="shared" si="290"/>
        <v>0</v>
      </c>
      <c r="BQ106" s="35"/>
      <c r="BR106" s="35"/>
      <c r="BS106" s="35"/>
      <c r="BT106" s="35"/>
      <c r="BU106" s="35"/>
      <c r="BV106" s="35"/>
      <c r="BW106" s="35">
        <f t="shared" si="291"/>
        <v>0</v>
      </c>
      <c r="BX106" s="35"/>
      <c r="BY106" s="35"/>
      <c r="BZ106" s="35"/>
      <c r="CA106" s="35"/>
      <c r="CB106" s="35">
        <f t="shared" si="292"/>
        <v>0</v>
      </c>
      <c r="CC106" s="35"/>
      <c r="CD106" s="35"/>
      <c r="CE106" s="35"/>
      <c r="CF106" s="35"/>
      <c r="CG106" s="35">
        <f t="shared" si="293"/>
        <v>0</v>
      </c>
      <c r="CH106" s="35"/>
      <c r="CI106" s="35"/>
      <c r="CJ106" s="35"/>
      <c r="CK106" s="35"/>
      <c r="CL106" s="35"/>
      <c r="CM106" s="39"/>
      <c r="CN106" s="35"/>
      <c r="CO106" s="35"/>
      <c r="CP106" s="35"/>
      <c r="CQ106" s="35"/>
      <c r="CR106" s="31"/>
      <c r="CS106" s="21"/>
      <c r="CT106" s="21"/>
      <c r="CU106" s="21"/>
      <c r="CV106" s="21"/>
      <c r="CW106" s="21"/>
      <c r="CX106" s="21"/>
      <c r="CY106" s="21"/>
      <c r="CZ106" s="21"/>
      <c r="DA106" s="21"/>
      <c r="DB106" s="21"/>
      <c r="DC106" s="21"/>
      <c r="DD106" s="21"/>
      <c r="DE106" s="21"/>
      <c r="DF106" s="21"/>
      <c r="DG106" s="21"/>
      <c r="DH106" s="21"/>
      <c r="DI106" s="21"/>
      <c r="DJ106" s="21"/>
      <c r="DK106" s="21"/>
      <c r="DL106" s="21"/>
      <c r="DM106" s="21"/>
      <c r="DN106" s="21"/>
      <c r="DO106" s="21"/>
      <c r="DP106" s="21"/>
      <c r="DQ106" s="21"/>
      <c r="DR106" s="21"/>
      <c r="DS106" s="21"/>
      <c r="DT106" s="21"/>
      <c r="DU106" s="21"/>
      <c r="DV106" s="21"/>
      <c r="DW106" s="21"/>
      <c r="DX106" s="21"/>
      <c r="DY106" s="21"/>
      <c r="DZ106" s="21"/>
      <c r="EA106" s="21"/>
      <c r="EB106" s="21"/>
      <c r="EC106" s="21"/>
    </row>
    <row r="107" spans="1:133" s="32" customFormat="1" ht="15.75" hidden="1" customHeight="1" outlineLevel="1" x14ac:dyDescent="0.25">
      <c r="A107" s="96"/>
      <c r="B107" s="78" t="s">
        <v>49</v>
      </c>
      <c r="C107" s="37"/>
      <c r="D107" s="37"/>
      <c r="E107" s="37"/>
      <c r="F107" s="111"/>
      <c r="G107" s="39"/>
      <c r="H107" s="35">
        <f t="shared" si="352"/>
        <v>0</v>
      </c>
      <c r="I107" s="40"/>
      <c r="J107" s="39"/>
      <c r="K107" s="35"/>
      <c r="L107" s="35"/>
      <c r="M107" s="35"/>
      <c r="N107" s="35"/>
      <c r="O107" s="40"/>
      <c r="P107" s="41"/>
      <c r="Q107" s="35">
        <f t="shared" si="272"/>
        <v>0</v>
      </c>
      <c r="R107" s="35">
        <f t="shared" si="273"/>
        <v>0</v>
      </c>
      <c r="S107" s="35"/>
      <c r="T107" s="35"/>
      <c r="U107" s="35"/>
      <c r="V107" s="35"/>
      <c r="W107" s="35"/>
      <c r="X107" s="35"/>
      <c r="Y107" s="35">
        <f t="shared" si="274"/>
        <v>0</v>
      </c>
      <c r="Z107" s="35"/>
      <c r="AA107" s="35"/>
      <c r="AB107" s="35"/>
      <c r="AC107" s="35"/>
      <c r="AD107" s="35">
        <f t="shared" si="275"/>
        <v>0</v>
      </c>
      <c r="AE107" s="35"/>
      <c r="AF107" s="35"/>
      <c r="AG107" s="35"/>
      <c r="AH107" s="35"/>
      <c r="AI107" s="35">
        <f t="shared" si="276"/>
        <v>0</v>
      </c>
      <c r="AJ107" s="35"/>
      <c r="AK107" s="35"/>
      <c r="AL107" s="35"/>
      <c r="AM107" s="35"/>
      <c r="AN107" s="35"/>
      <c r="AO107" s="35"/>
      <c r="AP107" s="35">
        <f t="shared" si="277"/>
        <v>0</v>
      </c>
      <c r="AQ107" s="35">
        <f t="shared" si="278"/>
        <v>0</v>
      </c>
      <c r="AR107" s="35"/>
      <c r="AS107" s="35"/>
      <c r="AT107" s="35"/>
      <c r="AU107" s="35"/>
      <c r="AV107" s="35"/>
      <c r="AW107" s="35"/>
      <c r="AX107" s="35">
        <f t="shared" si="279"/>
        <v>0</v>
      </c>
      <c r="AY107" s="35"/>
      <c r="AZ107" s="35"/>
      <c r="BA107" s="35"/>
      <c r="BB107" s="35"/>
      <c r="BC107" s="35">
        <f t="shared" si="280"/>
        <v>0</v>
      </c>
      <c r="BD107" s="35"/>
      <c r="BE107" s="35"/>
      <c r="BF107" s="35"/>
      <c r="BG107" s="35"/>
      <c r="BH107" s="35">
        <f t="shared" si="281"/>
        <v>0</v>
      </c>
      <c r="BI107" s="35"/>
      <c r="BJ107" s="35"/>
      <c r="BK107" s="35"/>
      <c r="BL107" s="35"/>
      <c r="BM107" s="35"/>
      <c r="BN107" s="29"/>
      <c r="BO107" s="35">
        <f t="shared" si="289"/>
        <v>0</v>
      </c>
      <c r="BP107" s="35">
        <f t="shared" si="290"/>
        <v>0</v>
      </c>
      <c r="BQ107" s="35"/>
      <c r="BR107" s="35"/>
      <c r="BS107" s="35"/>
      <c r="BT107" s="35"/>
      <c r="BU107" s="35"/>
      <c r="BV107" s="35"/>
      <c r="BW107" s="35">
        <f t="shared" si="291"/>
        <v>0</v>
      </c>
      <c r="BX107" s="35"/>
      <c r="BY107" s="35"/>
      <c r="BZ107" s="35"/>
      <c r="CA107" s="35"/>
      <c r="CB107" s="35">
        <f t="shared" si="292"/>
        <v>0</v>
      </c>
      <c r="CC107" s="35"/>
      <c r="CD107" s="35"/>
      <c r="CE107" s="35"/>
      <c r="CF107" s="35"/>
      <c r="CG107" s="35">
        <f t="shared" si="293"/>
        <v>0</v>
      </c>
      <c r="CH107" s="35"/>
      <c r="CI107" s="35"/>
      <c r="CJ107" s="35"/>
      <c r="CK107" s="35"/>
      <c r="CL107" s="35"/>
      <c r="CM107" s="39"/>
      <c r="CN107" s="35"/>
      <c r="CO107" s="35"/>
      <c r="CP107" s="35"/>
      <c r="CQ107" s="35"/>
      <c r="CR107" s="31"/>
      <c r="CS107" s="21"/>
      <c r="CT107" s="21"/>
      <c r="CU107" s="21"/>
      <c r="CV107" s="21"/>
      <c r="CW107" s="21"/>
      <c r="CX107" s="21"/>
      <c r="CY107" s="21"/>
      <c r="CZ107" s="21"/>
      <c r="DA107" s="21"/>
      <c r="DB107" s="21"/>
      <c r="DC107" s="21"/>
      <c r="DD107" s="21"/>
      <c r="DE107" s="21"/>
      <c r="DF107" s="21"/>
      <c r="DG107" s="21"/>
      <c r="DH107" s="21"/>
      <c r="DI107" s="21"/>
      <c r="DJ107" s="21"/>
      <c r="DK107" s="21"/>
      <c r="DL107" s="21"/>
      <c r="DM107" s="21"/>
      <c r="DN107" s="21"/>
      <c r="DO107" s="21"/>
      <c r="DP107" s="21"/>
      <c r="DQ107" s="21"/>
      <c r="DR107" s="21"/>
      <c r="DS107" s="21"/>
      <c r="DT107" s="21"/>
      <c r="DU107" s="21"/>
      <c r="DV107" s="21"/>
      <c r="DW107" s="21"/>
      <c r="DX107" s="21"/>
      <c r="DY107" s="21"/>
      <c r="DZ107" s="21"/>
      <c r="EA107" s="21"/>
      <c r="EB107" s="21"/>
      <c r="EC107" s="21"/>
    </row>
    <row r="108" spans="1:133" s="32" customFormat="1" ht="15.75" hidden="1" customHeight="1" outlineLevel="1" x14ac:dyDescent="0.25">
      <c r="A108" s="96"/>
      <c r="B108" s="78" t="s">
        <v>50</v>
      </c>
      <c r="C108" s="37"/>
      <c r="D108" s="37"/>
      <c r="E108" s="37"/>
      <c r="F108" s="111"/>
      <c r="G108" s="39"/>
      <c r="H108" s="35">
        <f t="shared" si="352"/>
        <v>0</v>
      </c>
      <c r="I108" s="40"/>
      <c r="J108" s="39"/>
      <c r="K108" s="35"/>
      <c r="L108" s="35"/>
      <c r="M108" s="35"/>
      <c r="N108" s="35"/>
      <c r="O108" s="40"/>
      <c r="P108" s="41"/>
      <c r="Q108" s="35">
        <f t="shared" si="272"/>
        <v>0</v>
      </c>
      <c r="R108" s="35">
        <f t="shared" si="273"/>
        <v>0</v>
      </c>
      <c r="S108" s="35"/>
      <c r="T108" s="35"/>
      <c r="U108" s="35"/>
      <c r="V108" s="35"/>
      <c r="W108" s="35"/>
      <c r="X108" s="35"/>
      <c r="Y108" s="35">
        <f t="shared" si="274"/>
        <v>0</v>
      </c>
      <c r="Z108" s="35"/>
      <c r="AA108" s="35"/>
      <c r="AB108" s="35"/>
      <c r="AC108" s="35"/>
      <c r="AD108" s="35">
        <f t="shared" si="275"/>
        <v>0</v>
      </c>
      <c r="AE108" s="35"/>
      <c r="AF108" s="35"/>
      <c r="AG108" s="35"/>
      <c r="AH108" s="35"/>
      <c r="AI108" s="35">
        <f t="shared" si="276"/>
        <v>0</v>
      </c>
      <c r="AJ108" s="35"/>
      <c r="AK108" s="35"/>
      <c r="AL108" s="35"/>
      <c r="AM108" s="35"/>
      <c r="AN108" s="35"/>
      <c r="AO108" s="35"/>
      <c r="AP108" s="35">
        <f t="shared" si="277"/>
        <v>0</v>
      </c>
      <c r="AQ108" s="35">
        <f t="shared" si="278"/>
        <v>0</v>
      </c>
      <c r="AR108" s="35"/>
      <c r="AS108" s="35"/>
      <c r="AT108" s="35"/>
      <c r="AU108" s="35"/>
      <c r="AV108" s="35"/>
      <c r="AW108" s="35"/>
      <c r="AX108" s="35">
        <f t="shared" si="279"/>
        <v>0</v>
      </c>
      <c r="AY108" s="35"/>
      <c r="AZ108" s="35"/>
      <c r="BA108" s="35"/>
      <c r="BB108" s="35"/>
      <c r="BC108" s="35">
        <f t="shared" si="280"/>
        <v>0</v>
      </c>
      <c r="BD108" s="35"/>
      <c r="BE108" s="35"/>
      <c r="BF108" s="35"/>
      <c r="BG108" s="35"/>
      <c r="BH108" s="35">
        <f t="shared" si="281"/>
        <v>0</v>
      </c>
      <c r="BI108" s="35"/>
      <c r="BJ108" s="35"/>
      <c r="BK108" s="35"/>
      <c r="BL108" s="35"/>
      <c r="BM108" s="35"/>
      <c r="BN108" s="29"/>
      <c r="BO108" s="35">
        <f t="shared" si="289"/>
        <v>0</v>
      </c>
      <c r="BP108" s="35">
        <f t="shared" si="290"/>
        <v>0</v>
      </c>
      <c r="BQ108" s="35"/>
      <c r="BR108" s="35"/>
      <c r="BS108" s="35"/>
      <c r="BT108" s="35"/>
      <c r="BU108" s="35"/>
      <c r="BV108" s="35"/>
      <c r="BW108" s="35">
        <f t="shared" si="291"/>
        <v>0</v>
      </c>
      <c r="BX108" s="35"/>
      <c r="BY108" s="35"/>
      <c r="BZ108" s="35"/>
      <c r="CA108" s="35"/>
      <c r="CB108" s="35">
        <f t="shared" si="292"/>
        <v>0</v>
      </c>
      <c r="CC108" s="35"/>
      <c r="CD108" s="35"/>
      <c r="CE108" s="35"/>
      <c r="CF108" s="35"/>
      <c r="CG108" s="35">
        <f t="shared" si="293"/>
        <v>0</v>
      </c>
      <c r="CH108" s="35"/>
      <c r="CI108" s="35"/>
      <c r="CJ108" s="35"/>
      <c r="CK108" s="35"/>
      <c r="CL108" s="35"/>
      <c r="CM108" s="39"/>
      <c r="CN108" s="35"/>
      <c r="CO108" s="35"/>
      <c r="CP108" s="35"/>
      <c r="CQ108" s="35"/>
      <c r="CR108" s="31"/>
      <c r="CS108" s="21"/>
      <c r="CT108" s="21"/>
      <c r="CU108" s="21"/>
      <c r="CV108" s="21"/>
      <c r="CW108" s="21"/>
      <c r="CX108" s="21"/>
      <c r="CY108" s="21"/>
      <c r="CZ108" s="21"/>
      <c r="DA108" s="21"/>
      <c r="DB108" s="21"/>
      <c r="DC108" s="21"/>
      <c r="DD108" s="21"/>
      <c r="DE108" s="21"/>
      <c r="DF108" s="21"/>
      <c r="DG108" s="21"/>
      <c r="DH108" s="21"/>
      <c r="DI108" s="21"/>
      <c r="DJ108" s="21"/>
      <c r="DK108" s="21"/>
      <c r="DL108" s="21"/>
      <c r="DM108" s="21"/>
      <c r="DN108" s="21"/>
      <c r="DO108" s="21"/>
      <c r="DP108" s="21"/>
      <c r="DQ108" s="21"/>
      <c r="DR108" s="21"/>
      <c r="DS108" s="21"/>
      <c r="DT108" s="21"/>
      <c r="DU108" s="21"/>
      <c r="DV108" s="21"/>
      <c r="DW108" s="21"/>
      <c r="DX108" s="21"/>
      <c r="DY108" s="21"/>
      <c r="DZ108" s="21"/>
      <c r="EA108" s="21"/>
      <c r="EB108" s="21"/>
      <c r="EC108" s="21"/>
    </row>
    <row r="109" spans="1:133" s="32" customFormat="1" ht="15.75" hidden="1" customHeight="1" outlineLevel="1" x14ac:dyDescent="0.25">
      <c r="A109" s="96"/>
      <c r="B109" s="78" t="s">
        <v>51</v>
      </c>
      <c r="C109" s="37"/>
      <c r="D109" s="37"/>
      <c r="E109" s="37"/>
      <c r="F109" s="111"/>
      <c r="G109" s="39"/>
      <c r="H109" s="35">
        <f t="shared" si="352"/>
        <v>0</v>
      </c>
      <c r="I109" s="40"/>
      <c r="J109" s="39"/>
      <c r="K109" s="35"/>
      <c r="L109" s="35"/>
      <c r="M109" s="35"/>
      <c r="N109" s="35"/>
      <c r="O109" s="40"/>
      <c r="P109" s="41"/>
      <c r="Q109" s="35">
        <f t="shared" si="272"/>
        <v>0</v>
      </c>
      <c r="R109" s="35">
        <f t="shared" si="273"/>
        <v>0</v>
      </c>
      <c r="S109" s="35"/>
      <c r="T109" s="35"/>
      <c r="U109" s="35"/>
      <c r="V109" s="35"/>
      <c r="W109" s="35"/>
      <c r="X109" s="35"/>
      <c r="Y109" s="35">
        <f t="shared" si="274"/>
        <v>0</v>
      </c>
      <c r="Z109" s="35"/>
      <c r="AA109" s="35"/>
      <c r="AB109" s="35"/>
      <c r="AC109" s="35"/>
      <c r="AD109" s="35">
        <f t="shared" si="275"/>
        <v>0</v>
      </c>
      <c r="AE109" s="35"/>
      <c r="AF109" s="35"/>
      <c r="AG109" s="35"/>
      <c r="AH109" s="35"/>
      <c r="AI109" s="35">
        <f t="shared" si="276"/>
        <v>0</v>
      </c>
      <c r="AJ109" s="35"/>
      <c r="AK109" s="35"/>
      <c r="AL109" s="35"/>
      <c r="AM109" s="35"/>
      <c r="AN109" s="35"/>
      <c r="AO109" s="35"/>
      <c r="AP109" s="35">
        <f t="shared" si="277"/>
        <v>0</v>
      </c>
      <c r="AQ109" s="35">
        <f t="shared" si="278"/>
        <v>0</v>
      </c>
      <c r="AR109" s="35"/>
      <c r="AS109" s="35"/>
      <c r="AT109" s="35"/>
      <c r="AU109" s="35"/>
      <c r="AV109" s="35"/>
      <c r="AW109" s="35"/>
      <c r="AX109" s="35">
        <f t="shared" si="279"/>
        <v>0</v>
      </c>
      <c r="AY109" s="35"/>
      <c r="AZ109" s="35"/>
      <c r="BA109" s="35"/>
      <c r="BB109" s="35"/>
      <c r="BC109" s="35">
        <f t="shared" si="280"/>
        <v>0</v>
      </c>
      <c r="BD109" s="35"/>
      <c r="BE109" s="35"/>
      <c r="BF109" s="35"/>
      <c r="BG109" s="35"/>
      <c r="BH109" s="35">
        <f t="shared" si="281"/>
        <v>0</v>
      </c>
      <c r="BI109" s="35"/>
      <c r="BJ109" s="35"/>
      <c r="BK109" s="35"/>
      <c r="BL109" s="35"/>
      <c r="BM109" s="35"/>
      <c r="BN109" s="29"/>
      <c r="BO109" s="35">
        <f t="shared" si="289"/>
        <v>0</v>
      </c>
      <c r="BP109" s="35">
        <f t="shared" si="290"/>
        <v>0</v>
      </c>
      <c r="BQ109" s="35"/>
      <c r="BR109" s="35"/>
      <c r="BS109" s="35"/>
      <c r="BT109" s="35"/>
      <c r="BU109" s="35"/>
      <c r="BV109" s="35"/>
      <c r="BW109" s="35">
        <f t="shared" si="291"/>
        <v>0</v>
      </c>
      <c r="BX109" s="35"/>
      <c r="BY109" s="35"/>
      <c r="BZ109" s="35"/>
      <c r="CA109" s="35"/>
      <c r="CB109" s="35">
        <f t="shared" si="292"/>
        <v>0</v>
      </c>
      <c r="CC109" s="35"/>
      <c r="CD109" s="35"/>
      <c r="CE109" s="35"/>
      <c r="CF109" s="35"/>
      <c r="CG109" s="35">
        <f t="shared" si="293"/>
        <v>0</v>
      </c>
      <c r="CH109" s="35"/>
      <c r="CI109" s="35"/>
      <c r="CJ109" s="35"/>
      <c r="CK109" s="35"/>
      <c r="CL109" s="35"/>
      <c r="CM109" s="39"/>
      <c r="CN109" s="35"/>
      <c r="CO109" s="35"/>
      <c r="CP109" s="35"/>
      <c r="CQ109" s="35"/>
      <c r="CR109" s="31"/>
      <c r="CS109" s="21"/>
      <c r="CT109" s="21"/>
      <c r="CU109" s="21"/>
      <c r="CV109" s="21"/>
      <c r="CW109" s="21"/>
      <c r="CX109" s="21"/>
      <c r="CY109" s="21"/>
      <c r="CZ109" s="21"/>
      <c r="DA109" s="21"/>
      <c r="DB109" s="21"/>
      <c r="DC109" s="21"/>
      <c r="DD109" s="21"/>
      <c r="DE109" s="21"/>
      <c r="DF109" s="21"/>
      <c r="DG109" s="21"/>
      <c r="DH109" s="21"/>
      <c r="DI109" s="21"/>
      <c r="DJ109" s="21"/>
      <c r="DK109" s="21"/>
      <c r="DL109" s="21"/>
      <c r="DM109" s="21"/>
      <c r="DN109" s="21"/>
      <c r="DO109" s="21"/>
      <c r="DP109" s="21"/>
      <c r="DQ109" s="21"/>
      <c r="DR109" s="21"/>
      <c r="DS109" s="21"/>
      <c r="DT109" s="21"/>
      <c r="DU109" s="21"/>
      <c r="DV109" s="21"/>
      <c r="DW109" s="21"/>
      <c r="DX109" s="21"/>
      <c r="DY109" s="21"/>
      <c r="DZ109" s="21"/>
      <c r="EA109" s="21"/>
      <c r="EB109" s="21"/>
      <c r="EC109" s="21"/>
    </row>
    <row r="110" spans="1:133" s="32" customFormat="1" ht="15.75" hidden="1" customHeight="1" outlineLevel="1" x14ac:dyDescent="0.25">
      <c r="A110" s="83"/>
      <c r="B110" s="77" t="s">
        <v>56</v>
      </c>
      <c r="C110" s="28"/>
      <c r="D110" s="28"/>
      <c r="E110" s="28"/>
      <c r="F110" s="106"/>
      <c r="G110" s="30"/>
      <c r="H110" s="35">
        <f t="shared" si="352"/>
        <v>0</v>
      </c>
      <c r="I110" s="31"/>
      <c r="J110" s="30"/>
      <c r="K110" s="29"/>
      <c r="L110" s="29"/>
      <c r="M110" s="29"/>
      <c r="N110" s="29"/>
      <c r="O110" s="31"/>
      <c r="P110" s="50"/>
      <c r="Q110" s="29">
        <f t="shared" si="272"/>
        <v>0</v>
      </c>
      <c r="R110" s="29">
        <f t="shared" si="273"/>
        <v>0</v>
      </c>
      <c r="S110" s="29"/>
      <c r="T110" s="29"/>
      <c r="U110" s="29"/>
      <c r="V110" s="29"/>
      <c r="W110" s="29"/>
      <c r="X110" s="29"/>
      <c r="Y110" s="29">
        <f t="shared" si="274"/>
        <v>0</v>
      </c>
      <c r="Z110" s="29"/>
      <c r="AA110" s="29"/>
      <c r="AB110" s="29"/>
      <c r="AC110" s="29"/>
      <c r="AD110" s="29">
        <f t="shared" si="275"/>
        <v>0</v>
      </c>
      <c r="AE110" s="29"/>
      <c r="AF110" s="29"/>
      <c r="AG110" s="29"/>
      <c r="AH110" s="29"/>
      <c r="AI110" s="29">
        <f t="shared" si="276"/>
        <v>0</v>
      </c>
      <c r="AJ110" s="29"/>
      <c r="AK110" s="29"/>
      <c r="AL110" s="29"/>
      <c r="AM110" s="29"/>
      <c r="AN110" s="29"/>
      <c r="AO110" s="29"/>
      <c r="AP110" s="29">
        <f t="shared" si="277"/>
        <v>0</v>
      </c>
      <c r="AQ110" s="29">
        <f t="shared" si="278"/>
        <v>0</v>
      </c>
      <c r="AR110" s="29"/>
      <c r="AS110" s="29"/>
      <c r="AT110" s="29"/>
      <c r="AU110" s="29"/>
      <c r="AV110" s="29"/>
      <c r="AW110" s="29"/>
      <c r="AX110" s="29">
        <f t="shared" si="279"/>
        <v>0</v>
      </c>
      <c r="AY110" s="29"/>
      <c r="AZ110" s="29"/>
      <c r="BA110" s="29"/>
      <c r="BB110" s="29"/>
      <c r="BC110" s="29">
        <f t="shared" si="280"/>
        <v>0</v>
      </c>
      <c r="BD110" s="29"/>
      <c r="BE110" s="29"/>
      <c r="BF110" s="29"/>
      <c r="BG110" s="29"/>
      <c r="BH110" s="29">
        <f t="shared" si="281"/>
        <v>0</v>
      </c>
      <c r="BI110" s="29"/>
      <c r="BJ110" s="29"/>
      <c r="BK110" s="29"/>
      <c r="BL110" s="29"/>
      <c r="BM110" s="29"/>
      <c r="BN110" s="29"/>
      <c r="BO110" s="29">
        <f t="shared" si="289"/>
        <v>0</v>
      </c>
      <c r="BP110" s="29">
        <f t="shared" si="290"/>
        <v>0</v>
      </c>
      <c r="BQ110" s="29"/>
      <c r="BR110" s="29"/>
      <c r="BS110" s="29"/>
      <c r="BT110" s="29"/>
      <c r="BU110" s="29"/>
      <c r="BV110" s="29"/>
      <c r="BW110" s="29">
        <f t="shared" si="291"/>
        <v>0</v>
      </c>
      <c r="BX110" s="29"/>
      <c r="BY110" s="29"/>
      <c r="BZ110" s="29"/>
      <c r="CA110" s="29"/>
      <c r="CB110" s="29">
        <f t="shared" si="292"/>
        <v>0</v>
      </c>
      <c r="CC110" s="29"/>
      <c r="CD110" s="29"/>
      <c r="CE110" s="29"/>
      <c r="CF110" s="29"/>
      <c r="CG110" s="29">
        <f t="shared" si="293"/>
        <v>0</v>
      </c>
      <c r="CH110" s="29"/>
      <c r="CI110" s="29"/>
      <c r="CJ110" s="29"/>
      <c r="CK110" s="29"/>
      <c r="CL110" s="29"/>
      <c r="CM110" s="30"/>
      <c r="CN110" s="29"/>
      <c r="CO110" s="29"/>
      <c r="CP110" s="29"/>
      <c r="CQ110" s="29"/>
      <c r="CR110" s="31"/>
      <c r="CS110" s="21"/>
      <c r="CT110" s="21"/>
      <c r="CU110" s="21"/>
      <c r="CV110" s="21"/>
      <c r="CW110" s="21"/>
      <c r="CX110" s="21"/>
      <c r="CY110" s="21"/>
      <c r="CZ110" s="21"/>
      <c r="DA110" s="21"/>
      <c r="DB110" s="21"/>
      <c r="DC110" s="21"/>
      <c r="DD110" s="21"/>
      <c r="DE110" s="21"/>
      <c r="DF110" s="21"/>
      <c r="DG110" s="21"/>
      <c r="DH110" s="21"/>
      <c r="DI110" s="21"/>
      <c r="DJ110" s="21"/>
      <c r="DK110" s="21"/>
      <c r="DL110" s="21"/>
      <c r="DM110" s="21"/>
      <c r="DN110" s="21"/>
      <c r="DO110" s="21"/>
      <c r="DP110" s="21"/>
      <c r="DQ110" s="21"/>
      <c r="DR110" s="21"/>
      <c r="DS110" s="21"/>
      <c r="DT110" s="21"/>
      <c r="DU110" s="21"/>
      <c r="DV110" s="21"/>
      <c r="DW110" s="21"/>
      <c r="DX110" s="21"/>
      <c r="DY110" s="21"/>
      <c r="DZ110" s="21"/>
      <c r="EA110" s="21"/>
      <c r="EB110" s="21"/>
      <c r="EC110" s="21"/>
    </row>
    <row r="111" spans="1:133" s="32" customFormat="1" ht="15.75" hidden="1" customHeight="1" outlineLevel="1" x14ac:dyDescent="0.25">
      <c r="A111" s="96"/>
      <c r="B111" s="75" t="s">
        <v>57</v>
      </c>
      <c r="C111" s="37"/>
      <c r="D111" s="37"/>
      <c r="E111" s="37"/>
      <c r="F111" s="111"/>
      <c r="G111" s="39"/>
      <c r="H111" s="35">
        <f t="shared" si="352"/>
        <v>0</v>
      </c>
      <c r="I111" s="40"/>
      <c r="J111" s="39"/>
      <c r="K111" s="35"/>
      <c r="L111" s="35"/>
      <c r="M111" s="35"/>
      <c r="N111" s="35"/>
      <c r="O111" s="40"/>
      <c r="P111" s="41"/>
      <c r="Q111" s="35">
        <f t="shared" si="272"/>
        <v>0</v>
      </c>
      <c r="R111" s="35">
        <f t="shared" si="273"/>
        <v>0</v>
      </c>
      <c r="S111" s="35"/>
      <c r="T111" s="35"/>
      <c r="U111" s="35"/>
      <c r="V111" s="35"/>
      <c r="W111" s="35"/>
      <c r="X111" s="35"/>
      <c r="Y111" s="35">
        <f t="shared" si="274"/>
        <v>0</v>
      </c>
      <c r="Z111" s="35"/>
      <c r="AA111" s="35"/>
      <c r="AB111" s="35"/>
      <c r="AC111" s="35"/>
      <c r="AD111" s="35">
        <f t="shared" si="275"/>
        <v>0</v>
      </c>
      <c r="AE111" s="35"/>
      <c r="AF111" s="35"/>
      <c r="AG111" s="35"/>
      <c r="AH111" s="35"/>
      <c r="AI111" s="35">
        <f t="shared" si="276"/>
        <v>0</v>
      </c>
      <c r="AJ111" s="35"/>
      <c r="AK111" s="35"/>
      <c r="AL111" s="35"/>
      <c r="AM111" s="35"/>
      <c r="AN111" s="35"/>
      <c r="AO111" s="35"/>
      <c r="AP111" s="35">
        <f t="shared" si="277"/>
        <v>0</v>
      </c>
      <c r="AQ111" s="35">
        <f t="shared" si="278"/>
        <v>0</v>
      </c>
      <c r="AR111" s="35"/>
      <c r="AS111" s="35"/>
      <c r="AT111" s="35"/>
      <c r="AU111" s="35"/>
      <c r="AV111" s="35"/>
      <c r="AW111" s="35"/>
      <c r="AX111" s="35">
        <f t="shared" si="279"/>
        <v>0</v>
      </c>
      <c r="AY111" s="35"/>
      <c r="AZ111" s="35"/>
      <c r="BA111" s="35"/>
      <c r="BB111" s="35"/>
      <c r="BC111" s="35">
        <f t="shared" si="280"/>
        <v>0</v>
      </c>
      <c r="BD111" s="35"/>
      <c r="BE111" s="35"/>
      <c r="BF111" s="35"/>
      <c r="BG111" s="35"/>
      <c r="BH111" s="35">
        <f t="shared" si="281"/>
        <v>0</v>
      </c>
      <c r="BI111" s="35"/>
      <c r="BJ111" s="35"/>
      <c r="BK111" s="35"/>
      <c r="BL111" s="35"/>
      <c r="BM111" s="35"/>
      <c r="BN111" s="29"/>
      <c r="BO111" s="35">
        <f t="shared" si="289"/>
        <v>0</v>
      </c>
      <c r="BP111" s="35">
        <f t="shared" si="290"/>
        <v>0</v>
      </c>
      <c r="BQ111" s="35"/>
      <c r="BR111" s="35"/>
      <c r="BS111" s="35"/>
      <c r="BT111" s="35"/>
      <c r="BU111" s="35"/>
      <c r="BV111" s="35"/>
      <c r="BW111" s="35">
        <f t="shared" si="291"/>
        <v>0</v>
      </c>
      <c r="BX111" s="35"/>
      <c r="BY111" s="35"/>
      <c r="BZ111" s="35"/>
      <c r="CA111" s="35"/>
      <c r="CB111" s="35">
        <f t="shared" si="292"/>
        <v>0</v>
      </c>
      <c r="CC111" s="35"/>
      <c r="CD111" s="35"/>
      <c r="CE111" s="35"/>
      <c r="CF111" s="35"/>
      <c r="CG111" s="35">
        <f t="shared" si="293"/>
        <v>0</v>
      </c>
      <c r="CH111" s="35"/>
      <c r="CI111" s="35"/>
      <c r="CJ111" s="35"/>
      <c r="CK111" s="35"/>
      <c r="CL111" s="35"/>
      <c r="CM111" s="39"/>
      <c r="CN111" s="35"/>
      <c r="CO111" s="35"/>
      <c r="CP111" s="35"/>
      <c r="CQ111" s="35"/>
      <c r="CR111" s="31"/>
      <c r="CS111" s="21"/>
      <c r="CT111" s="21"/>
      <c r="CU111" s="21"/>
      <c r="CV111" s="21"/>
      <c r="CW111" s="21"/>
      <c r="CX111" s="21"/>
      <c r="CY111" s="21"/>
      <c r="CZ111" s="21"/>
      <c r="DA111" s="21"/>
      <c r="DB111" s="21"/>
      <c r="DC111" s="21"/>
      <c r="DD111" s="21"/>
      <c r="DE111" s="21"/>
      <c r="DF111" s="21"/>
      <c r="DG111" s="21"/>
      <c r="DH111" s="21"/>
      <c r="DI111" s="21"/>
      <c r="DJ111" s="21"/>
      <c r="DK111" s="21"/>
      <c r="DL111" s="21"/>
      <c r="DM111" s="21"/>
      <c r="DN111" s="21"/>
      <c r="DO111" s="21"/>
      <c r="DP111" s="21"/>
      <c r="DQ111" s="21"/>
      <c r="DR111" s="21"/>
      <c r="DS111" s="21"/>
      <c r="DT111" s="21"/>
      <c r="DU111" s="21"/>
      <c r="DV111" s="21"/>
      <c r="DW111" s="21"/>
      <c r="DX111" s="21"/>
      <c r="DY111" s="21"/>
      <c r="DZ111" s="21"/>
      <c r="EA111" s="21"/>
      <c r="EB111" s="21"/>
      <c r="EC111" s="21"/>
    </row>
    <row r="112" spans="1:133" s="32" customFormat="1" ht="15.75" hidden="1" customHeight="1" outlineLevel="1" x14ac:dyDescent="0.25">
      <c r="A112" s="96"/>
      <c r="B112" s="75" t="s">
        <v>74</v>
      </c>
      <c r="C112" s="37"/>
      <c r="D112" s="37"/>
      <c r="E112" s="37"/>
      <c r="F112" s="111"/>
      <c r="G112" s="39"/>
      <c r="H112" s="35">
        <f t="shared" si="352"/>
        <v>0</v>
      </c>
      <c r="I112" s="40"/>
      <c r="J112" s="39"/>
      <c r="K112" s="35"/>
      <c r="L112" s="35"/>
      <c r="M112" s="35"/>
      <c r="N112" s="35"/>
      <c r="O112" s="40"/>
      <c r="P112" s="41"/>
      <c r="Q112" s="35">
        <f t="shared" si="272"/>
        <v>0</v>
      </c>
      <c r="R112" s="35">
        <f t="shared" si="273"/>
        <v>0</v>
      </c>
      <c r="S112" s="35"/>
      <c r="T112" s="35"/>
      <c r="U112" s="35"/>
      <c r="V112" s="35"/>
      <c r="W112" s="35"/>
      <c r="X112" s="35"/>
      <c r="Y112" s="35">
        <f t="shared" si="274"/>
        <v>0</v>
      </c>
      <c r="Z112" s="35"/>
      <c r="AA112" s="35"/>
      <c r="AB112" s="35"/>
      <c r="AC112" s="35"/>
      <c r="AD112" s="35">
        <f t="shared" si="275"/>
        <v>0</v>
      </c>
      <c r="AE112" s="35"/>
      <c r="AF112" s="35"/>
      <c r="AG112" s="35"/>
      <c r="AH112" s="35"/>
      <c r="AI112" s="35">
        <f t="shared" si="276"/>
        <v>0</v>
      </c>
      <c r="AJ112" s="35"/>
      <c r="AK112" s="35"/>
      <c r="AL112" s="35"/>
      <c r="AM112" s="35"/>
      <c r="AN112" s="35"/>
      <c r="AO112" s="35"/>
      <c r="AP112" s="35">
        <f t="shared" si="277"/>
        <v>0</v>
      </c>
      <c r="AQ112" s="35">
        <f t="shared" si="278"/>
        <v>0</v>
      </c>
      <c r="AR112" s="35"/>
      <c r="AS112" s="35"/>
      <c r="AT112" s="35"/>
      <c r="AU112" s="35"/>
      <c r="AV112" s="35"/>
      <c r="AW112" s="35"/>
      <c r="AX112" s="35">
        <f t="shared" si="279"/>
        <v>0</v>
      </c>
      <c r="AY112" s="35"/>
      <c r="AZ112" s="35"/>
      <c r="BA112" s="35"/>
      <c r="BB112" s="35"/>
      <c r="BC112" s="35">
        <f t="shared" si="280"/>
        <v>0</v>
      </c>
      <c r="BD112" s="35"/>
      <c r="BE112" s="35"/>
      <c r="BF112" s="35"/>
      <c r="BG112" s="35"/>
      <c r="BH112" s="35">
        <f t="shared" si="281"/>
        <v>0</v>
      </c>
      <c r="BI112" s="35"/>
      <c r="BJ112" s="35"/>
      <c r="BK112" s="35"/>
      <c r="BL112" s="35"/>
      <c r="BM112" s="35"/>
      <c r="BN112" s="29"/>
      <c r="BO112" s="35">
        <f t="shared" si="289"/>
        <v>0</v>
      </c>
      <c r="BP112" s="35">
        <f t="shared" si="290"/>
        <v>0</v>
      </c>
      <c r="BQ112" s="35"/>
      <c r="BR112" s="35"/>
      <c r="BS112" s="35"/>
      <c r="BT112" s="35"/>
      <c r="BU112" s="35"/>
      <c r="BV112" s="35"/>
      <c r="BW112" s="35">
        <f t="shared" si="291"/>
        <v>0</v>
      </c>
      <c r="BX112" s="35"/>
      <c r="BY112" s="35"/>
      <c r="BZ112" s="35"/>
      <c r="CA112" s="35"/>
      <c r="CB112" s="35">
        <f t="shared" si="292"/>
        <v>0</v>
      </c>
      <c r="CC112" s="35"/>
      <c r="CD112" s="35"/>
      <c r="CE112" s="35"/>
      <c r="CF112" s="35"/>
      <c r="CG112" s="35">
        <f t="shared" si="293"/>
        <v>0</v>
      </c>
      <c r="CH112" s="35"/>
      <c r="CI112" s="35"/>
      <c r="CJ112" s="35"/>
      <c r="CK112" s="35"/>
      <c r="CL112" s="35"/>
      <c r="CM112" s="39"/>
      <c r="CN112" s="35"/>
      <c r="CO112" s="35"/>
      <c r="CP112" s="35"/>
      <c r="CQ112" s="35"/>
      <c r="CR112" s="31"/>
      <c r="CS112" s="21"/>
      <c r="CT112" s="21"/>
      <c r="CU112" s="21"/>
      <c r="CV112" s="21"/>
      <c r="CW112" s="21"/>
      <c r="CX112" s="21"/>
      <c r="CY112" s="21"/>
      <c r="CZ112" s="21"/>
      <c r="DA112" s="21"/>
      <c r="DB112" s="21"/>
      <c r="DC112" s="21"/>
      <c r="DD112" s="21"/>
      <c r="DE112" s="21"/>
      <c r="DF112" s="21"/>
      <c r="DG112" s="21"/>
      <c r="DH112" s="21"/>
      <c r="DI112" s="21"/>
      <c r="DJ112" s="21"/>
      <c r="DK112" s="21"/>
      <c r="DL112" s="21"/>
      <c r="DM112" s="21"/>
      <c r="DN112" s="21"/>
      <c r="DO112" s="21"/>
      <c r="DP112" s="21"/>
      <c r="DQ112" s="21"/>
      <c r="DR112" s="21"/>
      <c r="DS112" s="21"/>
      <c r="DT112" s="21"/>
      <c r="DU112" s="21"/>
      <c r="DV112" s="21"/>
      <c r="DW112" s="21"/>
      <c r="DX112" s="21"/>
      <c r="DY112" s="21"/>
      <c r="DZ112" s="21"/>
      <c r="EA112" s="21"/>
      <c r="EB112" s="21"/>
      <c r="EC112" s="21"/>
    </row>
    <row r="113" spans="1:133" s="32" customFormat="1" ht="15.75" hidden="1" customHeight="1" outlineLevel="1" x14ac:dyDescent="0.25">
      <c r="A113" s="96"/>
      <c r="B113" s="75" t="s">
        <v>100</v>
      </c>
      <c r="C113" s="37"/>
      <c r="D113" s="37"/>
      <c r="E113" s="37"/>
      <c r="F113" s="111"/>
      <c r="G113" s="39"/>
      <c r="H113" s="35">
        <f t="shared" si="352"/>
        <v>0</v>
      </c>
      <c r="I113" s="40"/>
      <c r="J113" s="39"/>
      <c r="K113" s="35"/>
      <c r="L113" s="35"/>
      <c r="M113" s="35"/>
      <c r="N113" s="35"/>
      <c r="O113" s="40"/>
      <c r="P113" s="41"/>
      <c r="Q113" s="35">
        <f t="shared" si="272"/>
        <v>0</v>
      </c>
      <c r="R113" s="35">
        <f t="shared" si="273"/>
        <v>0</v>
      </c>
      <c r="S113" s="35"/>
      <c r="T113" s="35"/>
      <c r="U113" s="35"/>
      <c r="V113" s="35"/>
      <c r="W113" s="35"/>
      <c r="X113" s="35"/>
      <c r="Y113" s="35">
        <f t="shared" si="274"/>
        <v>0</v>
      </c>
      <c r="Z113" s="35"/>
      <c r="AA113" s="35"/>
      <c r="AB113" s="35"/>
      <c r="AC113" s="35"/>
      <c r="AD113" s="35">
        <f t="shared" si="275"/>
        <v>0</v>
      </c>
      <c r="AE113" s="35"/>
      <c r="AF113" s="35"/>
      <c r="AG113" s="35"/>
      <c r="AH113" s="35"/>
      <c r="AI113" s="35">
        <f t="shared" si="276"/>
        <v>0</v>
      </c>
      <c r="AJ113" s="35"/>
      <c r="AK113" s="35"/>
      <c r="AL113" s="35"/>
      <c r="AM113" s="35"/>
      <c r="AN113" s="35"/>
      <c r="AO113" s="35"/>
      <c r="AP113" s="35">
        <f t="shared" si="277"/>
        <v>0</v>
      </c>
      <c r="AQ113" s="35">
        <f t="shared" si="278"/>
        <v>0</v>
      </c>
      <c r="AR113" s="35"/>
      <c r="AS113" s="35"/>
      <c r="AT113" s="35"/>
      <c r="AU113" s="35"/>
      <c r="AV113" s="35"/>
      <c r="AW113" s="35"/>
      <c r="AX113" s="35">
        <f t="shared" si="279"/>
        <v>0</v>
      </c>
      <c r="AY113" s="35"/>
      <c r="AZ113" s="35"/>
      <c r="BA113" s="35"/>
      <c r="BB113" s="35"/>
      <c r="BC113" s="35">
        <f t="shared" si="280"/>
        <v>0</v>
      </c>
      <c r="BD113" s="35"/>
      <c r="BE113" s="35"/>
      <c r="BF113" s="35"/>
      <c r="BG113" s="35"/>
      <c r="BH113" s="35">
        <f t="shared" si="281"/>
        <v>0</v>
      </c>
      <c r="BI113" s="35"/>
      <c r="BJ113" s="35"/>
      <c r="BK113" s="35"/>
      <c r="BL113" s="35"/>
      <c r="BM113" s="35"/>
      <c r="BN113" s="29"/>
      <c r="BO113" s="35">
        <f t="shared" si="289"/>
        <v>0</v>
      </c>
      <c r="BP113" s="35">
        <f t="shared" si="290"/>
        <v>0</v>
      </c>
      <c r="BQ113" s="35"/>
      <c r="BR113" s="35"/>
      <c r="BS113" s="35"/>
      <c r="BT113" s="35"/>
      <c r="BU113" s="35"/>
      <c r="BV113" s="35"/>
      <c r="BW113" s="35">
        <f t="shared" si="291"/>
        <v>0</v>
      </c>
      <c r="BX113" s="35"/>
      <c r="BY113" s="35"/>
      <c r="BZ113" s="35"/>
      <c r="CA113" s="35"/>
      <c r="CB113" s="35">
        <f t="shared" si="292"/>
        <v>0</v>
      </c>
      <c r="CC113" s="35"/>
      <c r="CD113" s="35"/>
      <c r="CE113" s="35"/>
      <c r="CF113" s="35"/>
      <c r="CG113" s="35">
        <f t="shared" si="293"/>
        <v>0</v>
      </c>
      <c r="CH113" s="35"/>
      <c r="CI113" s="35"/>
      <c r="CJ113" s="35"/>
      <c r="CK113" s="35"/>
      <c r="CL113" s="35"/>
      <c r="CM113" s="39"/>
      <c r="CN113" s="35"/>
      <c r="CO113" s="35"/>
      <c r="CP113" s="35"/>
      <c r="CQ113" s="35"/>
      <c r="CR113" s="31"/>
      <c r="CS113" s="21"/>
      <c r="CT113" s="21"/>
      <c r="CU113" s="21"/>
      <c r="CV113" s="21"/>
      <c r="CW113" s="21"/>
      <c r="CX113" s="21"/>
      <c r="CY113" s="21"/>
      <c r="CZ113" s="21"/>
      <c r="DA113" s="21"/>
      <c r="DB113" s="21"/>
      <c r="DC113" s="21"/>
      <c r="DD113" s="21"/>
      <c r="DE113" s="21"/>
      <c r="DF113" s="21"/>
      <c r="DG113" s="21"/>
      <c r="DH113" s="21"/>
      <c r="DI113" s="21"/>
      <c r="DJ113" s="21"/>
      <c r="DK113" s="21"/>
      <c r="DL113" s="21"/>
      <c r="DM113" s="21"/>
      <c r="DN113" s="21"/>
      <c r="DO113" s="21"/>
      <c r="DP113" s="21"/>
      <c r="DQ113" s="21"/>
      <c r="DR113" s="21"/>
      <c r="DS113" s="21"/>
      <c r="DT113" s="21"/>
      <c r="DU113" s="21"/>
      <c r="DV113" s="21"/>
      <c r="DW113" s="21"/>
      <c r="DX113" s="21"/>
      <c r="DY113" s="21"/>
      <c r="DZ113" s="21"/>
      <c r="EA113" s="21"/>
      <c r="EB113" s="21"/>
      <c r="EC113" s="21"/>
    </row>
    <row r="114" spans="1:133" s="32" customFormat="1" outlineLevel="1" x14ac:dyDescent="0.25">
      <c r="A114" s="90" t="s">
        <v>32</v>
      </c>
      <c r="B114" s="77" t="s">
        <v>23</v>
      </c>
      <c r="C114" s="28"/>
      <c r="D114" s="28"/>
      <c r="E114" s="28"/>
      <c r="F114" s="106"/>
      <c r="G114" s="30">
        <f>SUM(G115:G117)</f>
        <v>112.8</v>
      </c>
      <c r="H114" s="29">
        <f>SUM(H115:H117)</f>
        <v>112.8</v>
      </c>
      <c r="I114" s="31">
        <f>SUM(I115:I117)</f>
        <v>41.119</v>
      </c>
      <c r="J114" s="30">
        <f>SUM(J115:J116)</f>
        <v>0</v>
      </c>
      <c r="K114" s="29">
        <f>SUM(K115:K116)</f>
        <v>0</v>
      </c>
      <c r="L114" s="29"/>
      <c r="M114" s="29"/>
      <c r="N114" s="29"/>
      <c r="O114" s="31">
        <f>SUM(O115:O116)</f>
        <v>0</v>
      </c>
      <c r="P114" s="50">
        <f>SUM(P115:P117)</f>
        <v>17.189</v>
      </c>
      <c r="Q114" s="29">
        <f t="shared" ref="Q114:AO114" si="353">SUM(Q115:Q117)</f>
        <v>17.189</v>
      </c>
      <c r="R114" s="29">
        <f t="shared" si="353"/>
        <v>0</v>
      </c>
      <c r="S114" s="29">
        <f t="shared" si="353"/>
        <v>0</v>
      </c>
      <c r="T114" s="29">
        <f t="shared" si="353"/>
        <v>0</v>
      </c>
      <c r="U114" s="29">
        <f t="shared" si="353"/>
        <v>0</v>
      </c>
      <c r="V114" s="29">
        <f t="shared" si="353"/>
        <v>0</v>
      </c>
      <c r="W114" s="29">
        <f t="shared" si="353"/>
        <v>0</v>
      </c>
      <c r="X114" s="29">
        <f t="shared" si="353"/>
        <v>0</v>
      </c>
      <c r="Y114" s="29">
        <f t="shared" si="353"/>
        <v>14.566949152542373</v>
      </c>
      <c r="Z114" s="29">
        <f t="shared" si="353"/>
        <v>14.566949152542373</v>
      </c>
      <c r="AA114" s="29">
        <f t="shared" si="353"/>
        <v>0</v>
      </c>
      <c r="AB114" s="29">
        <f t="shared" si="353"/>
        <v>0</v>
      </c>
      <c r="AC114" s="29">
        <f t="shared" si="353"/>
        <v>2.6220508474576274</v>
      </c>
      <c r="AD114" s="29">
        <f t="shared" si="353"/>
        <v>0</v>
      </c>
      <c r="AE114" s="29">
        <f t="shared" si="353"/>
        <v>0</v>
      </c>
      <c r="AF114" s="29">
        <f t="shared" si="353"/>
        <v>0</v>
      </c>
      <c r="AG114" s="29">
        <f t="shared" si="353"/>
        <v>0</v>
      </c>
      <c r="AH114" s="29">
        <f t="shared" si="353"/>
        <v>0</v>
      </c>
      <c r="AI114" s="29">
        <f t="shared" si="353"/>
        <v>0</v>
      </c>
      <c r="AJ114" s="29">
        <f t="shared" si="353"/>
        <v>0</v>
      </c>
      <c r="AK114" s="29">
        <f t="shared" si="353"/>
        <v>0</v>
      </c>
      <c r="AL114" s="29">
        <f t="shared" si="353"/>
        <v>0</v>
      </c>
      <c r="AM114" s="29">
        <f t="shared" si="353"/>
        <v>0</v>
      </c>
      <c r="AN114" s="29">
        <f t="shared" si="353"/>
        <v>0</v>
      </c>
      <c r="AO114" s="29">
        <f t="shared" si="353"/>
        <v>54.491999999999997</v>
      </c>
      <c r="AP114" s="29">
        <f t="shared" ref="AP114" si="354">SUM(AP115:AP117)</f>
        <v>54.491999999999997</v>
      </c>
      <c r="AQ114" s="29">
        <f t="shared" ref="AQ114" si="355">SUM(AQ115:AQ117)</f>
        <v>0</v>
      </c>
      <c r="AR114" s="29">
        <f t="shared" ref="AR114" si="356">SUM(AR115:AR117)</f>
        <v>0</v>
      </c>
      <c r="AS114" s="29">
        <f t="shared" ref="AS114" si="357">SUM(AS115:AS117)</f>
        <v>0</v>
      </c>
      <c r="AT114" s="29">
        <f t="shared" ref="AT114" si="358">SUM(AT115:AT117)</f>
        <v>0</v>
      </c>
      <c r="AU114" s="29">
        <f t="shared" ref="AU114" si="359">SUM(AU115:AU117)</f>
        <v>0</v>
      </c>
      <c r="AV114" s="29">
        <f t="shared" ref="AV114" si="360">SUM(AV115:AV117)</f>
        <v>0</v>
      </c>
      <c r="AW114" s="29">
        <f t="shared" ref="AW114" si="361">SUM(AW115:AW117)</f>
        <v>0</v>
      </c>
      <c r="AX114" s="29">
        <f t="shared" ref="AX114" si="362">SUM(AX115:AX117)</f>
        <v>46.18</v>
      </c>
      <c r="AY114" s="29">
        <f t="shared" ref="AY114" si="363">SUM(AY115:AY117)</f>
        <v>46.18</v>
      </c>
      <c r="AZ114" s="29">
        <f t="shared" ref="AZ114" si="364">SUM(AZ115:AZ117)</f>
        <v>0</v>
      </c>
      <c r="BA114" s="29">
        <f t="shared" ref="BA114" si="365">SUM(BA115:BA117)</f>
        <v>0</v>
      </c>
      <c r="BB114" s="29">
        <f t="shared" ref="BB114" si="366">SUM(BB115:BB117)</f>
        <v>8.3119999999999976</v>
      </c>
      <c r="BC114" s="29">
        <f t="shared" ref="BC114" si="367">SUM(BC115:BC117)</f>
        <v>0</v>
      </c>
      <c r="BD114" s="29">
        <f t="shared" ref="BD114" si="368">SUM(BD115:BD117)</f>
        <v>0</v>
      </c>
      <c r="BE114" s="29">
        <f t="shared" ref="BE114" si="369">SUM(BE115:BE117)</f>
        <v>0</v>
      </c>
      <c r="BF114" s="29">
        <f t="shared" ref="BF114" si="370">SUM(BF115:BF117)</f>
        <v>0</v>
      </c>
      <c r="BG114" s="29">
        <f t="shared" ref="BG114" si="371">SUM(BG115:BG117)</f>
        <v>0</v>
      </c>
      <c r="BH114" s="29">
        <f t="shared" ref="BH114" si="372">SUM(BH115:BH117)</f>
        <v>0</v>
      </c>
      <c r="BI114" s="29">
        <f t="shared" ref="BI114" si="373">SUM(BI115:BI117)</f>
        <v>0</v>
      </c>
      <c r="BJ114" s="29">
        <f t="shared" ref="BJ114" si="374">SUM(BJ115:BJ117)</f>
        <v>0</v>
      </c>
      <c r="BK114" s="29">
        <f t="shared" ref="BK114" si="375">SUM(BK115:BK117)</f>
        <v>0</v>
      </c>
      <c r="BL114" s="29">
        <f t="shared" ref="BL114" si="376">SUM(BL115:BL117)</f>
        <v>0</v>
      </c>
      <c r="BM114" s="29">
        <f t="shared" ref="BM114" si="377">SUM(BM115:BM117)</f>
        <v>0</v>
      </c>
      <c r="BN114" s="29">
        <f>SUM(BN115:BN117)</f>
        <v>71.680999999999997</v>
      </c>
      <c r="BO114" s="29">
        <f t="shared" ref="BO114" si="378">SUM(BO115:BO117)</f>
        <v>71.680999999999997</v>
      </c>
      <c r="BP114" s="29">
        <f t="shared" ref="BP114" si="379">SUM(BP115:BP117)</f>
        <v>0</v>
      </c>
      <c r="BQ114" s="29">
        <f t="shared" ref="BQ114" si="380">SUM(BQ115:BQ117)</f>
        <v>0</v>
      </c>
      <c r="BR114" s="29">
        <f t="shared" ref="BR114" si="381">SUM(BR115:BR117)</f>
        <v>0</v>
      </c>
      <c r="BS114" s="29">
        <f t="shared" ref="BS114" si="382">SUM(BS115:BS117)</f>
        <v>0</v>
      </c>
      <c r="BT114" s="29">
        <f t="shared" ref="BT114" si="383">SUM(BT115:BT117)</f>
        <v>0</v>
      </c>
      <c r="BU114" s="29">
        <f t="shared" ref="BU114" si="384">SUM(BU115:BU117)</f>
        <v>0</v>
      </c>
      <c r="BV114" s="29">
        <f t="shared" ref="BV114" si="385">SUM(BV115:BV117)</f>
        <v>0</v>
      </c>
      <c r="BW114" s="29">
        <f t="shared" ref="BW114" si="386">SUM(BW115:BW117)</f>
        <v>60.746949152542371</v>
      </c>
      <c r="BX114" s="29">
        <f t="shared" ref="BX114" si="387">SUM(BX115:BX117)</f>
        <v>60.746949152542371</v>
      </c>
      <c r="BY114" s="29">
        <f t="shared" ref="BY114" si="388">SUM(BY115:BY117)</f>
        <v>0</v>
      </c>
      <c r="BZ114" s="29">
        <f t="shared" ref="BZ114" si="389">SUM(BZ115:BZ117)</f>
        <v>0</v>
      </c>
      <c r="CA114" s="29">
        <f t="shared" ref="CA114" si="390">SUM(CA115:CA117)</f>
        <v>10.934050847457625</v>
      </c>
      <c r="CB114" s="29">
        <f t="shared" ref="CB114" si="391">SUM(CB115:CB117)</f>
        <v>0</v>
      </c>
      <c r="CC114" s="29">
        <f t="shared" ref="CC114" si="392">SUM(CC115:CC117)</f>
        <v>0</v>
      </c>
      <c r="CD114" s="29">
        <f t="shared" ref="CD114" si="393">SUM(CD115:CD117)</f>
        <v>0</v>
      </c>
      <c r="CE114" s="29">
        <f t="shared" ref="CE114" si="394">SUM(CE115:CE117)</f>
        <v>0</v>
      </c>
      <c r="CF114" s="29">
        <f t="shared" ref="CF114" si="395">SUM(CF115:CF117)</f>
        <v>0</v>
      </c>
      <c r="CG114" s="29">
        <f t="shared" ref="CG114" si="396">SUM(CG115:CG117)</f>
        <v>0</v>
      </c>
      <c r="CH114" s="29">
        <f t="shared" ref="CH114" si="397">SUM(CH115:CH117)</f>
        <v>0</v>
      </c>
      <c r="CI114" s="29">
        <f t="shared" ref="CI114" si="398">SUM(CI115:CI117)</f>
        <v>0</v>
      </c>
      <c r="CJ114" s="29">
        <f t="shared" ref="CJ114" si="399">SUM(CJ115:CJ117)</f>
        <v>0</v>
      </c>
      <c r="CK114" s="29">
        <f t="shared" ref="CK114" si="400">SUM(CK115:CK117)</f>
        <v>0</v>
      </c>
      <c r="CL114" s="29">
        <f t="shared" ref="CL114" si="401">SUM(CL115:CL117)</f>
        <v>0</v>
      </c>
      <c r="CM114" s="30">
        <f>SUM(CM115:CM117)</f>
        <v>14.664000000000001</v>
      </c>
      <c r="CN114" s="29">
        <f>SUM(CN115:CN117)</f>
        <v>46.18</v>
      </c>
      <c r="CO114" s="29"/>
      <c r="CP114" s="29"/>
      <c r="CQ114" s="29"/>
      <c r="CR114" s="31">
        <f>SUM(CR115:CR117)</f>
        <v>60.844000000000001</v>
      </c>
      <c r="CS114" s="21"/>
      <c r="CT114" s="21"/>
      <c r="CU114" s="21"/>
      <c r="CV114" s="21"/>
      <c r="CW114" s="21"/>
      <c r="CX114" s="21"/>
      <c r="CY114" s="21"/>
      <c r="CZ114" s="21"/>
      <c r="DA114" s="21"/>
      <c r="DB114" s="21"/>
      <c r="DC114" s="21"/>
      <c r="DD114" s="21"/>
      <c r="DE114" s="21"/>
      <c r="DF114" s="21"/>
      <c r="DG114" s="21"/>
      <c r="DH114" s="21"/>
      <c r="DI114" s="21"/>
      <c r="DJ114" s="21"/>
      <c r="DK114" s="21"/>
      <c r="DL114" s="21"/>
      <c r="DM114" s="21"/>
      <c r="DN114" s="21"/>
      <c r="DO114" s="21"/>
      <c r="DP114" s="21"/>
      <c r="DQ114" s="21"/>
      <c r="DR114" s="21"/>
      <c r="DS114" s="21"/>
      <c r="DT114" s="21"/>
      <c r="DU114" s="21"/>
      <c r="DV114" s="21"/>
      <c r="DW114" s="21"/>
      <c r="DX114" s="21"/>
      <c r="DY114" s="21"/>
      <c r="DZ114" s="21"/>
      <c r="EA114" s="21"/>
      <c r="EB114" s="21"/>
      <c r="EC114" s="21"/>
    </row>
    <row r="115" spans="1:133" s="32" customFormat="1" ht="31.5" outlineLevel="1" x14ac:dyDescent="0.25">
      <c r="A115" s="87">
        <v>29</v>
      </c>
      <c r="B115" s="79" t="s">
        <v>165</v>
      </c>
      <c r="C115" s="37" t="s">
        <v>160</v>
      </c>
      <c r="D115" s="35"/>
      <c r="E115" s="49">
        <v>2015</v>
      </c>
      <c r="F115" s="112">
        <v>2015</v>
      </c>
      <c r="G115" s="39">
        <f t="shared" ref="G115:G117" si="402">I115+P115+AO115</f>
        <v>41.119</v>
      </c>
      <c r="H115" s="35">
        <v>41.119</v>
      </c>
      <c r="I115" s="40">
        <v>41.119</v>
      </c>
      <c r="J115" s="39"/>
      <c r="K115" s="35"/>
      <c r="L115" s="35"/>
      <c r="M115" s="35"/>
      <c r="N115" s="35"/>
      <c r="O115" s="40"/>
      <c r="P115" s="41"/>
      <c r="Q115" s="35">
        <f t="shared" si="272"/>
        <v>0</v>
      </c>
      <c r="R115" s="35">
        <f t="shared" si="273"/>
        <v>0</v>
      </c>
      <c r="S115" s="35"/>
      <c r="T115" s="35"/>
      <c r="U115" s="35"/>
      <c r="V115" s="35"/>
      <c r="W115" s="35"/>
      <c r="X115" s="35"/>
      <c r="Y115" s="35">
        <f t="shared" si="274"/>
        <v>0</v>
      </c>
      <c r="Z115" s="35">
        <f>P115/1.18</f>
        <v>0</v>
      </c>
      <c r="AA115" s="35"/>
      <c r="AB115" s="35"/>
      <c r="AC115" s="35">
        <f>P115-Z115</f>
        <v>0</v>
      </c>
      <c r="AD115" s="35">
        <f t="shared" si="275"/>
        <v>0</v>
      </c>
      <c r="AE115" s="35"/>
      <c r="AF115" s="35"/>
      <c r="AG115" s="35"/>
      <c r="AH115" s="35"/>
      <c r="AI115" s="35">
        <f t="shared" si="276"/>
        <v>0</v>
      </c>
      <c r="AJ115" s="35"/>
      <c r="AK115" s="35"/>
      <c r="AL115" s="35"/>
      <c r="AM115" s="35"/>
      <c r="AN115" s="35"/>
      <c r="AO115" s="35">
        <v>0</v>
      </c>
      <c r="AP115" s="35">
        <f t="shared" ref="AP115:AP122" si="403">AQ115+AX115+BB115</f>
        <v>0</v>
      </c>
      <c r="AQ115" s="35">
        <f t="shared" ref="AQ115:AQ122" si="404">AR115+AS115+AT115+AU115+AV115+AW115</f>
        <v>0</v>
      </c>
      <c r="AR115" s="35"/>
      <c r="AS115" s="35"/>
      <c r="AT115" s="35"/>
      <c r="AU115" s="35"/>
      <c r="AV115" s="35"/>
      <c r="AW115" s="35"/>
      <c r="AX115" s="35">
        <f t="shared" ref="AX115:AX122" si="405">AY115+AZ115+BA115</f>
        <v>0</v>
      </c>
      <c r="AY115" s="35">
        <f>AO115/1.18</f>
        <v>0</v>
      </c>
      <c r="AZ115" s="35"/>
      <c r="BA115" s="35"/>
      <c r="BB115" s="35">
        <f>AO115-AY115</f>
        <v>0</v>
      </c>
      <c r="BC115" s="35">
        <f t="shared" ref="BC115:BC122" si="406">BD115+BE115+BF115+BG115</f>
        <v>0</v>
      </c>
      <c r="BD115" s="35"/>
      <c r="BE115" s="35"/>
      <c r="BF115" s="35"/>
      <c r="BG115" s="35"/>
      <c r="BH115" s="35">
        <f t="shared" ref="BH115:BH122" si="407">BI115+BJ115+BK115+BL115+BM115</f>
        <v>0</v>
      </c>
      <c r="BI115" s="35"/>
      <c r="BJ115" s="35"/>
      <c r="BK115" s="35"/>
      <c r="BL115" s="35"/>
      <c r="BM115" s="35"/>
      <c r="BN115" s="29">
        <f>P115+AO115</f>
        <v>0</v>
      </c>
      <c r="BO115" s="35">
        <f t="shared" ref="BO115:BO122" si="408">BP115+BW115+CA115</f>
        <v>0</v>
      </c>
      <c r="BP115" s="35">
        <f t="shared" ref="BP115:BP117" si="409">BQ115+BR115+BS115+BT115+BU115+BV115</f>
        <v>0</v>
      </c>
      <c r="BQ115" s="35">
        <f t="shared" ref="BQ115:BV117" si="410">AR115+S115</f>
        <v>0</v>
      </c>
      <c r="BR115" s="35">
        <f t="shared" si="410"/>
        <v>0</v>
      </c>
      <c r="BS115" s="35">
        <f t="shared" si="410"/>
        <v>0</v>
      </c>
      <c r="BT115" s="35">
        <f t="shared" si="410"/>
        <v>0</v>
      </c>
      <c r="BU115" s="35">
        <f t="shared" si="410"/>
        <v>0</v>
      </c>
      <c r="BV115" s="35">
        <f t="shared" si="410"/>
        <v>0</v>
      </c>
      <c r="BW115" s="35">
        <f t="shared" ref="BW115:BW117" si="411">BX115+BY115+BZ115</f>
        <v>0</v>
      </c>
      <c r="BX115" s="35">
        <f t="shared" ref="BX115:CF117" si="412">AY115+Z115</f>
        <v>0</v>
      </c>
      <c r="BY115" s="35">
        <f t="shared" si="412"/>
        <v>0</v>
      </c>
      <c r="BZ115" s="35">
        <f t="shared" si="412"/>
        <v>0</v>
      </c>
      <c r="CA115" s="35">
        <f t="shared" si="412"/>
        <v>0</v>
      </c>
      <c r="CB115" s="35">
        <f t="shared" si="412"/>
        <v>0</v>
      </c>
      <c r="CC115" s="35">
        <f t="shared" si="412"/>
        <v>0</v>
      </c>
      <c r="CD115" s="35">
        <f t="shared" si="412"/>
        <v>0</v>
      </c>
      <c r="CE115" s="35">
        <f t="shared" si="412"/>
        <v>0</v>
      </c>
      <c r="CF115" s="35">
        <f t="shared" si="412"/>
        <v>0</v>
      </c>
      <c r="CG115" s="35">
        <f t="shared" ref="CG115:CG117" si="413">CH115</f>
        <v>0</v>
      </c>
      <c r="CH115" s="35">
        <f>BI115+AJ115</f>
        <v>0</v>
      </c>
      <c r="CI115" s="35"/>
      <c r="CJ115" s="35"/>
      <c r="CK115" s="35"/>
      <c r="CL115" s="35"/>
      <c r="CM115" s="39"/>
      <c r="CN115" s="35"/>
      <c r="CO115" s="35"/>
      <c r="CP115" s="35"/>
      <c r="CQ115" s="35"/>
      <c r="CR115" s="31">
        <f>CM115+CN115+CO115+CP115+CQ115</f>
        <v>0</v>
      </c>
      <c r="CS115" s="21"/>
      <c r="CT115" s="21"/>
      <c r="CU115" s="21"/>
      <c r="CV115" s="21"/>
      <c r="CW115" s="21"/>
      <c r="CX115" s="21"/>
      <c r="CY115" s="21"/>
      <c r="CZ115" s="21"/>
      <c r="DA115" s="21"/>
      <c r="DB115" s="21"/>
      <c r="DC115" s="21"/>
      <c r="DD115" s="21"/>
      <c r="DE115" s="21"/>
      <c r="DF115" s="21"/>
      <c r="DG115" s="21"/>
      <c r="DH115" s="21"/>
      <c r="DI115" s="21"/>
      <c r="DJ115" s="21"/>
      <c r="DK115" s="21"/>
      <c r="DL115" s="21"/>
      <c r="DM115" s="21"/>
      <c r="DN115" s="21"/>
      <c r="DO115" s="21"/>
      <c r="DP115" s="21"/>
      <c r="DQ115" s="21"/>
      <c r="DR115" s="21"/>
      <c r="DS115" s="21"/>
      <c r="DT115" s="21"/>
      <c r="DU115" s="21"/>
      <c r="DV115" s="21"/>
      <c r="DW115" s="21"/>
      <c r="DX115" s="21"/>
      <c r="DY115" s="21"/>
      <c r="DZ115" s="21"/>
      <c r="EA115" s="21"/>
      <c r="EB115" s="21"/>
      <c r="EC115" s="21"/>
    </row>
    <row r="116" spans="1:133" s="32" customFormat="1" outlineLevel="1" x14ac:dyDescent="0.25">
      <c r="A116" s="87">
        <v>30</v>
      </c>
      <c r="B116" s="80" t="s">
        <v>179</v>
      </c>
      <c r="C116" s="37" t="s">
        <v>160</v>
      </c>
      <c r="D116" s="35"/>
      <c r="E116" s="49">
        <v>2016</v>
      </c>
      <c r="F116" s="112">
        <v>2017</v>
      </c>
      <c r="G116" s="39">
        <f>BN116</f>
        <v>64.305999999999997</v>
      </c>
      <c r="H116" s="35">
        <v>64.305999999999997</v>
      </c>
      <c r="I116" s="40"/>
      <c r="J116" s="39"/>
      <c r="K116" s="35"/>
      <c r="L116" s="35"/>
      <c r="M116" s="35"/>
      <c r="N116" s="35"/>
      <c r="O116" s="40"/>
      <c r="P116" s="41">
        <v>9.8140000000000001</v>
      </c>
      <c r="Q116" s="35">
        <f t="shared" si="272"/>
        <v>9.8140000000000001</v>
      </c>
      <c r="R116" s="35">
        <f t="shared" si="273"/>
        <v>0</v>
      </c>
      <c r="S116" s="35"/>
      <c r="T116" s="35"/>
      <c r="U116" s="35"/>
      <c r="V116" s="35"/>
      <c r="W116" s="35"/>
      <c r="X116" s="35"/>
      <c r="Y116" s="35">
        <f t="shared" si="274"/>
        <v>8.3169491525423727</v>
      </c>
      <c r="Z116" s="35">
        <f>P116/1.18</f>
        <v>8.3169491525423727</v>
      </c>
      <c r="AA116" s="35"/>
      <c r="AB116" s="35"/>
      <c r="AC116" s="35">
        <f>P116-Z116</f>
        <v>1.4970508474576274</v>
      </c>
      <c r="AD116" s="35">
        <f t="shared" si="275"/>
        <v>0</v>
      </c>
      <c r="AE116" s="35"/>
      <c r="AF116" s="35"/>
      <c r="AG116" s="35"/>
      <c r="AH116" s="35"/>
      <c r="AI116" s="35">
        <f t="shared" si="276"/>
        <v>0</v>
      </c>
      <c r="AJ116" s="35"/>
      <c r="AK116" s="35"/>
      <c r="AL116" s="35"/>
      <c r="AM116" s="35"/>
      <c r="AN116" s="35"/>
      <c r="AO116" s="35">
        <v>54.491999999999997</v>
      </c>
      <c r="AP116" s="35">
        <f t="shared" si="403"/>
        <v>54.491999999999997</v>
      </c>
      <c r="AQ116" s="35">
        <f t="shared" si="404"/>
        <v>0</v>
      </c>
      <c r="AR116" s="35"/>
      <c r="AS116" s="35"/>
      <c r="AT116" s="35"/>
      <c r="AU116" s="35"/>
      <c r="AV116" s="35"/>
      <c r="AW116" s="35"/>
      <c r="AX116" s="35">
        <f t="shared" si="405"/>
        <v>46.18</v>
      </c>
      <c r="AY116" s="35">
        <v>46.18</v>
      </c>
      <c r="AZ116" s="35"/>
      <c r="BA116" s="35"/>
      <c r="BB116" s="35">
        <f>AO116-AY116</f>
        <v>8.3119999999999976</v>
      </c>
      <c r="BC116" s="35">
        <f t="shared" si="406"/>
        <v>0</v>
      </c>
      <c r="BD116" s="35"/>
      <c r="BE116" s="35"/>
      <c r="BF116" s="35"/>
      <c r="BG116" s="35"/>
      <c r="BH116" s="35">
        <f t="shared" si="407"/>
        <v>0</v>
      </c>
      <c r="BI116" s="35"/>
      <c r="BJ116" s="35"/>
      <c r="BK116" s="35"/>
      <c r="BL116" s="35"/>
      <c r="BM116" s="35"/>
      <c r="BN116" s="29">
        <f>P116+AO116</f>
        <v>64.305999999999997</v>
      </c>
      <c r="BO116" s="35">
        <f t="shared" si="408"/>
        <v>64.305999999999997</v>
      </c>
      <c r="BP116" s="35">
        <f t="shared" si="409"/>
        <v>0</v>
      </c>
      <c r="BQ116" s="35">
        <f t="shared" si="410"/>
        <v>0</v>
      </c>
      <c r="BR116" s="35">
        <f t="shared" si="410"/>
        <v>0</v>
      </c>
      <c r="BS116" s="35">
        <f t="shared" si="410"/>
        <v>0</v>
      </c>
      <c r="BT116" s="35">
        <f t="shared" si="410"/>
        <v>0</v>
      </c>
      <c r="BU116" s="35">
        <f t="shared" si="410"/>
        <v>0</v>
      </c>
      <c r="BV116" s="35">
        <f t="shared" si="410"/>
        <v>0</v>
      </c>
      <c r="BW116" s="35">
        <f t="shared" si="411"/>
        <v>54.496949152542371</v>
      </c>
      <c r="BX116" s="35">
        <f t="shared" si="412"/>
        <v>54.496949152542371</v>
      </c>
      <c r="BY116" s="35">
        <f t="shared" si="412"/>
        <v>0</v>
      </c>
      <c r="BZ116" s="35">
        <f t="shared" si="412"/>
        <v>0</v>
      </c>
      <c r="CA116" s="35">
        <f t="shared" si="412"/>
        <v>9.809050847457625</v>
      </c>
      <c r="CB116" s="35">
        <f t="shared" si="412"/>
        <v>0</v>
      </c>
      <c r="CC116" s="35">
        <f t="shared" si="412"/>
        <v>0</v>
      </c>
      <c r="CD116" s="35">
        <f t="shared" si="412"/>
        <v>0</v>
      </c>
      <c r="CE116" s="35">
        <f t="shared" si="412"/>
        <v>0</v>
      </c>
      <c r="CF116" s="35">
        <f t="shared" si="412"/>
        <v>0</v>
      </c>
      <c r="CG116" s="35">
        <f t="shared" si="413"/>
        <v>0</v>
      </c>
      <c r="CH116" s="35">
        <f>BI116+AJ116</f>
        <v>0</v>
      </c>
      <c r="CI116" s="35"/>
      <c r="CJ116" s="35"/>
      <c r="CK116" s="35"/>
      <c r="CL116" s="35"/>
      <c r="CM116" s="39">
        <v>8.3710000000000004</v>
      </c>
      <c r="CN116" s="35">
        <v>46.18</v>
      </c>
      <c r="CO116" s="35"/>
      <c r="CP116" s="35"/>
      <c r="CQ116" s="35"/>
      <c r="CR116" s="31">
        <f t="shared" ref="CR116" si="414">CM116+CN116+CO116+CP116+CQ116</f>
        <v>54.551000000000002</v>
      </c>
      <c r="CS116" s="21"/>
      <c r="CT116" s="21"/>
      <c r="CU116" s="21"/>
      <c r="CV116" s="21"/>
      <c r="CW116" s="21"/>
      <c r="CX116" s="21"/>
      <c r="CY116" s="21"/>
      <c r="CZ116" s="21"/>
      <c r="DA116" s="21"/>
      <c r="DB116" s="21"/>
      <c r="DC116" s="21"/>
      <c r="DD116" s="21"/>
      <c r="DE116" s="21"/>
      <c r="DF116" s="21"/>
      <c r="DG116" s="21"/>
      <c r="DH116" s="21"/>
      <c r="DI116" s="21"/>
      <c r="DJ116" s="21"/>
      <c r="DK116" s="21"/>
      <c r="DL116" s="21"/>
      <c r="DM116" s="21"/>
      <c r="DN116" s="21"/>
      <c r="DO116" s="21"/>
      <c r="DP116" s="21"/>
      <c r="DQ116" s="21"/>
      <c r="DR116" s="21"/>
      <c r="DS116" s="21"/>
      <c r="DT116" s="21"/>
      <c r="DU116" s="21"/>
      <c r="DV116" s="21"/>
      <c r="DW116" s="21"/>
      <c r="DX116" s="21"/>
      <c r="DY116" s="21"/>
      <c r="DZ116" s="21"/>
      <c r="EA116" s="21"/>
      <c r="EB116" s="21"/>
      <c r="EC116" s="21"/>
    </row>
    <row r="117" spans="1:133" s="32" customFormat="1" ht="31.5" outlineLevel="1" x14ac:dyDescent="0.25">
      <c r="A117" s="87">
        <v>31</v>
      </c>
      <c r="B117" s="74" t="s">
        <v>111</v>
      </c>
      <c r="C117" s="37" t="s">
        <v>160</v>
      </c>
      <c r="D117" s="35"/>
      <c r="E117" s="48">
        <v>2016</v>
      </c>
      <c r="F117" s="136">
        <v>2016</v>
      </c>
      <c r="G117" s="39">
        <f t="shared" si="402"/>
        <v>7.375</v>
      </c>
      <c r="H117" s="35">
        <v>7.375</v>
      </c>
      <c r="I117" s="40"/>
      <c r="J117" s="39"/>
      <c r="K117" s="35"/>
      <c r="L117" s="35"/>
      <c r="M117" s="35"/>
      <c r="N117" s="35"/>
      <c r="O117" s="40"/>
      <c r="P117" s="41">
        <v>7.375</v>
      </c>
      <c r="Q117" s="35">
        <f t="shared" si="272"/>
        <v>7.375</v>
      </c>
      <c r="R117" s="35">
        <f t="shared" si="273"/>
        <v>0</v>
      </c>
      <c r="S117" s="35"/>
      <c r="T117" s="35"/>
      <c r="U117" s="35"/>
      <c r="V117" s="35"/>
      <c r="W117" s="35"/>
      <c r="X117" s="35"/>
      <c r="Y117" s="35">
        <f t="shared" si="274"/>
        <v>6.25</v>
      </c>
      <c r="Z117" s="35">
        <f>P117/1.18</f>
        <v>6.25</v>
      </c>
      <c r="AA117" s="35"/>
      <c r="AB117" s="35"/>
      <c r="AC117" s="35">
        <f>P117-Z117</f>
        <v>1.125</v>
      </c>
      <c r="AD117" s="35">
        <f t="shared" si="275"/>
        <v>0</v>
      </c>
      <c r="AE117" s="35"/>
      <c r="AF117" s="35"/>
      <c r="AG117" s="35"/>
      <c r="AH117" s="35"/>
      <c r="AI117" s="35">
        <f t="shared" si="276"/>
        <v>0</v>
      </c>
      <c r="AJ117" s="35"/>
      <c r="AK117" s="35"/>
      <c r="AL117" s="35"/>
      <c r="AM117" s="35"/>
      <c r="AN117" s="35"/>
      <c r="AO117" s="35">
        <v>0</v>
      </c>
      <c r="AP117" s="35">
        <f t="shared" si="403"/>
        <v>0</v>
      </c>
      <c r="AQ117" s="35">
        <f t="shared" si="404"/>
        <v>0</v>
      </c>
      <c r="AR117" s="35"/>
      <c r="AS117" s="35"/>
      <c r="AT117" s="35"/>
      <c r="AU117" s="35"/>
      <c r="AV117" s="35"/>
      <c r="AW117" s="35"/>
      <c r="AX117" s="35">
        <f t="shared" si="405"/>
        <v>0</v>
      </c>
      <c r="AY117" s="35">
        <f>AO117/1.18</f>
        <v>0</v>
      </c>
      <c r="AZ117" s="35"/>
      <c r="BA117" s="35"/>
      <c r="BB117" s="35">
        <f>AO117-AY117</f>
        <v>0</v>
      </c>
      <c r="BC117" s="35">
        <f t="shared" si="406"/>
        <v>0</v>
      </c>
      <c r="BD117" s="35"/>
      <c r="BE117" s="35"/>
      <c r="BF117" s="35"/>
      <c r="BG117" s="35"/>
      <c r="BH117" s="35">
        <f t="shared" si="407"/>
        <v>0</v>
      </c>
      <c r="BI117" s="35"/>
      <c r="BJ117" s="35"/>
      <c r="BK117" s="35"/>
      <c r="BL117" s="35"/>
      <c r="BM117" s="35"/>
      <c r="BN117" s="29">
        <f>P117+AO117</f>
        <v>7.375</v>
      </c>
      <c r="BO117" s="35">
        <f t="shared" si="408"/>
        <v>7.375</v>
      </c>
      <c r="BP117" s="35">
        <f t="shared" si="409"/>
        <v>0</v>
      </c>
      <c r="BQ117" s="35">
        <f t="shared" si="410"/>
        <v>0</v>
      </c>
      <c r="BR117" s="35">
        <f t="shared" si="410"/>
        <v>0</v>
      </c>
      <c r="BS117" s="35">
        <f t="shared" si="410"/>
        <v>0</v>
      </c>
      <c r="BT117" s="35">
        <f t="shared" si="410"/>
        <v>0</v>
      </c>
      <c r="BU117" s="35">
        <f t="shared" si="410"/>
        <v>0</v>
      </c>
      <c r="BV117" s="35">
        <f t="shared" si="410"/>
        <v>0</v>
      </c>
      <c r="BW117" s="35">
        <f t="shared" si="411"/>
        <v>6.25</v>
      </c>
      <c r="BX117" s="35">
        <f t="shared" si="412"/>
        <v>6.25</v>
      </c>
      <c r="BY117" s="35">
        <f t="shared" si="412"/>
        <v>0</v>
      </c>
      <c r="BZ117" s="35">
        <f t="shared" si="412"/>
        <v>0</v>
      </c>
      <c r="CA117" s="35">
        <f t="shared" si="412"/>
        <v>1.125</v>
      </c>
      <c r="CB117" s="35">
        <f t="shared" si="412"/>
        <v>0</v>
      </c>
      <c r="CC117" s="35">
        <f t="shared" si="412"/>
        <v>0</v>
      </c>
      <c r="CD117" s="35">
        <f t="shared" si="412"/>
        <v>0</v>
      </c>
      <c r="CE117" s="35">
        <f t="shared" si="412"/>
        <v>0</v>
      </c>
      <c r="CF117" s="35">
        <f t="shared" si="412"/>
        <v>0</v>
      </c>
      <c r="CG117" s="35">
        <f t="shared" si="413"/>
        <v>0</v>
      </c>
      <c r="CH117" s="35">
        <f>BI117+AJ117</f>
        <v>0</v>
      </c>
      <c r="CI117" s="35"/>
      <c r="CJ117" s="35"/>
      <c r="CK117" s="35"/>
      <c r="CL117" s="35"/>
      <c r="CM117" s="39">
        <v>6.2930000000000001</v>
      </c>
      <c r="CN117" s="35"/>
      <c r="CO117" s="35"/>
      <c r="CP117" s="35"/>
      <c r="CQ117" s="35"/>
      <c r="CR117" s="31">
        <f t="shared" ref="CR117" si="415">CM117+CN117+CO117+CP117+CQ117</f>
        <v>6.2930000000000001</v>
      </c>
      <c r="CS117" s="21"/>
      <c r="CT117" s="21"/>
      <c r="CU117" s="21"/>
      <c r="CV117" s="21"/>
      <c r="CW117" s="21"/>
      <c r="CX117" s="21"/>
      <c r="CY117" s="21"/>
      <c r="CZ117" s="21"/>
      <c r="DA117" s="21"/>
      <c r="DB117" s="21"/>
      <c r="DC117" s="21"/>
      <c r="DD117" s="21"/>
      <c r="DE117" s="21"/>
      <c r="DF117" s="21"/>
      <c r="DG117" s="21"/>
      <c r="DH117" s="21"/>
      <c r="DI117" s="21"/>
      <c r="DJ117" s="21"/>
      <c r="DK117" s="21"/>
      <c r="DL117" s="21"/>
      <c r="DM117" s="21"/>
      <c r="DN117" s="21"/>
      <c r="DO117" s="21"/>
      <c r="DP117" s="21"/>
      <c r="DQ117" s="21"/>
      <c r="DR117" s="21"/>
      <c r="DS117" s="21"/>
      <c r="DT117" s="21"/>
      <c r="DU117" s="21"/>
      <c r="DV117" s="21"/>
      <c r="DW117" s="21"/>
      <c r="DX117" s="21"/>
      <c r="DY117" s="21"/>
      <c r="DZ117" s="21"/>
      <c r="EA117" s="21"/>
      <c r="EB117" s="21"/>
      <c r="EC117" s="21"/>
    </row>
    <row r="118" spans="1:133" s="32" customFormat="1" outlineLevel="1" x14ac:dyDescent="0.25">
      <c r="A118" s="90" t="s">
        <v>33</v>
      </c>
      <c r="B118" s="77" t="s">
        <v>25</v>
      </c>
      <c r="C118" s="28"/>
      <c r="D118" s="29"/>
      <c r="E118" s="34"/>
      <c r="F118" s="107"/>
      <c r="G118" s="30"/>
      <c r="H118" s="35"/>
      <c r="I118" s="31"/>
      <c r="J118" s="30"/>
      <c r="K118" s="29"/>
      <c r="L118" s="29"/>
      <c r="M118" s="29"/>
      <c r="N118" s="29"/>
      <c r="O118" s="31"/>
      <c r="P118" s="50"/>
      <c r="Q118" s="29">
        <f t="shared" si="272"/>
        <v>0</v>
      </c>
      <c r="R118" s="29">
        <f t="shared" si="273"/>
        <v>0</v>
      </c>
      <c r="S118" s="29"/>
      <c r="T118" s="29"/>
      <c r="U118" s="29"/>
      <c r="V118" s="29"/>
      <c r="W118" s="29"/>
      <c r="X118" s="29"/>
      <c r="Y118" s="29">
        <f t="shared" si="274"/>
        <v>0</v>
      </c>
      <c r="Z118" s="29"/>
      <c r="AA118" s="29"/>
      <c r="AB118" s="29"/>
      <c r="AC118" s="29"/>
      <c r="AD118" s="29">
        <f t="shared" si="275"/>
        <v>0</v>
      </c>
      <c r="AE118" s="29"/>
      <c r="AF118" s="29"/>
      <c r="AG118" s="29"/>
      <c r="AH118" s="29"/>
      <c r="AI118" s="29">
        <f t="shared" si="276"/>
        <v>0</v>
      </c>
      <c r="AJ118" s="29"/>
      <c r="AK118" s="29"/>
      <c r="AL118" s="29"/>
      <c r="AM118" s="29"/>
      <c r="AN118" s="29"/>
      <c r="AO118" s="29"/>
      <c r="AP118" s="29">
        <f t="shared" si="403"/>
        <v>0</v>
      </c>
      <c r="AQ118" s="29">
        <f t="shared" si="404"/>
        <v>0</v>
      </c>
      <c r="AR118" s="29"/>
      <c r="AS118" s="29"/>
      <c r="AT118" s="29"/>
      <c r="AU118" s="29"/>
      <c r="AV118" s="29"/>
      <c r="AW118" s="29"/>
      <c r="AX118" s="29">
        <f t="shared" si="405"/>
        <v>0</v>
      </c>
      <c r="AY118" s="29"/>
      <c r="AZ118" s="29"/>
      <c r="BA118" s="29"/>
      <c r="BB118" s="29"/>
      <c r="BC118" s="29">
        <f t="shared" si="406"/>
        <v>0</v>
      </c>
      <c r="BD118" s="29"/>
      <c r="BE118" s="29"/>
      <c r="BF118" s="29"/>
      <c r="BG118" s="29"/>
      <c r="BH118" s="29">
        <f t="shared" si="407"/>
        <v>0</v>
      </c>
      <c r="BI118" s="29"/>
      <c r="BJ118" s="29"/>
      <c r="BK118" s="29"/>
      <c r="BL118" s="29"/>
      <c r="BM118" s="29"/>
      <c r="BN118" s="29"/>
      <c r="BO118" s="29">
        <f t="shared" si="408"/>
        <v>0</v>
      </c>
      <c r="BP118" s="29">
        <f t="shared" ref="BP118:BP122" si="416">BQ118+BR118+BS118+BT118+BU118+BV118</f>
        <v>0</v>
      </c>
      <c r="BQ118" s="29"/>
      <c r="BR118" s="29"/>
      <c r="BS118" s="29"/>
      <c r="BT118" s="29"/>
      <c r="BU118" s="29"/>
      <c r="BV118" s="29"/>
      <c r="BW118" s="29">
        <f t="shared" ref="BW118:BW122" si="417">BX118+BY118+BZ118</f>
        <v>0</v>
      </c>
      <c r="BX118" s="29"/>
      <c r="BY118" s="29"/>
      <c r="BZ118" s="29"/>
      <c r="CA118" s="29"/>
      <c r="CB118" s="29">
        <f t="shared" ref="CB118:CB121" si="418">CC118+CD118+CE118+CF118</f>
        <v>0</v>
      </c>
      <c r="CC118" s="29"/>
      <c r="CD118" s="29"/>
      <c r="CE118" s="29"/>
      <c r="CF118" s="29"/>
      <c r="CG118" s="29">
        <f t="shared" ref="CG118:CG121" si="419">CH118+CI118+CJ118+CK118+CL118</f>
        <v>0</v>
      </c>
      <c r="CH118" s="29"/>
      <c r="CI118" s="29"/>
      <c r="CJ118" s="29"/>
      <c r="CK118" s="29"/>
      <c r="CL118" s="29"/>
      <c r="CM118" s="30"/>
      <c r="CN118" s="29"/>
      <c r="CO118" s="29"/>
      <c r="CP118" s="29"/>
      <c r="CQ118" s="29"/>
      <c r="CR118" s="31"/>
      <c r="CS118" s="21"/>
      <c r="CT118" s="21"/>
      <c r="CU118" s="21"/>
      <c r="CV118" s="21"/>
      <c r="CW118" s="21"/>
      <c r="CX118" s="21"/>
      <c r="CY118" s="21"/>
      <c r="CZ118" s="21"/>
      <c r="DA118" s="21"/>
      <c r="DB118" s="21"/>
      <c r="DC118" s="21"/>
      <c r="DD118" s="21"/>
      <c r="DE118" s="21"/>
      <c r="DF118" s="21"/>
      <c r="DG118" s="21"/>
      <c r="DH118" s="21"/>
      <c r="DI118" s="21"/>
      <c r="DJ118" s="21"/>
      <c r="DK118" s="21"/>
      <c r="DL118" s="21"/>
      <c r="DM118" s="21"/>
      <c r="DN118" s="21"/>
      <c r="DO118" s="21"/>
      <c r="DP118" s="21"/>
      <c r="DQ118" s="21"/>
      <c r="DR118" s="21"/>
      <c r="DS118" s="21"/>
      <c r="DT118" s="21"/>
      <c r="DU118" s="21"/>
      <c r="DV118" s="21"/>
      <c r="DW118" s="21"/>
      <c r="DX118" s="21"/>
      <c r="DY118" s="21"/>
      <c r="DZ118" s="21"/>
      <c r="EA118" s="21"/>
      <c r="EB118" s="21"/>
      <c r="EC118" s="21"/>
    </row>
    <row r="119" spans="1:133" s="32" customFormat="1" outlineLevel="1" x14ac:dyDescent="0.25">
      <c r="A119" s="90" t="s">
        <v>34</v>
      </c>
      <c r="B119" s="71" t="s">
        <v>27</v>
      </c>
      <c r="C119" s="28"/>
      <c r="D119" s="29"/>
      <c r="E119" s="34"/>
      <c r="F119" s="107"/>
      <c r="G119" s="30">
        <f>G120</f>
        <v>6.2409999999999997</v>
      </c>
      <c r="H119" s="29">
        <f t="shared" ref="H119:AO119" si="420">H120</f>
        <v>6.2409999999999997</v>
      </c>
      <c r="I119" s="31">
        <f t="shared" si="420"/>
        <v>0</v>
      </c>
      <c r="J119" s="30">
        <f t="shared" si="420"/>
        <v>0</v>
      </c>
      <c r="K119" s="29">
        <f t="shared" si="420"/>
        <v>0</v>
      </c>
      <c r="L119" s="29">
        <f t="shared" si="420"/>
        <v>0</v>
      </c>
      <c r="M119" s="29">
        <f t="shared" si="420"/>
        <v>0</v>
      </c>
      <c r="N119" s="29">
        <f t="shared" si="420"/>
        <v>0</v>
      </c>
      <c r="O119" s="31">
        <f t="shared" si="420"/>
        <v>0</v>
      </c>
      <c r="P119" s="50">
        <f t="shared" si="420"/>
        <v>6.2409999999999997</v>
      </c>
      <c r="Q119" s="29">
        <f t="shared" si="272"/>
        <v>6.2409999999999997</v>
      </c>
      <c r="R119" s="29">
        <f t="shared" si="273"/>
        <v>0</v>
      </c>
      <c r="S119" s="29">
        <f t="shared" si="420"/>
        <v>0</v>
      </c>
      <c r="T119" s="29">
        <f t="shared" si="420"/>
        <v>0</v>
      </c>
      <c r="U119" s="29">
        <f t="shared" si="420"/>
        <v>0</v>
      </c>
      <c r="V119" s="29">
        <f t="shared" si="420"/>
        <v>0</v>
      </c>
      <c r="W119" s="29">
        <f t="shared" si="420"/>
        <v>0</v>
      </c>
      <c r="X119" s="29">
        <f t="shared" si="420"/>
        <v>0</v>
      </c>
      <c r="Y119" s="29">
        <f t="shared" si="274"/>
        <v>5.2889830508474578</v>
      </c>
      <c r="Z119" s="29">
        <f t="shared" si="420"/>
        <v>5.2889830508474578</v>
      </c>
      <c r="AA119" s="29">
        <f t="shared" si="420"/>
        <v>0</v>
      </c>
      <c r="AB119" s="29">
        <f t="shared" si="420"/>
        <v>0</v>
      </c>
      <c r="AC119" s="29">
        <f t="shared" si="420"/>
        <v>0.95201694915254187</v>
      </c>
      <c r="AD119" s="29">
        <f t="shared" si="275"/>
        <v>0</v>
      </c>
      <c r="AE119" s="29">
        <f t="shared" si="420"/>
        <v>0</v>
      </c>
      <c r="AF119" s="29">
        <f t="shared" si="420"/>
        <v>0</v>
      </c>
      <c r="AG119" s="29">
        <f t="shared" si="420"/>
        <v>0</v>
      </c>
      <c r="AH119" s="29">
        <f t="shared" si="420"/>
        <v>0</v>
      </c>
      <c r="AI119" s="29">
        <f t="shared" si="276"/>
        <v>0</v>
      </c>
      <c r="AJ119" s="29">
        <f t="shared" si="420"/>
        <v>0</v>
      </c>
      <c r="AK119" s="29">
        <f t="shared" si="420"/>
        <v>0</v>
      </c>
      <c r="AL119" s="29">
        <f t="shared" si="420"/>
        <v>0</v>
      </c>
      <c r="AM119" s="29">
        <f t="shared" si="420"/>
        <v>0</v>
      </c>
      <c r="AN119" s="29">
        <f t="shared" si="420"/>
        <v>0</v>
      </c>
      <c r="AO119" s="29">
        <f t="shared" si="420"/>
        <v>0</v>
      </c>
      <c r="AP119" s="29">
        <f t="shared" si="403"/>
        <v>0</v>
      </c>
      <c r="AQ119" s="29">
        <f t="shared" si="404"/>
        <v>0</v>
      </c>
      <c r="AR119" s="29">
        <f t="shared" ref="AR119:BM119" si="421">AR120</f>
        <v>0</v>
      </c>
      <c r="AS119" s="29">
        <f t="shared" si="421"/>
        <v>0</v>
      </c>
      <c r="AT119" s="29">
        <f t="shared" si="421"/>
        <v>0</v>
      </c>
      <c r="AU119" s="29">
        <f t="shared" si="421"/>
        <v>0</v>
      </c>
      <c r="AV119" s="29">
        <f t="shared" si="421"/>
        <v>0</v>
      </c>
      <c r="AW119" s="29">
        <f t="shared" si="421"/>
        <v>0</v>
      </c>
      <c r="AX119" s="29">
        <f t="shared" si="405"/>
        <v>0</v>
      </c>
      <c r="AY119" s="29">
        <f t="shared" si="421"/>
        <v>0</v>
      </c>
      <c r="AZ119" s="29">
        <f t="shared" si="421"/>
        <v>0</v>
      </c>
      <c r="BA119" s="29">
        <f t="shared" si="421"/>
        <v>0</v>
      </c>
      <c r="BB119" s="29">
        <f t="shared" si="421"/>
        <v>0</v>
      </c>
      <c r="BC119" s="29">
        <f t="shared" si="406"/>
        <v>0</v>
      </c>
      <c r="BD119" s="29">
        <f t="shared" si="421"/>
        <v>0</v>
      </c>
      <c r="BE119" s="29">
        <f t="shared" si="421"/>
        <v>0</v>
      </c>
      <c r="BF119" s="29">
        <f t="shared" si="421"/>
        <v>0</v>
      </c>
      <c r="BG119" s="29">
        <f t="shared" si="421"/>
        <v>0</v>
      </c>
      <c r="BH119" s="29">
        <f t="shared" si="407"/>
        <v>0</v>
      </c>
      <c r="BI119" s="29">
        <f t="shared" si="421"/>
        <v>0</v>
      </c>
      <c r="BJ119" s="29">
        <f t="shared" si="421"/>
        <v>0</v>
      </c>
      <c r="BK119" s="29">
        <f t="shared" si="421"/>
        <v>0</v>
      </c>
      <c r="BL119" s="29">
        <f t="shared" si="421"/>
        <v>0</v>
      </c>
      <c r="BM119" s="29">
        <f t="shared" si="421"/>
        <v>0</v>
      </c>
      <c r="BN119" s="29">
        <f t="shared" ref="BN119:CR119" si="422">BN120</f>
        <v>6.2409999999999997</v>
      </c>
      <c r="BO119" s="29">
        <f t="shared" si="408"/>
        <v>6.2409999999999997</v>
      </c>
      <c r="BP119" s="29">
        <f t="shared" si="416"/>
        <v>0</v>
      </c>
      <c r="BQ119" s="29">
        <f t="shared" ref="BQ119:CL119" si="423">BQ120</f>
        <v>0</v>
      </c>
      <c r="BR119" s="29">
        <f t="shared" si="423"/>
        <v>0</v>
      </c>
      <c r="BS119" s="29">
        <f t="shared" si="423"/>
        <v>0</v>
      </c>
      <c r="BT119" s="29">
        <f t="shared" si="423"/>
        <v>0</v>
      </c>
      <c r="BU119" s="29">
        <f t="shared" si="423"/>
        <v>0</v>
      </c>
      <c r="BV119" s="29">
        <f t="shared" si="423"/>
        <v>0</v>
      </c>
      <c r="BW119" s="29">
        <f t="shared" si="417"/>
        <v>5.2889830508474578</v>
      </c>
      <c r="BX119" s="29">
        <f t="shared" si="423"/>
        <v>5.2889830508474578</v>
      </c>
      <c r="BY119" s="29">
        <f t="shared" si="423"/>
        <v>0</v>
      </c>
      <c r="BZ119" s="29">
        <f t="shared" si="423"/>
        <v>0</v>
      </c>
      <c r="CA119" s="29">
        <f t="shared" si="423"/>
        <v>0.95201694915254187</v>
      </c>
      <c r="CB119" s="29">
        <f t="shared" si="418"/>
        <v>0</v>
      </c>
      <c r="CC119" s="29">
        <f t="shared" si="423"/>
        <v>0</v>
      </c>
      <c r="CD119" s="29">
        <f t="shared" si="423"/>
        <v>0</v>
      </c>
      <c r="CE119" s="29">
        <f t="shared" si="423"/>
        <v>0</v>
      </c>
      <c r="CF119" s="29">
        <f t="shared" si="423"/>
        <v>0</v>
      </c>
      <c r="CG119" s="29">
        <f t="shared" si="419"/>
        <v>0</v>
      </c>
      <c r="CH119" s="29">
        <f t="shared" si="423"/>
        <v>0</v>
      </c>
      <c r="CI119" s="29">
        <f t="shared" si="423"/>
        <v>0</v>
      </c>
      <c r="CJ119" s="29">
        <f t="shared" si="423"/>
        <v>0</v>
      </c>
      <c r="CK119" s="29">
        <f t="shared" si="423"/>
        <v>0</v>
      </c>
      <c r="CL119" s="29">
        <f t="shared" si="423"/>
        <v>0</v>
      </c>
      <c r="CM119" s="30">
        <f t="shared" si="422"/>
        <v>5.3410000000000002</v>
      </c>
      <c r="CN119" s="29">
        <f t="shared" si="422"/>
        <v>0</v>
      </c>
      <c r="CO119" s="29">
        <f t="shared" si="422"/>
        <v>0</v>
      </c>
      <c r="CP119" s="29">
        <f t="shared" si="422"/>
        <v>0</v>
      </c>
      <c r="CQ119" s="29">
        <f t="shared" si="422"/>
        <v>0</v>
      </c>
      <c r="CR119" s="31">
        <f t="shared" si="422"/>
        <v>5.3410000000000002</v>
      </c>
      <c r="CS119" s="21"/>
      <c r="CT119" s="21"/>
      <c r="CU119" s="21"/>
      <c r="CV119" s="21"/>
      <c r="CW119" s="21"/>
      <c r="CX119" s="21"/>
      <c r="CY119" s="21"/>
      <c r="CZ119" s="21"/>
      <c r="DA119" s="21"/>
      <c r="DB119" s="21"/>
      <c r="DC119" s="21"/>
      <c r="DD119" s="21"/>
      <c r="DE119" s="21"/>
      <c r="DF119" s="21"/>
      <c r="DG119" s="21"/>
      <c r="DH119" s="21"/>
      <c r="DI119" s="21"/>
      <c r="DJ119" s="21"/>
      <c r="DK119" s="21"/>
      <c r="DL119" s="21"/>
      <c r="DM119" s="21"/>
      <c r="DN119" s="21"/>
      <c r="DO119" s="21"/>
      <c r="DP119" s="21"/>
      <c r="DQ119" s="21"/>
      <c r="DR119" s="21"/>
      <c r="DS119" s="21"/>
      <c r="DT119" s="21"/>
      <c r="DU119" s="21"/>
      <c r="DV119" s="21"/>
      <c r="DW119" s="21"/>
      <c r="DX119" s="21"/>
      <c r="DY119" s="21"/>
      <c r="DZ119" s="21"/>
      <c r="EA119" s="21"/>
      <c r="EB119" s="21"/>
      <c r="EC119" s="21"/>
    </row>
    <row r="120" spans="1:133" s="32" customFormat="1" outlineLevel="1" x14ac:dyDescent="0.25">
      <c r="A120" s="87">
        <v>32</v>
      </c>
      <c r="B120" s="74" t="s">
        <v>166</v>
      </c>
      <c r="C120" s="37" t="s">
        <v>156</v>
      </c>
      <c r="D120" s="35"/>
      <c r="E120" s="49">
        <v>2016</v>
      </c>
      <c r="F120" s="112">
        <v>2016</v>
      </c>
      <c r="G120" s="39">
        <f t="shared" ref="G120" si="424">I120+P120+AO120</f>
        <v>6.2409999999999997</v>
      </c>
      <c r="H120" s="35">
        <v>6.2409999999999997</v>
      </c>
      <c r="I120" s="40"/>
      <c r="J120" s="39"/>
      <c r="K120" s="35"/>
      <c r="L120" s="35"/>
      <c r="M120" s="35"/>
      <c r="N120" s="35"/>
      <c r="O120" s="40"/>
      <c r="P120" s="41">
        <v>6.2409999999999997</v>
      </c>
      <c r="Q120" s="35">
        <f t="shared" si="272"/>
        <v>6.2409999999999997</v>
      </c>
      <c r="R120" s="35">
        <f t="shared" si="273"/>
        <v>0</v>
      </c>
      <c r="S120" s="35"/>
      <c r="T120" s="35"/>
      <c r="U120" s="35"/>
      <c r="V120" s="35"/>
      <c r="W120" s="35"/>
      <c r="X120" s="35"/>
      <c r="Y120" s="35">
        <f t="shared" si="274"/>
        <v>5.2889830508474578</v>
      </c>
      <c r="Z120" s="35">
        <f>P120/1.18</f>
        <v>5.2889830508474578</v>
      </c>
      <c r="AA120" s="35"/>
      <c r="AB120" s="35"/>
      <c r="AC120" s="35">
        <f>P120-Z120</f>
        <v>0.95201694915254187</v>
      </c>
      <c r="AD120" s="35">
        <f t="shared" si="275"/>
        <v>0</v>
      </c>
      <c r="AE120" s="35"/>
      <c r="AF120" s="35"/>
      <c r="AG120" s="35"/>
      <c r="AH120" s="35"/>
      <c r="AI120" s="35">
        <f t="shared" si="276"/>
        <v>0</v>
      </c>
      <c r="AJ120" s="35"/>
      <c r="AK120" s="35"/>
      <c r="AL120" s="35"/>
      <c r="AM120" s="35"/>
      <c r="AN120" s="35"/>
      <c r="AO120" s="35">
        <v>0</v>
      </c>
      <c r="AP120" s="35">
        <f t="shared" si="403"/>
        <v>0</v>
      </c>
      <c r="AQ120" s="35">
        <f t="shared" si="404"/>
        <v>0</v>
      </c>
      <c r="AR120" s="35"/>
      <c r="AS120" s="35"/>
      <c r="AT120" s="35"/>
      <c r="AU120" s="35"/>
      <c r="AV120" s="35"/>
      <c r="AW120" s="35"/>
      <c r="AX120" s="35">
        <f t="shared" si="405"/>
        <v>0</v>
      </c>
      <c r="AY120" s="35">
        <f>AO120/1.18</f>
        <v>0</v>
      </c>
      <c r="AZ120" s="35"/>
      <c r="BA120" s="35"/>
      <c r="BB120" s="35">
        <f>AO120-AY120</f>
        <v>0</v>
      </c>
      <c r="BC120" s="35">
        <f t="shared" si="406"/>
        <v>0</v>
      </c>
      <c r="BD120" s="35"/>
      <c r="BE120" s="35"/>
      <c r="BF120" s="35"/>
      <c r="BG120" s="35"/>
      <c r="BH120" s="35">
        <f t="shared" si="407"/>
        <v>0</v>
      </c>
      <c r="BI120" s="35"/>
      <c r="BJ120" s="35"/>
      <c r="BK120" s="35"/>
      <c r="BL120" s="35"/>
      <c r="BM120" s="35"/>
      <c r="BN120" s="29">
        <f>AO120+P120</f>
        <v>6.2409999999999997</v>
      </c>
      <c r="BO120" s="35">
        <f t="shared" si="408"/>
        <v>6.2409999999999997</v>
      </c>
      <c r="BP120" s="35">
        <f t="shared" ref="BP120" si="425">BQ120+BR120+BS120+BT120+BU120+BV120</f>
        <v>0</v>
      </c>
      <c r="BQ120" s="35">
        <f t="shared" ref="BQ120:BV120" si="426">AR120+S120</f>
        <v>0</v>
      </c>
      <c r="BR120" s="35">
        <f t="shared" si="426"/>
        <v>0</v>
      </c>
      <c r="BS120" s="35">
        <f t="shared" si="426"/>
        <v>0</v>
      </c>
      <c r="BT120" s="35">
        <f t="shared" si="426"/>
        <v>0</v>
      </c>
      <c r="BU120" s="35">
        <f t="shared" si="426"/>
        <v>0</v>
      </c>
      <c r="BV120" s="35">
        <f t="shared" si="426"/>
        <v>0</v>
      </c>
      <c r="BW120" s="35">
        <f t="shared" ref="BW120" si="427">BX120+BY120+BZ120</f>
        <v>5.2889830508474578</v>
      </c>
      <c r="BX120" s="35">
        <f t="shared" ref="BX120:CF120" si="428">AY120+Z120</f>
        <v>5.2889830508474578</v>
      </c>
      <c r="BY120" s="35">
        <f t="shared" si="428"/>
        <v>0</v>
      </c>
      <c r="BZ120" s="35">
        <f t="shared" si="428"/>
        <v>0</v>
      </c>
      <c r="CA120" s="35">
        <f t="shared" si="428"/>
        <v>0.95201694915254187</v>
      </c>
      <c r="CB120" s="35">
        <f t="shared" si="428"/>
        <v>0</v>
      </c>
      <c r="CC120" s="35">
        <f t="shared" si="428"/>
        <v>0</v>
      </c>
      <c r="CD120" s="35">
        <f t="shared" si="428"/>
        <v>0</v>
      </c>
      <c r="CE120" s="35">
        <f t="shared" si="428"/>
        <v>0</v>
      </c>
      <c r="CF120" s="35">
        <f t="shared" si="428"/>
        <v>0</v>
      </c>
      <c r="CG120" s="35">
        <f>CH120</f>
        <v>0</v>
      </c>
      <c r="CH120" s="35">
        <f>BI120+AJ120</f>
        <v>0</v>
      </c>
      <c r="CI120" s="35"/>
      <c r="CJ120" s="35"/>
      <c r="CK120" s="35"/>
      <c r="CL120" s="35"/>
      <c r="CM120" s="39">
        <v>5.3410000000000002</v>
      </c>
      <c r="CN120" s="35"/>
      <c r="CO120" s="35"/>
      <c r="CP120" s="35"/>
      <c r="CQ120" s="35"/>
      <c r="CR120" s="31">
        <f t="shared" ref="CR120" si="429">CM120+CN120+CO120+CP120+CQ120</f>
        <v>5.3410000000000002</v>
      </c>
      <c r="CS120" s="21"/>
      <c r="CT120" s="21"/>
      <c r="CU120" s="21"/>
      <c r="CV120" s="21"/>
      <c r="CW120" s="21"/>
      <c r="CX120" s="21"/>
      <c r="CY120" s="21"/>
      <c r="CZ120" s="21"/>
      <c r="DA120" s="21"/>
      <c r="DB120" s="21"/>
      <c r="DC120" s="21"/>
      <c r="DD120" s="21"/>
      <c r="DE120" s="21"/>
      <c r="DF120" s="21"/>
      <c r="DG120" s="21"/>
      <c r="DH120" s="21"/>
      <c r="DI120" s="21"/>
      <c r="DJ120" s="21"/>
      <c r="DK120" s="21"/>
      <c r="DL120" s="21"/>
      <c r="DM120" s="21"/>
      <c r="DN120" s="21"/>
      <c r="DO120" s="21"/>
      <c r="DP120" s="21"/>
      <c r="DQ120" s="21"/>
      <c r="DR120" s="21"/>
      <c r="DS120" s="21"/>
      <c r="DT120" s="21"/>
      <c r="DU120" s="21"/>
      <c r="DV120" s="21"/>
      <c r="DW120" s="21"/>
      <c r="DX120" s="21"/>
      <c r="DY120" s="21"/>
      <c r="DZ120" s="21"/>
      <c r="EA120" s="21"/>
      <c r="EB120" s="21"/>
      <c r="EC120" s="21"/>
    </row>
    <row r="121" spans="1:133" s="122" customFormat="1" outlineLevel="1" x14ac:dyDescent="0.25">
      <c r="A121" s="97" t="s">
        <v>35</v>
      </c>
      <c r="B121" s="81" t="s">
        <v>36</v>
      </c>
      <c r="C121" s="82"/>
      <c r="D121" s="82"/>
      <c r="E121" s="82"/>
      <c r="F121" s="114"/>
      <c r="G121" s="56">
        <f t="shared" ref="G121:O121" si="430">G122</f>
        <v>4.6180000000000003</v>
      </c>
      <c r="H121" s="57">
        <f t="shared" si="430"/>
        <v>4.6180000000000003</v>
      </c>
      <c r="I121" s="58">
        <f t="shared" si="430"/>
        <v>0</v>
      </c>
      <c r="J121" s="56">
        <f t="shared" si="430"/>
        <v>0</v>
      </c>
      <c r="K121" s="57">
        <f t="shared" si="430"/>
        <v>0</v>
      </c>
      <c r="L121" s="57">
        <f t="shared" si="430"/>
        <v>0</v>
      </c>
      <c r="M121" s="57">
        <f t="shared" si="430"/>
        <v>0</v>
      </c>
      <c r="N121" s="57">
        <f t="shared" si="430"/>
        <v>0</v>
      </c>
      <c r="O121" s="58">
        <f t="shared" si="430"/>
        <v>0</v>
      </c>
      <c r="P121" s="117">
        <f>P122</f>
        <v>4.6180000000000003</v>
      </c>
      <c r="Q121" s="57">
        <f t="shared" si="272"/>
        <v>4.6180000000000003</v>
      </c>
      <c r="R121" s="57">
        <f t="shared" si="273"/>
        <v>0</v>
      </c>
      <c r="S121" s="57">
        <f t="shared" ref="S121:AO121" si="431">S122</f>
        <v>0</v>
      </c>
      <c r="T121" s="57">
        <f t="shared" si="431"/>
        <v>0</v>
      </c>
      <c r="U121" s="57">
        <f t="shared" si="431"/>
        <v>0</v>
      </c>
      <c r="V121" s="57">
        <f t="shared" si="431"/>
        <v>0</v>
      </c>
      <c r="W121" s="57">
        <f t="shared" si="431"/>
        <v>0</v>
      </c>
      <c r="X121" s="57">
        <f t="shared" si="431"/>
        <v>0</v>
      </c>
      <c r="Y121" s="57">
        <f t="shared" si="274"/>
        <v>3.9140000000000001</v>
      </c>
      <c r="Z121" s="57">
        <f t="shared" si="431"/>
        <v>3.9140000000000001</v>
      </c>
      <c r="AA121" s="57">
        <f t="shared" si="431"/>
        <v>0</v>
      </c>
      <c r="AB121" s="57">
        <f t="shared" si="431"/>
        <v>0</v>
      </c>
      <c r="AC121" s="57">
        <f t="shared" si="431"/>
        <v>0.70400000000000018</v>
      </c>
      <c r="AD121" s="57">
        <f t="shared" si="275"/>
        <v>0</v>
      </c>
      <c r="AE121" s="57">
        <f t="shared" si="431"/>
        <v>0</v>
      </c>
      <c r="AF121" s="57">
        <f t="shared" si="431"/>
        <v>0</v>
      </c>
      <c r="AG121" s="57">
        <f t="shared" si="431"/>
        <v>0</v>
      </c>
      <c r="AH121" s="57">
        <f t="shared" si="431"/>
        <v>0</v>
      </c>
      <c r="AI121" s="57">
        <f t="shared" si="276"/>
        <v>0</v>
      </c>
      <c r="AJ121" s="57">
        <f t="shared" si="431"/>
        <v>0</v>
      </c>
      <c r="AK121" s="57">
        <f t="shared" si="431"/>
        <v>0</v>
      </c>
      <c r="AL121" s="57">
        <f t="shared" si="431"/>
        <v>0</v>
      </c>
      <c r="AM121" s="57">
        <f t="shared" si="431"/>
        <v>0</v>
      </c>
      <c r="AN121" s="57">
        <f t="shared" si="431"/>
        <v>0</v>
      </c>
      <c r="AO121" s="57">
        <f t="shared" si="431"/>
        <v>0</v>
      </c>
      <c r="AP121" s="57">
        <f t="shared" si="403"/>
        <v>0</v>
      </c>
      <c r="AQ121" s="57">
        <f t="shared" si="404"/>
        <v>0</v>
      </c>
      <c r="AR121" s="57">
        <f t="shared" ref="AR121:BM121" si="432">AR122</f>
        <v>0</v>
      </c>
      <c r="AS121" s="57">
        <f t="shared" si="432"/>
        <v>0</v>
      </c>
      <c r="AT121" s="57">
        <f t="shared" si="432"/>
        <v>0</v>
      </c>
      <c r="AU121" s="57">
        <f t="shared" si="432"/>
        <v>0</v>
      </c>
      <c r="AV121" s="57">
        <f t="shared" si="432"/>
        <v>0</v>
      </c>
      <c r="AW121" s="57">
        <f t="shared" si="432"/>
        <v>0</v>
      </c>
      <c r="AX121" s="57">
        <f t="shared" si="405"/>
        <v>0</v>
      </c>
      <c r="AY121" s="57">
        <f t="shared" si="432"/>
        <v>0</v>
      </c>
      <c r="AZ121" s="57">
        <f t="shared" si="432"/>
        <v>0</v>
      </c>
      <c r="BA121" s="57">
        <f t="shared" si="432"/>
        <v>0</v>
      </c>
      <c r="BB121" s="57">
        <f t="shared" si="432"/>
        <v>0</v>
      </c>
      <c r="BC121" s="57">
        <f t="shared" si="406"/>
        <v>0</v>
      </c>
      <c r="BD121" s="57">
        <f t="shared" si="432"/>
        <v>0</v>
      </c>
      <c r="BE121" s="57">
        <f t="shared" si="432"/>
        <v>0</v>
      </c>
      <c r="BF121" s="57">
        <f t="shared" si="432"/>
        <v>0</v>
      </c>
      <c r="BG121" s="57">
        <f t="shared" si="432"/>
        <v>0</v>
      </c>
      <c r="BH121" s="57">
        <f t="shared" si="407"/>
        <v>0</v>
      </c>
      <c r="BI121" s="57">
        <f t="shared" si="432"/>
        <v>0</v>
      </c>
      <c r="BJ121" s="57">
        <f t="shared" si="432"/>
        <v>0</v>
      </c>
      <c r="BK121" s="57">
        <f t="shared" si="432"/>
        <v>0</v>
      </c>
      <c r="BL121" s="57">
        <f t="shared" si="432"/>
        <v>0</v>
      </c>
      <c r="BM121" s="57">
        <f t="shared" si="432"/>
        <v>0</v>
      </c>
      <c r="BN121" s="57">
        <f t="shared" ref="BN121" si="433">BN122</f>
        <v>4.6180000000000003</v>
      </c>
      <c r="BO121" s="57">
        <f t="shared" si="408"/>
        <v>4.6180000000000003</v>
      </c>
      <c r="BP121" s="57">
        <f t="shared" si="416"/>
        <v>0</v>
      </c>
      <c r="BQ121" s="57">
        <f t="shared" ref="BQ121:CL121" si="434">BQ122</f>
        <v>0</v>
      </c>
      <c r="BR121" s="57">
        <f t="shared" si="434"/>
        <v>0</v>
      </c>
      <c r="BS121" s="57">
        <f t="shared" si="434"/>
        <v>0</v>
      </c>
      <c r="BT121" s="57">
        <f t="shared" si="434"/>
        <v>0</v>
      </c>
      <c r="BU121" s="57">
        <f t="shared" si="434"/>
        <v>0</v>
      </c>
      <c r="BV121" s="57">
        <f t="shared" si="434"/>
        <v>0</v>
      </c>
      <c r="BW121" s="57">
        <f t="shared" si="417"/>
        <v>3.9140000000000001</v>
      </c>
      <c r="BX121" s="57">
        <f t="shared" si="434"/>
        <v>3.9140000000000001</v>
      </c>
      <c r="BY121" s="57">
        <f t="shared" si="434"/>
        <v>0</v>
      </c>
      <c r="BZ121" s="57">
        <f t="shared" si="434"/>
        <v>0</v>
      </c>
      <c r="CA121" s="57">
        <f t="shared" si="434"/>
        <v>0.70400000000000018</v>
      </c>
      <c r="CB121" s="57">
        <f t="shared" si="418"/>
        <v>0</v>
      </c>
      <c r="CC121" s="57">
        <f t="shared" si="434"/>
        <v>0</v>
      </c>
      <c r="CD121" s="57">
        <f t="shared" si="434"/>
        <v>0</v>
      </c>
      <c r="CE121" s="57">
        <f t="shared" si="434"/>
        <v>0</v>
      </c>
      <c r="CF121" s="57">
        <f t="shared" si="434"/>
        <v>0</v>
      </c>
      <c r="CG121" s="57">
        <f t="shared" si="419"/>
        <v>0</v>
      </c>
      <c r="CH121" s="57">
        <f t="shared" si="434"/>
        <v>0</v>
      </c>
      <c r="CI121" s="57">
        <f t="shared" si="434"/>
        <v>0</v>
      </c>
      <c r="CJ121" s="57">
        <f t="shared" si="434"/>
        <v>0</v>
      </c>
      <c r="CK121" s="57">
        <f t="shared" si="434"/>
        <v>0</v>
      </c>
      <c r="CL121" s="57">
        <f t="shared" si="434"/>
        <v>0</v>
      </c>
      <c r="CM121" s="56">
        <f t="shared" ref="CM121:CR121" si="435">CM122</f>
        <v>4.6180000000000003</v>
      </c>
      <c r="CN121" s="57">
        <f t="shared" si="435"/>
        <v>0</v>
      </c>
      <c r="CO121" s="57">
        <f t="shared" si="435"/>
        <v>0</v>
      </c>
      <c r="CP121" s="57">
        <f t="shared" si="435"/>
        <v>0</v>
      </c>
      <c r="CQ121" s="57">
        <f t="shared" si="435"/>
        <v>0</v>
      </c>
      <c r="CR121" s="58">
        <f t="shared" si="435"/>
        <v>4.6180000000000003</v>
      </c>
    </row>
    <row r="122" spans="1:133" s="32" customFormat="1" ht="16.5" outlineLevel="1" thickBot="1" x14ac:dyDescent="0.3">
      <c r="A122" s="98">
        <v>33</v>
      </c>
      <c r="B122" s="99" t="s">
        <v>167</v>
      </c>
      <c r="C122" s="100"/>
      <c r="D122" s="101"/>
      <c r="E122" s="102">
        <v>2016</v>
      </c>
      <c r="F122" s="115">
        <v>2016</v>
      </c>
      <c r="G122" s="119">
        <v>4.6180000000000003</v>
      </c>
      <c r="H122" s="101">
        <v>4.6180000000000003</v>
      </c>
      <c r="I122" s="120"/>
      <c r="J122" s="119"/>
      <c r="K122" s="101"/>
      <c r="L122" s="101"/>
      <c r="M122" s="101"/>
      <c r="N122" s="101"/>
      <c r="O122" s="120"/>
      <c r="P122" s="118">
        <v>4.6180000000000003</v>
      </c>
      <c r="Q122" s="101">
        <f t="shared" si="272"/>
        <v>4.6180000000000003</v>
      </c>
      <c r="R122" s="101">
        <f t="shared" si="273"/>
        <v>0</v>
      </c>
      <c r="S122" s="101"/>
      <c r="T122" s="101"/>
      <c r="U122" s="101"/>
      <c r="V122" s="101"/>
      <c r="W122" s="101"/>
      <c r="X122" s="101"/>
      <c r="Y122" s="101">
        <f t="shared" si="274"/>
        <v>3.9140000000000001</v>
      </c>
      <c r="Z122" s="101">
        <v>3.9140000000000001</v>
      </c>
      <c r="AA122" s="101"/>
      <c r="AB122" s="101"/>
      <c r="AC122" s="101">
        <f>P122-Z122</f>
        <v>0.70400000000000018</v>
      </c>
      <c r="AD122" s="101">
        <f t="shared" si="275"/>
        <v>0</v>
      </c>
      <c r="AE122" s="101"/>
      <c r="AF122" s="101"/>
      <c r="AG122" s="101"/>
      <c r="AH122" s="101"/>
      <c r="AI122" s="101">
        <f t="shared" si="276"/>
        <v>0</v>
      </c>
      <c r="AJ122" s="101"/>
      <c r="AK122" s="101"/>
      <c r="AL122" s="101"/>
      <c r="AM122" s="101"/>
      <c r="AN122" s="101"/>
      <c r="AO122" s="101">
        <v>0</v>
      </c>
      <c r="AP122" s="101">
        <f t="shared" si="403"/>
        <v>0</v>
      </c>
      <c r="AQ122" s="101">
        <f t="shared" si="404"/>
        <v>0</v>
      </c>
      <c r="AR122" s="101"/>
      <c r="AS122" s="101"/>
      <c r="AT122" s="101"/>
      <c r="AU122" s="101"/>
      <c r="AV122" s="101"/>
      <c r="AW122" s="101"/>
      <c r="AX122" s="101">
        <f t="shared" si="405"/>
        <v>0</v>
      </c>
      <c r="AY122" s="101">
        <f>AO122/1.18</f>
        <v>0</v>
      </c>
      <c r="AZ122" s="101"/>
      <c r="BA122" s="101"/>
      <c r="BB122" s="101">
        <f>AO122-AY122</f>
        <v>0</v>
      </c>
      <c r="BC122" s="101">
        <f t="shared" si="406"/>
        <v>0</v>
      </c>
      <c r="BD122" s="101"/>
      <c r="BE122" s="101"/>
      <c r="BF122" s="101"/>
      <c r="BG122" s="101"/>
      <c r="BH122" s="101">
        <f t="shared" si="407"/>
        <v>0</v>
      </c>
      <c r="BI122" s="101"/>
      <c r="BJ122" s="101"/>
      <c r="BK122" s="101"/>
      <c r="BL122" s="101"/>
      <c r="BM122" s="101"/>
      <c r="BN122" s="103">
        <f>AO122+P122</f>
        <v>4.6180000000000003</v>
      </c>
      <c r="BO122" s="101">
        <f t="shared" si="408"/>
        <v>4.6180000000000003</v>
      </c>
      <c r="BP122" s="101">
        <f t="shared" si="416"/>
        <v>0</v>
      </c>
      <c r="BQ122" s="101">
        <f t="shared" ref="BQ122:BV122" si="436">AR122+S122</f>
        <v>0</v>
      </c>
      <c r="BR122" s="101">
        <f t="shared" si="436"/>
        <v>0</v>
      </c>
      <c r="BS122" s="101">
        <f t="shared" si="436"/>
        <v>0</v>
      </c>
      <c r="BT122" s="101">
        <f t="shared" si="436"/>
        <v>0</v>
      </c>
      <c r="BU122" s="101">
        <f t="shared" si="436"/>
        <v>0</v>
      </c>
      <c r="BV122" s="101">
        <f t="shared" si="436"/>
        <v>0</v>
      </c>
      <c r="BW122" s="101">
        <f t="shared" si="417"/>
        <v>3.9140000000000001</v>
      </c>
      <c r="BX122" s="101">
        <f t="shared" ref="BX122:CF122" si="437">AY122+Z122</f>
        <v>3.9140000000000001</v>
      </c>
      <c r="BY122" s="101">
        <f t="shared" si="437"/>
        <v>0</v>
      </c>
      <c r="BZ122" s="101">
        <f t="shared" si="437"/>
        <v>0</v>
      </c>
      <c r="CA122" s="101">
        <f t="shared" si="437"/>
        <v>0.70400000000000018</v>
      </c>
      <c r="CB122" s="101">
        <f t="shared" si="437"/>
        <v>0</v>
      </c>
      <c r="CC122" s="101">
        <f t="shared" si="437"/>
        <v>0</v>
      </c>
      <c r="CD122" s="101">
        <f t="shared" si="437"/>
        <v>0</v>
      </c>
      <c r="CE122" s="101">
        <f t="shared" si="437"/>
        <v>0</v>
      </c>
      <c r="CF122" s="101">
        <f t="shared" si="437"/>
        <v>0</v>
      </c>
      <c r="CG122" s="101">
        <f>CH122</f>
        <v>0</v>
      </c>
      <c r="CH122" s="101">
        <f>BI122+AJ122</f>
        <v>0</v>
      </c>
      <c r="CI122" s="101"/>
      <c r="CJ122" s="101"/>
      <c r="CK122" s="101"/>
      <c r="CL122" s="101"/>
      <c r="CM122" s="119">
        <v>4.6180000000000003</v>
      </c>
      <c r="CN122" s="101"/>
      <c r="CO122" s="101"/>
      <c r="CP122" s="101"/>
      <c r="CQ122" s="101"/>
      <c r="CR122" s="104">
        <f t="shared" ref="CR122" si="438">CM122+CN122+CO122+CP122+CQ122</f>
        <v>4.6180000000000003</v>
      </c>
      <c r="CS122" s="21"/>
      <c r="CT122" s="21"/>
      <c r="CU122" s="21"/>
      <c r="CV122" s="21"/>
      <c r="CW122" s="21"/>
      <c r="CX122" s="21"/>
      <c r="CY122" s="21"/>
      <c r="CZ122" s="21"/>
      <c r="DA122" s="21"/>
      <c r="DB122" s="21"/>
      <c r="DC122" s="21"/>
      <c r="DD122" s="21"/>
      <c r="DE122" s="21"/>
      <c r="DF122" s="21"/>
      <c r="DG122" s="21"/>
      <c r="DH122" s="21"/>
      <c r="DI122" s="21"/>
      <c r="DJ122" s="21"/>
      <c r="DK122" s="21"/>
      <c r="DL122" s="21"/>
      <c r="DM122" s="21"/>
      <c r="DN122" s="21"/>
      <c r="DO122" s="21"/>
      <c r="DP122" s="21"/>
      <c r="DQ122" s="21"/>
      <c r="DR122" s="21"/>
      <c r="DS122" s="21"/>
      <c r="DT122" s="21"/>
      <c r="DU122" s="21"/>
      <c r="DV122" s="21"/>
      <c r="DW122" s="21"/>
      <c r="DX122" s="21"/>
      <c r="DY122" s="21"/>
      <c r="DZ122" s="21"/>
      <c r="EA122" s="21"/>
      <c r="EB122" s="21"/>
      <c r="EC122" s="21"/>
    </row>
    <row r="123" spans="1:133" s="156" customFormat="1" x14ac:dyDescent="0.25">
      <c r="G123" s="157"/>
      <c r="H123" s="157"/>
      <c r="I123" s="157"/>
      <c r="P123" s="157"/>
      <c r="Q123" s="157"/>
      <c r="R123" s="157"/>
      <c r="S123" s="157"/>
      <c r="T123" s="157"/>
      <c r="U123" s="157"/>
      <c r="V123" s="157"/>
      <c r="W123" s="157"/>
      <c r="X123" s="157"/>
      <c r="Y123" s="157"/>
      <c r="Z123" s="157"/>
      <c r="AA123" s="157"/>
      <c r="AB123" s="157"/>
      <c r="AC123" s="157"/>
      <c r="AD123" s="157"/>
      <c r="AE123" s="157"/>
      <c r="AF123" s="157"/>
      <c r="AG123" s="157"/>
      <c r="AH123" s="157"/>
      <c r="AI123" s="157"/>
      <c r="AJ123" s="157"/>
      <c r="AK123" s="157"/>
      <c r="AL123" s="157"/>
      <c r="AM123" s="157"/>
      <c r="AN123" s="157"/>
      <c r="AO123" s="157"/>
      <c r="AP123" s="157"/>
      <c r="AQ123" s="157"/>
      <c r="AR123" s="157"/>
      <c r="AS123" s="157"/>
      <c r="AT123" s="157"/>
      <c r="AU123" s="157"/>
      <c r="AV123" s="157"/>
      <c r="AW123" s="157"/>
      <c r="AX123" s="157"/>
      <c r="AY123" s="157"/>
      <c r="AZ123" s="157"/>
      <c r="BA123" s="157"/>
      <c r="BB123" s="157"/>
      <c r="BC123" s="157"/>
      <c r="BD123" s="157"/>
      <c r="BE123" s="157"/>
      <c r="BF123" s="157"/>
      <c r="BG123" s="157"/>
      <c r="BH123" s="157"/>
      <c r="BI123" s="157"/>
      <c r="BJ123" s="157"/>
      <c r="BK123" s="157"/>
      <c r="BL123" s="157"/>
      <c r="BM123" s="157"/>
      <c r="BN123" s="157"/>
      <c r="BO123" s="157"/>
      <c r="BP123" s="157"/>
      <c r="BQ123" s="157"/>
      <c r="BR123" s="157"/>
      <c r="BS123" s="157"/>
      <c r="BT123" s="157"/>
      <c r="BU123" s="157"/>
      <c r="BV123" s="157"/>
      <c r="BW123" s="157"/>
      <c r="BX123" s="157"/>
      <c r="BY123" s="157"/>
      <c r="BZ123" s="157"/>
      <c r="CA123" s="157"/>
      <c r="CB123" s="157"/>
      <c r="CC123" s="157"/>
      <c r="CD123" s="157"/>
      <c r="CE123" s="157"/>
      <c r="CF123" s="157"/>
      <c r="CG123" s="157"/>
      <c r="CH123" s="157"/>
      <c r="CI123" s="157"/>
      <c r="CJ123" s="157"/>
      <c r="CK123" s="157"/>
      <c r="CL123" s="157"/>
      <c r="CM123" s="157"/>
      <c r="CN123" s="157"/>
      <c r="CO123" s="157"/>
      <c r="CP123" s="157"/>
      <c r="CQ123" s="157"/>
      <c r="CR123" s="157"/>
      <c r="CS123" s="158"/>
      <c r="CT123" s="158"/>
      <c r="CU123" s="158"/>
      <c r="CV123" s="158"/>
      <c r="CW123" s="158"/>
      <c r="CX123" s="158"/>
      <c r="CY123" s="158"/>
      <c r="CZ123" s="158"/>
      <c r="DA123" s="158"/>
      <c r="DB123" s="158"/>
      <c r="DC123" s="158"/>
      <c r="DD123" s="158"/>
      <c r="DE123" s="158"/>
      <c r="DF123" s="158"/>
      <c r="DG123" s="158"/>
      <c r="DH123" s="158"/>
      <c r="DI123" s="158"/>
      <c r="DJ123" s="158"/>
      <c r="DK123" s="158"/>
      <c r="DL123" s="158"/>
      <c r="DM123" s="158"/>
      <c r="DN123" s="158"/>
      <c r="DO123" s="158"/>
      <c r="DP123" s="158"/>
      <c r="DQ123" s="158"/>
      <c r="DR123" s="158"/>
      <c r="DS123" s="158"/>
      <c r="DT123" s="158"/>
      <c r="DU123" s="158"/>
      <c r="DV123" s="158"/>
      <c r="DW123" s="158"/>
      <c r="DX123" s="158"/>
      <c r="DY123" s="158"/>
      <c r="DZ123" s="158"/>
      <c r="EA123" s="158"/>
      <c r="EB123" s="158"/>
      <c r="EC123" s="158"/>
    </row>
    <row r="124" spans="1:133" s="160" customFormat="1" x14ac:dyDescent="0.25">
      <c r="B124" s="150"/>
      <c r="G124" s="161"/>
      <c r="H124" s="161"/>
      <c r="I124" s="161"/>
      <c r="P124" s="161"/>
      <c r="Q124" s="161"/>
      <c r="R124" s="161"/>
      <c r="S124" s="161"/>
      <c r="T124" s="161"/>
      <c r="U124" s="161"/>
      <c r="V124" s="161"/>
      <c r="W124" s="161"/>
      <c r="X124" s="161"/>
      <c r="Y124" s="161"/>
      <c r="Z124" s="161"/>
      <c r="AA124" s="161"/>
      <c r="AB124" s="161"/>
      <c r="AC124" s="161"/>
      <c r="AD124" s="161"/>
      <c r="AE124" s="161"/>
      <c r="AF124" s="161"/>
      <c r="AG124" s="161"/>
      <c r="AH124" s="161"/>
      <c r="AI124" s="161"/>
      <c r="AJ124" s="161"/>
      <c r="AK124" s="161"/>
      <c r="AL124" s="161"/>
      <c r="AM124" s="161"/>
      <c r="AN124" s="161"/>
      <c r="AO124" s="161"/>
      <c r="AP124" s="161"/>
      <c r="AQ124" s="161"/>
      <c r="AR124" s="161"/>
      <c r="AS124" s="161"/>
      <c r="AT124" s="161"/>
      <c r="AU124" s="161"/>
      <c r="AV124" s="161"/>
      <c r="AW124" s="161"/>
      <c r="AX124" s="161"/>
      <c r="AY124" s="161"/>
      <c r="AZ124" s="161"/>
      <c r="BA124" s="161"/>
      <c r="BB124" s="161"/>
      <c r="BC124" s="161"/>
      <c r="BD124" s="161"/>
      <c r="BE124" s="161"/>
      <c r="BF124" s="161"/>
      <c r="BG124" s="161"/>
      <c r="BH124" s="161"/>
      <c r="BI124" s="161"/>
      <c r="BJ124" s="161"/>
      <c r="BK124" s="161"/>
      <c r="BL124" s="161"/>
      <c r="BM124" s="161"/>
      <c r="BN124" s="161"/>
      <c r="BO124" s="161"/>
      <c r="BP124" s="161"/>
      <c r="BQ124" s="161"/>
      <c r="BR124" s="161"/>
      <c r="BS124" s="161"/>
      <c r="BT124" s="161"/>
      <c r="BU124" s="161"/>
      <c r="BV124" s="161"/>
      <c r="BW124" s="161"/>
      <c r="BX124" s="161"/>
      <c r="BY124" s="161"/>
      <c r="BZ124" s="161"/>
      <c r="CA124" s="161"/>
      <c r="CB124" s="161"/>
      <c r="CC124" s="161"/>
      <c r="CD124" s="161"/>
      <c r="CE124" s="161"/>
      <c r="CF124" s="161"/>
      <c r="CG124" s="161"/>
      <c r="CH124" s="161"/>
      <c r="CI124" s="161"/>
      <c r="CJ124" s="161"/>
      <c r="CK124" s="161"/>
      <c r="CL124" s="161"/>
      <c r="CM124" s="161"/>
      <c r="CN124" s="161"/>
      <c r="CO124" s="161"/>
      <c r="CP124" s="161"/>
      <c r="CQ124" s="161"/>
      <c r="CR124" s="161"/>
      <c r="CS124" s="162"/>
      <c r="CT124" s="162"/>
      <c r="CU124" s="162"/>
      <c r="CV124" s="162"/>
      <c r="CW124" s="162"/>
      <c r="CX124" s="162"/>
      <c r="CY124" s="162"/>
      <c r="CZ124" s="162"/>
      <c r="DA124" s="162"/>
      <c r="DB124" s="162"/>
      <c r="DC124" s="162"/>
      <c r="DD124" s="162"/>
      <c r="DE124" s="162"/>
      <c r="DF124" s="162"/>
      <c r="DG124" s="162"/>
      <c r="DH124" s="162"/>
      <c r="DI124" s="162"/>
      <c r="DJ124" s="162"/>
      <c r="DK124" s="162"/>
      <c r="DL124" s="162"/>
      <c r="DM124" s="162"/>
      <c r="DN124" s="162"/>
      <c r="DO124" s="162"/>
      <c r="DP124" s="162"/>
      <c r="DQ124" s="162"/>
      <c r="DR124" s="162"/>
      <c r="DS124" s="162"/>
      <c r="DT124" s="162"/>
      <c r="DU124" s="162"/>
      <c r="DV124" s="162"/>
      <c r="DW124" s="162"/>
      <c r="DX124" s="162"/>
      <c r="DY124" s="162"/>
      <c r="DZ124" s="162"/>
      <c r="EA124" s="162"/>
      <c r="EB124" s="162"/>
      <c r="EC124" s="162"/>
    </row>
    <row r="125" spans="1:133" s="160" customFormat="1" x14ac:dyDescent="0.25">
      <c r="B125" s="150" t="s">
        <v>194</v>
      </c>
      <c r="D125" s="163" t="s">
        <v>193</v>
      </c>
      <c r="G125" s="161"/>
      <c r="H125" s="161"/>
      <c r="I125" s="161"/>
      <c r="P125" s="161"/>
      <c r="Q125" s="161"/>
      <c r="R125" s="161"/>
      <c r="S125" s="161"/>
      <c r="T125" s="161"/>
      <c r="U125" s="161"/>
      <c r="V125" s="161"/>
      <c r="W125" s="161"/>
      <c r="X125" s="161"/>
      <c r="Y125" s="161"/>
      <c r="Z125" s="161"/>
      <c r="AA125" s="161"/>
      <c r="AB125" s="161"/>
      <c r="AC125" s="161"/>
      <c r="AD125" s="161"/>
      <c r="AE125" s="161"/>
      <c r="AF125" s="161"/>
      <c r="AG125" s="161"/>
      <c r="AH125" s="161"/>
      <c r="AI125" s="161"/>
      <c r="AJ125" s="161"/>
      <c r="AK125" s="161"/>
      <c r="AL125" s="161"/>
      <c r="AM125" s="161"/>
      <c r="AN125" s="161"/>
      <c r="AO125" s="161"/>
      <c r="AP125" s="161"/>
      <c r="AQ125" s="161"/>
      <c r="AR125" s="161"/>
      <c r="AS125" s="161"/>
      <c r="AT125" s="161"/>
      <c r="AU125" s="161"/>
      <c r="AV125" s="161"/>
      <c r="AW125" s="161"/>
      <c r="AX125" s="161"/>
      <c r="AY125" s="161"/>
      <c r="AZ125" s="161"/>
      <c r="BA125" s="161"/>
      <c r="BB125" s="161"/>
      <c r="BC125" s="161"/>
      <c r="BD125" s="161"/>
      <c r="BE125" s="161"/>
      <c r="BF125" s="161"/>
      <c r="BG125" s="161"/>
      <c r="BH125" s="161"/>
      <c r="BI125" s="161"/>
      <c r="BJ125" s="161"/>
      <c r="BK125" s="161"/>
      <c r="BL125" s="161"/>
      <c r="BM125" s="161"/>
      <c r="BN125" s="161"/>
      <c r="BO125" s="161"/>
      <c r="BP125" s="161"/>
      <c r="BQ125" s="161"/>
      <c r="BR125" s="161"/>
      <c r="BS125" s="161"/>
      <c r="BT125" s="161"/>
      <c r="BU125" s="161"/>
      <c r="BV125" s="161"/>
      <c r="BW125" s="161"/>
      <c r="BX125" s="161"/>
      <c r="BY125" s="161"/>
      <c r="BZ125" s="161"/>
      <c r="CA125" s="161"/>
      <c r="CB125" s="161"/>
      <c r="CC125" s="161"/>
      <c r="CD125" s="161"/>
      <c r="CE125" s="161"/>
      <c r="CF125" s="161"/>
      <c r="CG125" s="161"/>
      <c r="CH125" s="161"/>
      <c r="CI125" s="161"/>
      <c r="CJ125" s="161"/>
      <c r="CK125" s="161"/>
      <c r="CL125" s="161"/>
      <c r="CM125" s="161"/>
      <c r="CN125" s="161"/>
      <c r="CO125" s="161"/>
      <c r="CP125" s="161"/>
      <c r="CQ125" s="161"/>
      <c r="CR125" s="161"/>
      <c r="CS125" s="162"/>
      <c r="CT125" s="162"/>
      <c r="CU125" s="162"/>
      <c r="CV125" s="162"/>
      <c r="CW125" s="162"/>
      <c r="CX125" s="162"/>
      <c r="CY125" s="162"/>
      <c r="CZ125" s="162"/>
      <c r="DA125" s="162"/>
      <c r="DB125" s="162"/>
      <c r="DC125" s="162"/>
      <c r="DD125" s="162"/>
      <c r="DE125" s="162"/>
      <c r="DF125" s="162"/>
      <c r="DG125" s="162"/>
      <c r="DH125" s="162"/>
      <c r="DI125" s="162"/>
      <c r="DJ125" s="162"/>
      <c r="DK125" s="162"/>
      <c r="DL125" s="162"/>
      <c r="DM125" s="162"/>
      <c r="DN125" s="162"/>
      <c r="DO125" s="162"/>
      <c r="DP125" s="162"/>
      <c r="DQ125" s="162"/>
      <c r="DR125" s="162"/>
      <c r="DS125" s="162"/>
      <c r="DT125" s="162"/>
      <c r="DU125" s="162"/>
      <c r="DV125" s="162"/>
      <c r="DW125" s="162"/>
      <c r="DX125" s="162"/>
      <c r="DY125" s="162"/>
      <c r="DZ125" s="162"/>
      <c r="EA125" s="162"/>
      <c r="EB125" s="162"/>
      <c r="EC125" s="162"/>
    </row>
    <row r="126" spans="1:133" s="160" customFormat="1" x14ac:dyDescent="0.25">
      <c r="G126" s="161"/>
      <c r="H126" s="161"/>
      <c r="I126" s="161"/>
      <c r="P126" s="161"/>
      <c r="Q126" s="161"/>
      <c r="R126" s="161"/>
      <c r="S126" s="161"/>
      <c r="T126" s="161"/>
      <c r="U126" s="161"/>
      <c r="V126" s="161"/>
      <c r="W126" s="161"/>
      <c r="X126" s="161"/>
      <c r="Y126" s="161"/>
      <c r="Z126" s="161"/>
      <c r="AA126" s="161"/>
      <c r="AB126" s="161"/>
      <c r="AC126" s="161"/>
      <c r="AD126" s="161"/>
      <c r="AE126" s="161"/>
      <c r="AF126" s="161"/>
      <c r="AG126" s="161"/>
      <c r="AH126" s="161"/>
      <c r="AI126" s="161"/>
      <c r="AJ126" s="161"/>
      <c r="AK126" s="161"/>
      <c r="AL126" s="161"/>
      <c r="AM126" s="161"/>
      <c r="AN126" s="161"/>
      <c r="AO126" s="161"/>
      <c r="AP126" s="161"/>
      <c r="AQ126" s="161"/>
      <c r="AR126" s="161"/>
      <c r="AS126" s="161"/>
      <c r="AT126" s="161"/>
      <c r="AU126" s="161"/>
      <c r="AV126" s="161"/>
      <c r="AW126" s="161"/>
      <c r="AX126" s="161"/>
      <c r="AY126" s="161"/>
      <c r="AZ126" s="161"/>
      <c r="BA126" s="161"/>
      <c r="BB126" s="161"/>
      <c r="BC126" s="161"/>
      <c r="BD126" s="161"/>
      <c r="BE126" s="161"/>
      <c r="BF126" s="161"/>
      <c r="BG126" s="161"/>
      <c r="BH126" s="161"/>
      <c r="BI126" s="161"/>
      <c r="BJ126" s="161"/>
      <c r="BK126" s="161"/>
      <c r="BL126" s="161"/>
      <c r="BM126" s="161"/>
      <c r="BN126" s="161"/>
      <c r="BO126" s="161"/>
      <c r="BP126" s="161"/>
      <c r="BQ126" s="161"/>
      <c r="BR126" s="161"/>
      <c r="BS126" s="161"/>
      <c r="BT126" s="161"/>
      <c r="BU126" s="161"/>
      <c r="BV126" s="161"/>
      <c r="BW126" s="161"/>
      <c r="BX126" s="161"/>
      <c r="BY126" s="161"/>
      <c r="BZ126" s="161"/>
      <c r="CA126" s="161"/>
      <c r="CB126" s="161"/>
      <c r="CC126" s="161"/>
      <c r="CD126" s="161"/>
      <c r="CE126" s="161"/>
      <c r="CF126" s="161"/>
      <c r="CG126" s="161"/>
      <c r="CH126" s="161"/>
      <c r="CI126" s="161"/>
      <c r="CJ126" s="161"/>
      <c r="CK126" s="161"/>
      <c r="CL126" s="161"/>
      <c r="CM126" s="161"/>
      <c r="CN126" s="161"/>
      <c r="CO126" s="161"/>
      <c r="CP126" s="161"/>
      <c r="CQ126" s="161"/>
      <c r="CR126" s="161"/>
      <c r="CS126" s="162"/>
      <c r="CT126" s="162"/>
      <c r="CU126" s="162"/>
      <c r="CV126" s="162"/>
      <c r="CW126" s="162"/>
      <c r="CX126" s="162"/>
      <c r="CY126" s="162"/>
      <c r="CZ126" s="162"/>
      <c r="DA126" s="162"/>
      <c r="DB126" s="162"/>
      <c r="DC126" s="162"/>
      <c r="DD126" s="162"/>
      <c r="DE126" s="162"/>
      <c r="DF126" s="162"/>
      <c r="DG126" s="162"/>
      <c r="DH126" s="162"/>
      <c r="DI126" s="162"/>
      <c r="DJ126" s="162"/>
      <c r="DK126" s="162"/>
      <c r="DL126" s="162"/>
      <c r="DM126" s="162"/>
      <c r="DN126" s="162"/>
      <c r="DO126" s="162"/>
      <c r="DP126" s="162"/>
      <c r="DQ126" s="162"/>
      <c r="DR126" s="162"/>
      <c r="DS126" s="162"/>
      <c r="DT126" s="162"/>
      <c r="DU126" s="162"/>
      <c r="DV126" s="162"/>
      <c r="DW126" s="162"/>
      <c r="DX126" s="162"/>
      <c r="DY126" s="162"/>
      <c r="DZ126" s="162"/>
      <c r="EA126" s="162"/>
      <c r="EB126" s="162"/>
      <c r="EC126" s="162"/>
    </row>
    <row r="127" spans="1:133" s="160" customFormat="1" x14ac:dyDescent="0.25">
      <c r="G127" s="161"/>
      <c r="H127" s="161"/>
      <c r="I127" s="161"/>
      <c r="P127" s="161"/>
      <c r="Q127" s="161"/>
      <c r="R127" s="161"/>
      <c r="S127" s="161"/>
      <c r="T127" s="161"/>
      <c r="U127" s="161"/>
      <c r="V127" s="161"/>
      <c r="W127" s="161"/>
      <c r="X127" s="161"/>
      <c r="Y127" s="161"/>
      <c r="Z127" s="161"/>
      <c r="AA127" s="161"/>
      <c r="AB127" s="161"/>
      <c r="AC127" s="161"/>
      <c r="AD127" s="161"/>
      <c r="AE127" s="161"/>
      <c r="AF127" s="161"/>
      <c r="AG127" s="161"/>
      <c r="AH127" s="161"/>
      <c r="AI127" s="161"/>
      <c r="AJ127" s="161"/>
      <c r="AK127" s="161"/>
      <c r="AL127" s="161"/>
      <c r="AM127" s="161"/>
      <c r="AN127" s="161"/>
      <c r="AO127" s="161"/>
      <c r="AP127" s="161"/>
      <c r="AQ127" s="161"/>
      <c r="AR127" s="161"/>
      <c r="AS127" s="161"/>
      <c r="AT127" s="161"/>
      <c r="AU127" s="161"/>
      <c r="AV127" s="161"/>
      <c r="AW127" s="161"/>
      <c r="AX127" s="161"/>
      <c r="AY127" s="161"/>
      <c r="AZ127" s="161"/>
      <c r="BA127" s="161"/>
      <c r="BB127" s="161"/>
      <c r="BC127" s="161"/>
      <c r="BD127" s="161"/>
      <c r="BE127" s="161"/>
      <c r="BF127" s="161"/>
      <c r="BG127" s="161"/>
      <c r="BH127" s="161"/>
      <c r="BI127" s="161"/>
      <c r="BJ127" s="161"/>
      <c r="BK127" s="161"/>
      <c r="BL127" s="161"/>
      <c r="BM127" s="161"/>
      <c r="BN127" s="161"/>
      <c r="BO127" s="161"/>
      <c r="BP127" s="161"/>
      <c r="BQ127" s="161"/>
      <c r="BR127" s="161"/>
      <c r="BS127" s="161"/>
      <c r="BT127" s="161"/>
      <c r="BU127" s="161"/>
      <c r="BV127" s="161"/>
      <c r="BW127" s="161"/>
      <c r="BX127" s="161"/>
      <c r="BY127" s="161"/>
      <c r="BZ127" s="161"/>
      <c r="CA127" s="161"/>
      <c r="CB127" s="161"/>
      <c r="CC127" s="161"/>
      <c r="CD127" s="161"/>
      <c r="CE127" s="161"/>
      <c r="CF127" s="161"/>
      <c r="CG127" s="161"/>
      <c r="CH127" s="161"/>
      <c r="CI127" s="161"/>
      <c r="CJ127" s="161"/>
      <c r="CK127" s="161"/>
      <c r="CL127" s="161"/>
      <c r="CM127" s="161"/>
      <c r="CN127" s="161"/>
      <c r="CO127" s="161"/>
      <c r="CP127" s="161"/>
      <c r="CQ127" s="161"/>
      <c r="CR127" s="161"/>
      <c r="CS127" s="162"/>
      <c r="CT127" s="162"/>
      <c r="CU127" s="162"/>
      <c r="CV127" s="162"/>
      <c r="CW127" s="162"/>
      <c r="CX127" s="162"/>
      <c r="CY127" s="162"/>
      <c r="CZ127" s="162"/>
      <c r="DA127" s="162"/>
      <c r="DB127" s="162"/>
      <c r="DC127" s="162"/>
      <c r="DD127" s="162"/>
      <c r="DE127" s="162"/>
      <c r="DF127" s="162"/>
      <c r="DG127" s="162"/>
      <c r="DH127" s="162"/>
      <c r="DI127" s="162"/>
      <c r="DJ127" s="162"/>
      <c r="DK127" s="162"/>
      <c r="DL127" s="162"/>
      <c r="DM127" s="162"/>
      <c r="DN127" s="162"/>
      <c r="DO127" s="162"/>
      <c r="DP127" s="162"/>
      <c r="DQ127" s="162"/>
      <c r="DR127" s="162"/>
      <c r="DS127" s="162"/>
      <c r="DT127" s="162"/>
      <c r="DU127" s="162"/>
      <c r="DV127" s="162"/>
      <c r="DW127" s="162"/>
      <c r="DX127" s="162"/>
      <c r="DY127" s="162"/>
      <c r="DZ127" s="162"/>
      <c r="EA127" s="162"/>
      <c r="EB127" s="162"/>
      <c r="EC127" s="162"/>
    </row>
    <row r="128" spans="1:133" s="160" customFormat="1" x14ac:dyDescent="0.25">
      <c r="G128" s="161"/>
      <c r="H128" s="161"/>
      <c r="I128" s="161"/>
      <c r="P128" s="161"/>
      <c r="Q128" s="161"/>
      <c r="R128" s="161"/>
      <c r="S128" s="161"/>
      <c r="T128" s="161"/>
      <c r="U128" s="161"/>
      <c r="V128" s="161"/>
      <c r="W128" s="161"/>
      <c r="X128" s="161"/>
      <c r="Y128" s="161"/>
      <c r="Z128" s="161"/>
      <c r="AA128" s="161"/>
      <c r="AB128" s="161"/>
      <c r="AC128" s="161"/>
      <c r="AD128" s="161"/>
      <c r="AE128" s="161"/>
      <c r="AF128" s="161"/>
      <c r="AG128" s="161"/>
      <c r="AH128" s="161"/>
      <c r="AI128" s="161"/>
      <c r="AJ128" s="161"/>
      <c r="AK128" s="161"/>
      <c r="AL128" s="161"/>
      <c r="AM128" s="161"/>
      <c r="AN128" s="161"/>
      <c r="AO128" s="161"/>
      <c r="AP128" s="161"/>
      <c r="AQ128" s="161"/>
      <c r="AR128" s="161"/>
      <c r="AS128" s="161"/>
      <c r="AT128" s="161"/>
      <c r="AU128" s="161"/>
      <c r="AV128" s="161"/>
      <c r="AW128" s="161"/>
      <c r="AX128" s="161"/>
      <c r="AY128" s="161"/>
      <c r="AZ128" s="161"/>
      <c r="BA128" s="161"/>
      <c r="BB128" s="161"/>
      <c r="BC128" s="161"/>
      <c r="BD128" s="161"/>
      <c r="BE128" s="161"/>
      <c r="BF128" s="161"/>
      <c r="BG128" s="161"/>
      <c r="BH128" s="161"/>
      <c r="BI128" s="161"/>
      <c r="BJ128" s="161"/>
      <c r="BK128" s="161"/>
      <c r="BL128" s="161"/>
      <c r="BM128" s="161"/>
      <c r="BN128" s="161"/>
      <c r="BO128" s="161"/>
      <c r="BP128" s="161"/>
      <c r="BQ128" s="161"/>
      <c r="BR128" s="161"/>
      <c r="BS128" s="161"/>
      <c r="BT128" s="161"/>
      <c r="BU128" s="161"/>
      <c r="BV128" s="161"/>
      <c r="BW128" s="161"/>
      <c r="BX128" s="161"/>
      <c r="BY128" s="161"/>
      <c r="BZ128" s="161"/>
      <c r="CA128" s="161"/>
      <c r="CB128" s="161"/>
      <c r="CC128" s="161"/>
      <c r="CD128" s="161"/>
      <c r="CE128" s="161"/>
      <c r="CF128" s="161"/>
      <c r="CG128" s="161"/>
      <c r="CH128" s="161"/>
      <c r="CI128" s="161"/>
      <c r="CJ128" s="161"/>
      <c r="CK128" s="161"/>
      <c r="CL128" s="161"/>
      <c r="CM128" s="161"/>
      <c r="CN128" s="161"/>
      <c r="CO128" s="161"/>
      <c r="CP128" s="161"/>
      <c r="CQ128" s="161"/>
      <c r="CR128" s="161"/>
      <c r="CS128" s="162"/>
      <c r="CT128" s="162"/>
      <c r="CU128" s="162"/>
      <c r="CV128" s="162"/>
      <c r="CW128" s="162"/>
      <c r="CX128" s="162"/>
      <c r="CY128" s="162"/>
      <c r="CZ128" s="162"/>
      <c r="DA128" s="162"/>
      <c r="DB128" s="162"/>
      <c r="DC128" s="162"/>
      <c r="DD128" s="162"/>
      <c r="DE128" s="162"/>
      <c r="DF128" s="162"/>
      <c r="DG128" s="162"/>
      <c r="DH128" s="162"/>
      <c r="DI128" s="162"/>
      <c r="DJ128" s="162"/>
      <c r="DK128" s="162"/>
      <c r="DL128" s="162"/>
      <c r="DM128" s="162"/>
      <c r="DN128" s="162"/>
      <c r="DO128" s="162"/>
      <c r="DP128" s="162"/>
      <c r="DQ128" s="162"/>
      <c r="DR128" s="162"/>
      <c r="DS128" s="162"/>
      <c r="DT128" s="162"/>
      <c r="DU128" s="162"/>
      <c r="DV128" s="162"/>
      <c r="DW128" s="162"/>
      <c r="DX128" s="162"/>
      <c r="DY128" s="162"/>
      <c r="DZ128" s="162"/>
      <c r="EA128" s="162"/>
      <c r="EB128" s="162"/>
      <c r="EC128" s="162"/>
    </row>
    <row r="129" spans="7:133" s="160" customFormat="1" x14ac:dyDescent="0.25">
      <c r="G129" s="161"/>
      <c r="H129" s="161"/>
      <c r="I129" s="161"/>
      <c r="P129" s="161"/>
      <c r="Q129" s="161"/>
      <c r="R129" s="161"/>
      <c r="S129" s="161"/>
      <c r="T129" s="161"/>
      <c r="U129" s="161"/>
      <c r="V129" s="161"/>
      <c r="W129" s="161"/>
      <c r="X129" s="161"/>
      <c r="Y129" s="161"/>
      <c r="Z129" s="161"/>
      <c r="AA129" s="161"/>
      <c r="AB129" s="161"/>
      <c r="AC129" s="161"/>
      <c r="AD129" s="161"/>
      <c r="AE129" s="161"/>
      <c r="AF129" s="161"/>
      <c r="AG129" s="161"/>
      <c r="AH129" s="161"/>
      <c r="AI129" s="161"/>
      <c r="AJ129" s="161"/>
      <c r="AK129" s="161"/>
      <c r="AL129" s="161"/>
      <c r="AM129" s="161"/>
      <c r="AN129" s="161"/>
      <c r="AO129" s="161"/>
      <c r="AP129" s="161"/>
      <c r="AQ129" s="161"/>
      <c r="AR129" s="161"/>
      <c r="AS129" s="161"/>
      <c r="AT129" s="161"/>
      <c r="AU129" s="161"/>
      <c r="AV129" s="161"/>
      <c r="AW129" s="161"/>
      <c r="AX129" s="161"/>
      <c r="AY129" s="161"/>
      <c r="AZ129" s="161"/>
      <c r="BA129" s="161"/>
      <c r="BB129" s="161"/>
      <c r="BC129" s="161"/>
      <c r="BD129" s="161"/>
      <c r="BE129" s="161"/>
      <c r="BF129" s="161"/>
      <c r="BG129" s="161"/>
      <c r="BH129" s="161"/>
      <c r="BI129" s="161"/>
      <c r="BJ129" s="161"/>
      <c r="BK129" s="161"/>
      <c r="BL129" s="161"/>
      <c r="BM129" s="161"/>
      <c r="BN129" s="161"/>
      <c r="BO129" s="161"/>
      <c r="BP129" s="161"/>
      <c r="BQ129" s="161"/>
      <c r="BR129" s="161"/>
      <c r="BS129" s="161"/>
      <c r="BT129" s="161"/>
      <c r="BU129" s="161"/>
      <c r="BV129" s="161"/>
      <c r="BW129" s="161"/>
      <c r="BX129" s="161"/>
      <c r="BY129" s="161"/>
      <c r="BZ129" s="161"/>
      <c r="CA129" s="161"/>
      <c r="CB129" s="161"/>
      <c r="CC129" s="161"/>
      <c r="CD129" s="161"/>
      <c r="CE129" s="161"/>
      <c r="CF129" s="161"/>
      <c r="CG129" s="161"/>
      <c r="CH129" s="161"/>
      <c r="CI129" s="161"/>
      <c r="CJ129" s="161"/>
      <c r="CK129" s="161"/>
      <c r="CL129" s="161"/>
      <c r="CM129" s="161"/>
      <c r="CN129" s="161"/>
      <c r="CO129" s="161"/>
      <c r="CP129" s="161"/>
      <c r="CQ129" s="161"/>
      <c r="CR129" s="161"/>
      <c r="CS129" s="162"/>
      <c r="CT129" s="162"/>
      <c r="CU129" s="162"/>
      <c r="CV129" s="162"/>
      <c r="CW129" s="162"/>
      <c r="CX129" s="162"/>
      <c r="CY129" s="162"/>
      <c r="CZ129" s="162"/>
      <c r="DA129" s="162"/>
      <c r="DB129" s="162"/>
      <c r="DC129" s="162"/>
      <c r="DD129" s="162"/>
      <c r="DE129" s="162"/>
      <c r="DF129" s="162"/>
      <c r="DG129" s="162"/>
      <c r="DH129" s="162"/>
      <c r="DI129" s="162"/>
      <c r="DJ129" s="162"/>
      <c r="DK129" s="162"/>
      <c r="DL129" s="162"/>
      <c r="DM129" s="162"/>
      <c r="DN129" s="162"/>
      <c r="DO129" s="162"/>
      <c r="DP129" s="162"/>
      <c r="DQ129" s="162"/>
      <c r="DR129" s="162"/>
      <c r="DS129" s="162"/>
      <c r="DT129" s="162"/>
      <c r="DU129" s="162"/>
      <c r="DV129" s="162"/>
      <c r="DW129" s="162"/>
      <c r="DX129" s="162"/>
      <c r="DY129" s="162"/>
      <c r="DZ129" s="162"/>
      <c r="EA129" s="162"/>
      <c r="EB129" s="162"/>
      <c r="EC129" s="162"/>
    </row>
    <row r="130" spans="7:133" s="160" customFormat="1" x14ac:dyDescent="0.25">
      <c r="G130" s="161"/>
      <c r="H130" s="161"/>
      <c r="I130" s="161"/>
      <c r="P130" s="161"/>
      <c r="Q130" s="161"/>
      <c r="R130" s="161"/>
      <c r="S130" s="161"/>
      <c r="T130" s="161"/>
      <c r="U130" s="161"/>
      <c r="V130" s="161"/>
      <c r="W130" s="161"/>
      <c r="X130" s="161"/>
      <c r="Y130" s="161"/>
      <c r="Z130" s="161"/>
      <c r="AA130" s="161"/>
      <c r="AB130" s="161"/>
      <c r="AC130" s="161"/>
      <c r="AD130" s="161"/>
      <c r="AE130" s="161"/>
      <c r="AF130" s="161"/>
      <c r="AG130" s="161"/>
      <c r="AH130" s="161"/>
      <c r="AI130" s="161"/>
      <c r="AJ130" s="161"/>
      <c r="AK130" s="161"/>
      <c r="AL130" s="161"/>
      <c r="AM130" s="161"/>
      <c r="AN130" s="161"/>
      <c r="AO130" s="161"/>
      <c r="AP130" s="161"/>
      <c r="AQ130" s="161"/>
      <c r="AR130" s="161"/>
      <c r="AS130" s="161"/>
      <c r="AT130" s="161"/>
      <c r="AU130" s="161"/>
      <c r="AV130" s="161"/>
      <c r="AW130" s="161"/>
      <c r="AX130" s="161"/>
      <c r="AY130" s="161"/>
      <c r="AZ130" s="161"/>
      <c r="BA130" s="161"/>
      <c r="BB130" s="161"/>
      <c r="BC130" s="161"/>
      <c r="BD130" s="161"/>
      <c r="BE130" s="161"/>
      <c r="BF130" s="161"/>
      <c r="BG130" s="161"/>
      <c r="BH130" s="161"/>
      <c r="BI130" s="161"/>
      <c r="BJ130" s="161"/>
      <c r="BK130" s="161"/>
      <c r="BL130" s="161"/>
      <c r="BM130" s="161"/>
      <c r="BN130" s="161"/>
      <c r="BO130" s="161"/>
      <c r="BP130" s="161"/>
      <c r="BQ130" s="161"/>
      <c r="BR130" s="161"/>
      <c r="BS130" s="161"/>
      <c r="BT130" s="161"/>
      <c r="BU130" s="161"/>
      <c r="BV130" s="161"/>
      <c r="BW130" s="161"/>
      <c r="BX130" s="161"/>
      <c r="BY130" s="161"/>
      <c r="BZ130" s="161"/>
      <c r="CA130" s="161"/>
      <c r="CB130" s="161"/>
      <c r="CC130" s="161"/>
      <c r="CD130" s="161"/>
      <c r="CE130" s="161"/>
      <c r="CF130" s="161"/>
      <c r="CG130" s="161"/>
      <c r="CH130" s="161"/>
      <c r="CI130" s="161"/>
      <c r="CJ130" s="161"/>
      <c r="CK130" s="161"/>
      <c r="CL130" s="161"/>
      <c r="CM130" s="161"/>
      <c r="CN130" s="161"/>
      <c r="CO130" s="161"/>
      <c r="CP130" s="161"/>
      <c r="CQ130" s="161"/>
      <c r="CR130" s="161"/>
      <c r="CS130" s="162"/>
      <c r="CT130" s="162"/>
      <c r="CU130" s="162"/>
      <c r="CV130" s="162"/>
      <c r="CW130" s="162"/>
      <c r="CX130" s="162"/>
      <c r="CY130" s="162"/>
      <c r="CZ130" s="162"/>
      <c r="DA130" s="162"/>
      <c r="DB130" s="162"/>
      <c r="DC130" s="162"/>
      <c r="DD130" s="162"/>
      <c r="DE130" s="162"/>
      <c r="DF130" s="162"/>
      <c r="DG130" s="162"/>
      <c r="DH130" s="162"/>
      <c r="DI130" s="162"/>
      <c r="DJ130" s="162"/>
      <c r="DK130" s="162"/>
      <c r="DL130" s="162"/>
      <c r="DM130" s="162"/>
      <c r="DN130" s="162"/>
      <c r="DO130" s="162"/>
      <c r="DP130" s="162"/>
      <c r="DQ130" s="162"/>
      <c r="DR130" s="162"/>
      <c r="DS130" s="162"/>
      <c r="DT130" s="162"/>
      <c r="DU130" s="162"/>
      <c r="DV130" s="162"/>
      <c r="DW130" s="162"/>
      <c r="DX130" s="162"/>
      <c r="DY130" s="162"/>
      <c r="DZ130" s="162"/>
      <c r="EA130" s="162"/>
      <c r="EB130" s="162"/>
      <c r="EC130" s="162"/>
    </row>
  </sheetData>
  <sheetProtection formatCells="0" formatColumns="0" formatRows="0" insertColumns="0" insertRows="0" deleteColumns="0" deleteRows="0" selectLockedCells="1" sort="0" selectUnlockedCells="1"/>
  <customSheetViews>
    <customSheetView guid="{E868BBE6-949C-47F3-B7DA-FF800F465E4C}" scale="80" showPageBreaks="1" zeroValues="0" fitToPage="1" hiddenRows="1" hiddenColumns="1">
      <selection activeCell="FO534" sqref="A12:FO534"/>
      <pageMargins left="0.19685039370078741" right="0.19685039370078741" top="0.78740157480314965" bottom="0.15748031496062992" header="0.31496062992125984" footer="0.31496062992125984"/>
      <pageSetup paperSize="9" scale="31" orientation="portrait" r:id="rId1"/>
    </customSheetView>
    <customSheetView guid="{4A43531C-F359-42FB-B9A3-DA88EA606DB5}" scale="80" zeroValues="0" fitToPage="1" hiddenRows="1" hiddenColumns="1" topLeftCell="A9">
      <pane xSplit="5" ySplit="425" topLeftCell="G434" activePane="bottomRight" state="frozen"/>
      <selection pane="bottomRight" activeCell="H445" sqref="H445"/>
      <pageMargins left="0.19685039370078741" right="0.19685039370078741" top="0.78740157480314965" bottom="0.15748031496062992" header="0.31496062992125984" footer="0.31496062992125984"/>
      <pageSetup paperSize="9" scale="31" orientation="portrait" r:id="rId2"/>
    </customSheetView>
  </customSheetViews>
  <mergeCells count="15">
    <mergeCell ref="A4:CR4"/>
    <mergeCell ref="A5:O5"/>
    <mergeCell ref="A6:BN6"/>
    <mergeCell ref="A13:A15"/>
    <mergeCell ref="B13:B15"/>
    <mergeCell ref="C13:C14"/>
    <mergeCell ref="D13:D14"/>
    <mergeCell ref="E13:E15"/>
    <mergeCell ref="F13:F15"/>
    <mergeCell ref="G13:G14"/>
    <mergeCell ref="H13:H14"/>
    <mergeCell ref="I13:I14"/>
    <mergeCell ref="J13:O13"/>
    <mergeCell ref="P13:BN13"/>
    <mergeCell ref="CM13:CR13"/>
  </mergeCells>
  <pageMargins left="0.19685039370078741" right="0.19685039370078741" top="0.78740157480314965" bottom="0.19685039370078741" header="0.31496062992125984" footer="0.31496062992125984"/>
  <pageSetup paperSize="8" scale="50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еао 1.1</vt:lpstr>
      <vt:lpstr>'еао 1.1'!Заголовки_для_печати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Усенко</dc:creator>
  <cp:lastModifiedBy>Усенко</cp:lastModifiedBy>
  <cp:lastPrinted>2015-09-04T06:39:41Z</cp:lastPrinted>
  <dcterms:created xsi:type="dcterms:W3CDTF">2015-01-30T01:43:02Z</dcterms:created>
  <dcterms:modified xsi:type="dcterms:W3CDTF">2015-11-17T02:23:24Z</dcterms:modified>
</cp:coreProperties>
</file>