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870" yWindow="0" windowWidth="12585" windowHeight="12180" tabRatio="317"/>
  </bookViews>
  <sheets>
    <sheet name="1.2" sheetId="8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ESTATE">[1]Опции!$B$14</definedName>
    <definedName name="_PRJ_SHEET_">[1]Опции!$B$15</definedName>
    <definedName name="About_AI" localSheetId="0">#REF!</definedName>
    <definedName name="About_AI">#REF!</definedName>
    <definedName name="About_AI_Summ" localSheetId="0">#REF!</definedName>
    <definedName name="About_AI_Summ">#REF!</definedName>
    <definedName name="AI_Version">[1]Опции!$B$5</definedName>
    <definedName name="asset_count_1">[1]Проект!$E$480</definedName>
    <definedName name="asset_count_2">[1]Проект!$E$501</definedName>
    <definedName name="asset_count_3">[1]Проект!$E$525</definedName>
    <definedName name="CalcMethod">[1]Проект!$F$217</definedName>
    <definedName name="Cash_At_End">[1]Проект!$A$984:$AP$984</definedName>
    <definedName name="COMP_LAST_COLUMN">[1]Компания!$AN$1:$AN$65536</definedName>
    <definedName name="CUR_Foreign">[1]Проект!$B$12</definedName>
    <definedName name="CUR_I_Foreign">[1]Проект!$D$12</definedName>
    <definedName name="CUR_I_Main">[1]Проект!$D$11</definedName>
    <definedName name="CUR_I_Report">[1]Проект!$D$19</definedName>
    <definedName name="CUR_Main">[1]Проект!$B$11</definedName>
    <definedName name="CUR_Report">[1]Проект!$B$19</definedName>
    <definedName name="CurrencyRate">[1]Проект!$F$226:$AN$226</definedName>
    <definedName name="EST_BALANCE">[1]Проект!$A$144:$IV$214</definedName>
    <definedName name="EST_DATA">[1]Проект!$A$33:$IV$143</definedName>
    <definedName name="EST_FROM">[1]Проект!$B$35</definedName>
    <definedName name="EST_NumStages">[1]Проект!$D$57</definedName>
    <definedName name="EST_ProdNum">[1]Проект!$D$37</definedName>
    <definedName name="EST_SQUARE">[1]Проект!$B$41</definedName>
    <definedName name="gexp_count_1">[1]Проект!$E$413</definedName>
    <definedName name="gexp_count_2">[1]Проект!$E$425</definedName>
    <definedName name="gexp_count_3">[1]Проект!$E$435</definedName>
    <definedName name="gexp_count_4">[1]Проект!$E$445</definedName>
    <definedName name="IS_DEMO">[1]Опции!$B$8</definedName>
    <definedName name="IS_ESTATE">[1]Опции!$B$13</definedName>
    <definedName name="IS_NULL">[1]Опции!$B$12</definedName>
    <definedName name="IS_PRIM">[1]Опции!$B$11</definedName>
    <definedName name="IS_SUMM">[1]Опции!$B$10</definedName>
    <definedName name="IS_TRIAL">[1]Опции!$B$16</definedName>
    <definedName name="LANGUAGE">[1]Проект!$D$17</definedName>
    <definedName name="LAST_COLUMN">[1]Проект!$AN$1:$AN$65536</definedName>
    <definedName name="lease_count">[1]Проект!$E$593</definedName>
    <definedName name="ListForSensAnal">[1]Анализ!$A$91:$C$98</definedName>
    <definedName name="loan_count">[1]Проект!$E$710</definedName>
    <definedName name="NWC_T_Cr_AdvK">[1]Проект!$B$655</definedName>
    <definedName name="NWC_T_Cr_AdvT">[1]Проект!$C$655</definedName>
    <definedName name="NWC_T_Cr_CrdK">[1]Проект!$B$656</definedName>
    <definedName name="NWC_T_Cr_CrdT">[1]Проект!$C$656</definedName>
    <definedName name="NWC_T_Cycle">[1]Проект!$B$634</definedName>
    <definedName name="NWC_T_Db_AdvK">[1]Проект!$B$643</definedName>
    <definedName name="NWC_T_Db_AdvT">[1]Проект!$C$643</definedName>
    <definedName name="NWC_T_Db_CrdK">[1]Проект!$B$644</definedName>
    <definedName name="NWC_T_Db_CrdT">[1]Проект!$C$644</definedName>
    <definedName name="NWC_T_Goods">[1]Проект!$B$638</definedName>
    <definedName name="NWC_T_Mat">[1]Проект!$B$632</definedName>
    <definedName name="PeriodTitle">[1]Проект!$F$215:$AN$215</definedName>
    <definedName name="pers_count_1">[1]Проект!$E$367</definedName>
    <definedName name="pers_count_2">[1]Проект!$E$373</definedName>
    <definedName name="pers_count_3">[1]Проект!$E$379</definedName>
    <definedName name="pers_count_4">[1]Проект!$E$385</definedName>
    <definedName name="PRJ_COUNT">[1]Компания!$D$8</definedName>
    <definedName name="PRJ_Len">[1]Проект!$D$8</definedName>
    <definedName name="PRJ_Protected">[1]Проект!$D$18</definedName>
    <definedName name="PRJ_StartDate">[1]Проект!$D$7</definedName>
    <definedName name="PRJ_StartMon">[1]Проект!$F$26</definedName>
    <definedName name="PRJ_StartYear">[1]Проект!$F$25</definedName>
    <definedName name="PRJ_Step">[1]Проект!$D$10</definedName>
    <definedName name="PRJ_Step_SName">[1]Проект!$E$9</definedName>
    <definedName name="PRJ_StepType">[1]Проект!$D$9</definedName>
    <definedName name="prod_tbl_1">[1]Проект!$A$243</definedName>
    <definedName name="prod_tbl_2">[1]Проект!$A$252</definedName>
    <definedName name="prod_tbl_3">[1]Проект!$A$260</definedName>
    <definedName name="prod_tbl_4">[1]Проект!$A$286</definedName>
    <definedName name="ProdNum">[1]Проект!$D$240</definedName>
    <definedName name="ProfitTax">[1]Проект!$B$830</definedName>
    <definedName name="ProfitTax_Period">[1]Проект!$B$831</definedName>
    <definedName name="RegNum">[1]Опции!$B$18</definedName>
    <definedName name="SENS_Parameter">[1]Анализ!$E$9</definedName>
    <definedName name="SENS_Project">[1]Анализ!$E$7</definedName>
    <definedName name="SENS_Res1">[1]Анализ!$A$13:$L$19</definedName>
    <definedName name="SENS_Res2">[1]Анализ!$A$51:$L$57</definedName>
    <definedName name="SensForSumm">[1]Анализ!$A$48:$L$85</definedName>
    <definedName name="ShowAbout">[1]Опции!$B$9</definedName>
    <definedName name="ShowRealDates">[1]Проект!$D$20</definedName>
    <definedName name="SUMM_LAST_COLUMN">[1]Сумм!$AN$1:$AN$65536</definedName>
    <definedName name="SUMM_PrjList">[1]Сумм!$A$6</definedName>
    <definedName name="TRIAL_DATE">[1]Опции!$C$16</definedName>
    <definedName name="UserName">[1]Опции!$B$19</definedName>
    <definedName name="VAT">[1]Проект!$B$775</definedName>
    <definedName name="VAT_OnAssets" localSheetId="0">[1]Проект!#REF!</definedName>
    <definedName name="VAT_OnAssets">[1]Проект!#REF!</definedName>
    <definedName name="VAT_Period">[1]Проект!$B$776</definedName>
    <definedName name="VAT_Repay">[1]Проект!$B$777</definedName>
    <definedName name="Ver_BuildDate">[1]Опции!$B$7</definedName>
    <definedName name="Ver_ChangeDate">[1]Опции!$B$6</definedName>
    <definedName name="XLRPARAMS_DK2" localSheetId="0" hidden="1">[2]XLR_NoRangeSheet!$E$6</definedName>
    <definedName name="XLRPARAMS_DK2" hidden="1">[3]XLR_NoRangeSheet!$E$6</definedName>
    <definedName name="XLRPARAMS_DT2" localSheetId="0" hidden="1">[2]XLR_NoRangeSheet!$G$6</definedName>
    <definedName name="XLRPARAMS_DT2" hidden="1">[3]XLR_NoRangeSheet!$G$6</definedName>
    <definedName name="XLRPARAMS_DT2X1" localSheetId="0" hidden="1">[4]XLR_NoRangeSheet!$H$6</definedName>
    <definedName name="XLRPARAMS_DT2X1" hidden="1">[5]XLR_NoRangeSheet!$H$6</definedName>
    <definedName name="XLRPARAMS_DT2X2" localSheetId="0" hidden="1">[4]XLR_NoRangeSheet!$I$6</definedName>
    <definedName name="XLRPARAMS_DT2X2" hidden="1">[5]XLR_NoRangeSheet!$I$6</definedName>
    <definedName name="XLRPARAMS_DT2X3" localSheetId="0" hidden="1">[2]XLR_NoRangeSheet!$J$6</definedName>
    <definedName name="XLRPARAMS_DT2X3" hidden="1">[3]XLR_NoRangeSheet!$J$6</definedName>
    <definedName name="XLRPARAMS_MYNAME" localSheetId="0" hidden="1">[4]XLR_NoRangeSheet!$C$6</definedName>
    <definedName name="XLRPARAMS_MYNAME" hidden="1">[5]XLR_NoRangeSheet!$C$6</definedName>
    <definedName name="XLRPARAMS_XDATE" localSheetId="0" hidden="1">[2]XLR_NoRangeSheet!$B$6</definedName>
    <definedName name="XLRPARAMS_XDATE" hidden="1">[3]XLR_NoRangeSheet!$B$6</definedName>
    <definedName name="апрапр" hidden="1">[6]XLR_NoRangeSheet!$H$6</definedName>
    <definedName name="АЭС" localSheetId="0">#REF!</definedName>
    <definedName name="АЭС">#REF!</definedName>
    <definedName name="доли1">'[7]эл ст'!$A$368:$IV$368</definedName>
    <definedName name="ё" localSheetId="0">#REF!</definedName>
    <definedName name="ё">#REF!</definedName>
    <definedName name="ж" hidden="1">[8]XLR_NoRangeSheet!$B$6</definedName>
    <definedName name="_xlnm.Print_Titles" localSheetId="0">'1.2'!$6:$8</definedName>
    <definedName name="курс" localSheetId="0">[9]Исходные!$I$8</definedName>
    <definedName name="курс">[10]Исходные!$I$8</definedName>
    <definedName name="лшг">[11]Проект!$B$12</definedName>
    <definedName name="ммм">[11]Опции!$B$8</definedName>
    <definedName name="мммммммммммммммм" localSheetId="0">[11]Проект!#REF!</definedName>
    <definedName name="мммммммммммммммм">[11]Проект!#REF!</definedName>
    <definedName name="ната" hidden="1">[12]XLR_NoRangeSheet!$G$6</definedName>
    <definedName name="нголеноек">[13]Исходные!$I$7</definedName>
    <definedName name="НДС" localSheetId="0">#REF!</definedName>
    <definedName name="НДС">#REF!</definedName>
    <definedName name="НП" localSheetId="0">[14]Исходные!$I$7</definedName>
    <definedName name="НП">[15]Исходные!$I$7</definedName>
    <definedName name="_xlnm.Print_Area" localSheetId="0">'1.2'!$A$1:$AI$150</definedName>
    <definedName name="ПАРК" localSheetId="0">#REF!</definedName>
    <definedName name="ПАРК">#REF!</definedName>
    <definedName name="Пирл">[16]Проект!#REF!</definedName>
    <definedName name="прил">[1]Компания!$AN:$AN</definedName>
    <definedName name="прил31" hidden="1">[8]XLR_NoRangeSheet!$J$6</definedName>
    <definedName name="рнгоьлдд">[11]Проект!$E$445</definedName>
    <definedName name="Собст">'[7]эл ст'!$A$360:$IV$360</definedName>
    <definedName name="Собств">'[7]эл ст'!$A$369:$IV$369</definedName>
    <definedName name="СуммTable_10">[1]Сумм!$A$685:$AP$723</definedName>
    <definedName name="Т">[16]Проект!$D$20</definedName>
    <definedName name="э" hidden="1">[8]XLR_NoRangeSheet!$E$6</definedName>
  </definedNames>
  <calcPr calcId="145621"/>
</workbook>
</file>

<file path=xl/calcChain.xml><?xml version="1.0" encoding="utf-8"?>
<calcChain xmlns="http://schemas.openxmlformats.org/spreadsheetml/2006/main">
  <c r="J48" i="86" l="1"/>
  <c r="O20" i="86"/>
  <c r="T150" i="86" l="1"/>
  <c r="R144" i="86"/>
  <c r="R145" i="86"/>
  <c r="R146" i="86"/>
  <c r="R143" i="86"/>
  <c r="S139" i="86"/>
  <c r="S140" i="86"/>
  <c r="S138" i="86"/>
  <c r="R134" i="86"/>
  <c r="S121" i="86"/>
  <c r="S122" i="86"/>
  <c r="S123" i="86"/>
  <c r="S120" i="86"/>
  <c r="S110" i="86"/>
  <c r="S100" i="86"/>
  <c r="S99" i="86"/>
  <c r="S97" i="86"/>
  <c r="S95" i="86"/>
  <c r="S94" i="86"/>
  <c r="R88" i="86"/>
  <c r="T85" i="86"/>
  <c r="T86" i="86"/>
  <c r="T84" i="86"/>
  <c r="S79" i="86"/>
  <c r="S80" i="86"/>
  <c r="S81" i="86"/>
  <c r="S82" i="86"/>
  <c r="S78" i="86"/>
  <c r="S73" i="86"/>
  <c r="S74" i="86"/>
  <c r="S72" i="86"/>
  <c r="S70" i="86"/>
  <c r="S69" i="86"/>
  <c r="S65" i="86"/>
  <c r="S66" i="86"/>
  <c r="S67" i="86"/>
  <c r="S64" i="86"/>
  <c r="S62" i="86"/>
  <c r="S60" i="86"/>
  <c r="S58" i="86"/>
  <c r="S57" i="86"/>
  <c r="S50" i="86"/>
  <c r="S51" i="86"/>
  <c r="S52" i="86"/>
  <c r="S53" i="86"/>
  <c r="S54" i="86"/>
  <c r="S55" i="86"/>
  <c r="S49" i="86"/>
  <c r="S27" i="86"/>
  <c r="S28" i="86"/>
  <c r="S29" i="86"/>
  <c r="S30" i="86"/>
  <c r="S31" i="86"/>
  <c r="S32" i="86"/>
  <c r="S33" i="86"/>
  <c r="S34" i="86"/>
  <c r="S35" i="86"/>
  <c r="S36" i="86"/>
  <c r="S37" i="86"/>
  <c r="S38" i="86"/>
  <c r="S39" i="86"/>
  <c r="S40" i="86"/>
  <c r="S41" i="86"/>
  <c r="S26" i="86"/>
  <c r="R20" i="86" l="1"/>
  <c r="S20" i="86"/>
  <c r="T20" i="86"/>
  <c r="U20" i="86"/>
  <c r="Q20" i="86"/>
  <c r="R25" i="86"/>
  <c r="R19" i="86" s="1"/>
  <c r="R18" i="86" s="1"/>
  <c r="S25" i="86"/>
  <c r="T25" i="86"/>
  <c r="T19" i="86" s="1"/>
  <c r="T18" i="86" s="1"/>
  <c r="U25" i="86"/>
  <c r="U19" i="86" s="1"/>
  <c r="U18" i="86" s="1"/>
  <c r="R48" i="86"/>
  <c r="S48" i="86"/>
  <c r="T48" i="86"/>
  <c r="U48" i="86"/>
  <c r="Q48" i="86"/>
  <c r="R56" i="86"/>
  <c r="S56" i="86"/>
  <c r="T56" i="86"/>
  <c r="U56" i="86"/>
  <c r="Q56" i="86"/>
  <c r="R59" i="86"/>
  <c r="S59" i="86"/>
  <c r="T59" i="86"/>
  <c r="U59" i="86"/>
  <c r="Q59" i="86"/>
  <c r="R61" i="86"/>
  <c r="S61" i="86"/>
  <c r="T61" i="86"/>
  <c r="U61" i="86"/>
  <c r="Q61" i="86"/>
  <c r="R63" i="86"/>
  <c r="S63" i="86"/>
  <c r="T63" i="86"/>
  <c r="U63" i="86"/>
  <c r="V63" i="86"/>
  <c r="W63" i="86"/>
  <c r="X63" i="86"/>
  <c r="Y63" i="86"/>
  <c r="Q63" i="86"/>
  <c r="R68" i="86"/>
  <c r="S68" i="86"/>
  <c r="T68" i="86"/>
  <c r="U68" i="86"/>
  <c r="Q68" i="86"/>
  <c r="R71" i="86"/>
  <c r="S71" i="86"/>
  <c r="T71" i="86"/>
  <c r="U71" i="86"/>
  <c r="R77" i="86"/>
  <c r="S77" i="86"/>
  <c r="T77" i="86"/>
  <c r="U77" i="86"/>
  <c r="Q77" i="86"/>
  <c r="R83" i="86"/>
  <c r="S83" i="86"/>
  <c r="T83" i="86"/>
  <c r="U83" i="86"/>
  <c r="V83" i="86"/>
  <c r="W83" i="86"/>
  <c r="X83" i="86"/>
  <c r="Y83" i="86"/>
  <c r="R87" i="86"/>
  <c r="S87" i="86"/>
  <c r="T87" i="86"/>
  <c r="U87" i="86"/>
  <c r="Q87" i="86"/>
  <c r="R93" i="86"/>
  <c r="S93" i="86"/>
  <c r="T93" i="86"/>
  <c r="U93" i="86"/>
  <c r="R96" i="86"/>
  <c r="S96" i="86"/>
  <c r="T96" i="86"/>
  <c r="U96" i="86"/>
  <c r="R98" i="86"/>
  <c r="S98" i="86"/>
  <c r="T98" i="86"/>
  <c r="T92" i="86" s="1"/>
  <c r="T91" i="86" s="1"/>
  <c r="U98" i="86"/>
  <c r="R107" i="86"/>
  <c r="R109" i="86"/>
  <c r="S109" i="86"/>
  <c r="S107" i="86" s="1"/>
  <c r="T109" i="86"/>
  <c r="T107" i="86" s="1"/>
  <c r="U109" i="86"/>
  <c r="U107" i="86" s="1"/>
  <c r="V114" i="86"/>
  <c r="W114" i="86"/>
  <c r="X114" i="86"/>
  <c r="Y114" i="86"/>
  <c r="R119" i="86"/>
  <c r="R116" i="86" s="1"/>
  <c r="R115" i="86" s="1"/>
  <c r="S119" i="86"/>
  <c r="S116" i="86" s="1"/>
  <c r="S115" i="86" s="1"/>
  <c r="T119" i="86"/>
  <c r="T116" i="86" s="1"/>
  <c r="T115" i="86" s="1"/>
  <c r="U119" i="86"/>
  <c r="U116" i="86" s="1"/>
  <c r="U115" i="86" s="1"/>
  <c r="R128" i="86"/>
  <c r="R125" i="86" s="1"/>
  <c r="S128" i="86"/>
  <c r="S125" i="86" s="1"/>
  <c r="T128" i="86"/>
  <c r="T125" i="86" s="1"/>
  <c r="U128" i="86"/>
  <c r="U125" i="86" s="1"/>
  <c r="Q128" i="86"/>
  <c r="Q125" i="86" s="1"/>
  <c r="R133" i="86"/>
  <c r="R131" i="86" s="1"/>
  <c r="S133" i="86"/>
  <c r="S131" i="86" s="1"/>
  <c r="T133" i="86"/>
  <c r="T131" i="86" s="1"/>
  <c r="U133" i="86"/>
  <c r="U131" i="86" s="1"/>
  <c r="Q133" i="86"/>
  <c r="Q131" i="86" s="1"/>
  <c r="R137" i="86"/>
  <c r="S137" i="86"/>
  <c r="T137" i="86"/>
  <c r="U137" i="86"/>
  <c r="Q137" i="86"/>
  <c r="R142" i="86"/>
  <c r="S142" i="86"/>
  <c r="T142" i="86"/>
  <c r="U142" i="86"/>
  <c r="R147" i="86"/>
  <c r="S147" i="86"/>
  <c r="U147" i="86"/>
  <c r="R92" i="86" l="1"/>
  <c r="R91" i="86" s="1"/>
  <c r="R90" i="86" s="1"/>
  <c r="Q47" i="86"/>
  <c r="T114" i="86"/>
  <c r="R47" i="86"/>
  <c r="S114" i="86"/>
  <c r="U47" i="86"/>
  <c r="R114" i="86"/>
  <c r="R89" i="86" s="1"/>
  <c r="U114" i="86"/>
  <c r="T90" i="86"/>
  <c r="T89" i="86" s="1"/>
  <c r="S92" i="86"/>
  <c r="S91" i="86" s="1"/>
  <c r="S90" i="86" s="1"/>
  <c r="S89" i="86" s="1"/>
  <c r="U92" i="86"/>
  <c r="U91" i="86" s="1"/>
  <c r="U90" i="86" s="1"/>
  <c r="U89" i="86" s="1"/>
  <c r="T47" i="86"/>
  <c r="S47" i="86"/>
  <c r="U16" i="86"/>
  <c r="U14" i="86" s="1"/>
  <c r="T16" i="86"/>
  <c r="T14" i="86" s="1"/>
  <c r="T12" i="86" s="1"/>
  <c r="R16" i="86"/>
  <c r="R14" i="86" s="1"/>
  <c r="S19" i="86"/>
  <c r="S18" i="86" s="1"/>
  <c r="S16" i="86" s="1"/>
  <c r="S14" i="86" s="1"/>
  <c r="R12" i="86" l="1"/>
  <c r="R10" i="86" s="1"/>
  <c r="S12" i="86"/>
  <c r="S10" i="86" s="1"/>
  <c r="U12" i="86"/>
  <c r="U10" i="86" s="1"/>
  <c r="Q149" i="86" l="1"/>
  <c r="A149" i="86"/>
  <c r="A150" i="86" s="1"/>
  <c r="AI147" i="86"/>
  <c r="AI10" i="86" s="1"/>
  <c r="AH147" i="86"/>
  <c r="AG147" i="86"/>
  <c r="AF147" i="86"/>
  <c r="AE147" i="86"/>
  <c r="AD147" i="86"/>
  <c r="AC147" i="86"/>
  <c r="AB147" i="86"/>
  <c r="AB10" i="86" s="1"/>
  <c r="AA147" i="86"/>
  <c r="Z147" i="86"/>
  <c r="Z10" i="86" s="1"/>
  <c r="Y147" i="86"/>
  <c r="Y10" i="86" s="1"/>
  <c r="X147" i="86"/>
  <c r="X10" i="86" s="1"/>
  <c r="W147" i="86"/>
  <c r="V147" i="86"/>
  <c r="V10" i="86" s="1"/>
  <c r="AI142" i="86"/>
  <c r="AH142" i="86"/>
  <c r="AG142" i="86"/>
  <c r="AF142" i="86"/>
  <c r="AE142" i="86"/>
  <c r="AD142" i="86"/>
  <c r="AC142" i="86"/>
  <c r="AB142" i="86"/>
  <c r="AA142" i="86"/>
  <c r="Z142" i="86"/>
  <c r="Y142" i="86"/>
  <c r="X142" i="86"/>
  <c r="W142" i="86"/>
  <c r="V142" i="86"/>
  <c r="Q141" i="86"/>
  <c r="A139" i="86"/>
  <c r="A140" i="86" s="1"/>
  <c r="A143" i="86" s="1"/>
  <c r="AI137" i="86"/>
  <c r="AH137" i="86"/>
  <c r="AG137" i="86"/>
  <c r="AF137" i="86"/>
  <c r="AE137" i="86"/>
  <c r="AD137" i="86"/>
  <c r="AC137" i="86"/>
  <c r="AB137" i="86"/>
  <c r="AB89" i="86" s="1"/>
  <c r="AA137" i="86"/>
  <c r="Z137" i="86"/>
  <c r="Y137" i="86"/>
  <c r="X137" i="86"/>
  <c r="X89" i="86" s="1"/>
  <c r="W137" i="86"/>
  <c r="V137" i="86"/>
  <c r="V89" i="86" s="1"/>
  <c r="AI131" i="86"/>
  <c r="AH131" i="86"/>
  <c r="AC131" i="86"/>
  <c r="O131" i="86"/>
  <c r="J131" i="86"/>
  <c r="A121" i="86"/>
  <c r="Q119" i="86"/>
  <c r="Q116" i="86" s="1"/>
  <c r="Q115" i="86" s="1"/>
  <c r="Q114" i="86" s="1"/>
  <c r="AH119" i="86"/>
  <c r="AC119" i="86"/>
  <c r="AC116" i="86" s="1"/>
  <c r="AC115" i="86" s="1"/>
  <c r="AC114" i="86" s="1"/>
  <c r="O119" i="86"/>
  <c r="O116" i="86" s="1"/>
  <c r="O115" i="86" s="1"/>
  <c r="O114" i="86" s="1"/>
  <c r="J119" i="86"/>
  <c r="AH116" i="86"/>
  <c r="AH115" i="86" s="1"/>
  <c r="AH114" i="86" s="1"/>
  <c r="J116" i="86"/>
  <c r="J115" i="86" s="1"/>
  <c r="J114" i="86" s="1"/>
  <c r="H116" i="86"/>
  <c r="H114" i="86"/>
  <c r="AA112" i="86"/>
  <c r="Z112" i="86"/>
  <c r="Z89" i="86" s="1"/>
  <c r="Q109" i="86"/>
  <c r="Q107" i="86" s="1"/>
  <c r="AH109" i="86"/>
  <c r="AC109" i="86"/>
  <c r="AC107" i="86" s="1"/>
  <c r="O109" i="86"/>
  <c r="O107" i="86" s="1"/>
  <c r="J109" i="86"/>
  <c r="AH107" i="86"/>
  <c r="J107" i="86"/>
  <c r="Q101" i="86"/>
  <c r="A100" i="86"/>
  <c r="AH98" i="86"/>
  <c r="AC98" i="86"/>
  <c r="Q96" i="86"/>
  <c r="AH96" i="86"/>
  <c r="AC96" i="86"/>
  <c r="A95" i="86"/>
  <c r="Q93" i="86"/>
  <c r="AH93" i="86"/>
  <c r="AC93" i="86"/>
  <c r="P92" i="86"/>
  <c r="O92" i="86"/>
  <c r="O91" i="86" s="1"/>
  <c r="J92" i="86"/>
  <c r="P91" i="86"/>
  <c r="J91" i="86"/>
  <c r="P90" i="86"/>
  <c r="AI89" i="86"/>
  <c r="AF89" i="86"/>
  <c r="AD89" i="86"/>
  <c r="Y89" i="86"/>
  <c r="AI83" i="86"/>
  <c r="AH83" i="86"/>
  <c r="AG83" i="86"/>
  <c r="AF83" i="86"/>
  <c r="AE83" i="86"/>
  <c r="AD83" i="86"/>
  <c r="AC83" i="86"/>
  <c r="AB83" i="86"/>
  <c r="AA83" i="86"/>
  <c r="Z83" i="86"/>
  <c r="A79" i="86"/>
  <c r="A80" i="86" s="1"/>
  <c r="A81" i="86" s="1"/>
  <c r="A85" i="86" s="1"/>
  <c r="A86" i="86" s="1"/>
  <c r="A73" i="86"/>
  <c r="A74" i="86" s="1"/>
  <c r="AI71" i="86"/>
  <c r="AH71" i="86"/>
  <c r="AG71" i="86"/>
  <c r="AF71" i="86"/>
  <c r="AE71" i="86"/>
  <c r="AD71" i="86"/>
  <c r="AC71" i="86"/>
  <c r="AB71" i="86"/>
  <c r="AA71" i="86"/>
  <c r="Z71" i="86"/>
  <c r="Y71" i="86"/>
  <c r="X71" i="86"/>
  <c r="W71" i="86"/>
  <c r="V71" i="86"/>
  <c r="A66" i="86"/>
  <c r="A67" i="86" s="1"/>
  <c r="AI63" i="86"/>
  <c r="AH63" i="86"/>
  <c r="AG63" i="86"/>
  <c r="AF63" i="86"/>
  <c r="AE63" i="86"/>
  <c r="AD63" i="86"/>
  <c r="AC63" i="86"/>
  <c r="AB63" i="86"/>
  <c r="AA63" i="86"/>
  <c r="Z63" i="86"/>
  <c r="L63" i="86"/>
  <c r="AI56" i="86"/>
  <c r="AH56" i="86"/>
  <c r="AG56" i="86"/>
  <c r="AF56" i="86"/>
  <c r="AE56" i="86"/>
  <c r="AD56" i="86"/>
  <c r="AC56" i="86"/>
  <c r="AB56" i="86"/>
  <c r="AA56" i="86"/>
  <c r="Z56" i="86"/>
  <c r="Y56" i="86"/>
  <c r="X56" i="86"/>
  <c r="W56" i="86"/>
  <c r="V56" i="86"/>
  <c r="O56" i="86"/>
  <c r="J56" i="86"/>
  <c r="A50" i="86"/>
  <c r="A53" i="86" s="1"/>
  <c r="AI48" i="86"/>
  <c r="AH48" i="86"/>
  <c r="AG48" i="86"/>
  <c r="AF48" i="86"/>
  <c r="AE48" i="86"/>
  <c r="AD48" i="86"/>
  <c r="AC48" i="86"/>
  <c r="AB48" i="86"/>
  <c r="AA48" i="86"/>
  <c r="Z48" i="86"/>
  <c r="Y48" i="86"/>
  <c r="Y47" i="86" s="1"/>
  <c r="X48" i="86"/>
  <c r="X47" i="86" s="1"/>
  <c r="W48" i="86"/>
  <c r="W47" i="86" s="1"/>
  <c r="V48" i="86"/>
  <c r="V47" i="86" s="1"/>
  <c r="O48" i="86"/>
  <c r="O47" i="86" s="1"/>
  <c r="J47" i="86"/>
  <c r="AH47" i="86"/>
  <c r="A27" i="86"/>
  <c r="A28" i="86" s="1"/>
  <c r="A29" i="86" s="1"/>
  <c r="A30" i="86" s="1"/>
  <c r="A31" i="86" s="1"/>
  <c r="A32" i="86" s="1"/>
  <c r="A33" i="86" s="1"/>
  <c r="A34" i="86" s="1"/>
  <c r="A35" i="86" s="1"/>
  <c r="A36" i="86" s="1"/>
  <c r="A38" i="86" s="1"/>
  <c r="A39" i="86" s="1"/>
  <c r="AH25" i="86"/>
  <c r="AH19" i="86" s="1"/>
  <c r="AH18" i="86" s="1"/>
  <c r="AH16" i="86" s="1"/>
  <c r="AH14" i="86" s="1"/>
  <c r="AC25" i="86"/>
  <c r="O25" i="86"/>
  <c r="J25" i="86"/>
  <c r="J19" i="86" s="1"/>
  <c r="J18" i="86" s="1"/>
  <c r="A22" i="86"/>
  <c r="AC19" i="86"/>
  <c r="AC18" i="86" s="1"/>
  <c r="AH17" i="86"/>
  <c r="AC17" i="86"/>
  <c r="U17" i="86"/>
  <c r="T17" i="86" s="1"/>
  <c r="S17" i="86" s="1"/>
  <c r="R17" i="86" s="1"/>
  <c r="Q17" i="86" s="1"/>
  <c r="O17" i="86" s="1"/>
  <c r="J17" i="86"/>
  <c r="AH15" i="86"/>
  <c r="AC15" i="86"/>
  <c r="U15" i="86"/>
  <c r="T15" i="86"/>
  <c r="S15" i="86" s="1"/>
  <c r="R15" i="86" s="1"/>
  <c r="Q15" i="86" s="1"/>
  <c r="O15" i="86" s="1"/>
  <c r="J15" i="86"/>
  <c r="AH13" i="86"/>
  <c r="AC13" i="86"/>
  <c r="U13" i="86"/>
  <c r="T13" i="86" s="1"/>
  <c r="S13" i="86" s="1"/>
  <c r="R13" i="86" s="1"/>
  <c r="Q13" i="86" s="1"/>
  <c r="O13" i="86" s="1"/>
  <c r="J13" i="86"/>
  <c r="I13" i="86"/>
  <c r="AH11" i="86"/>
  <c r="AC11" i="86"/>
  <c r="U11" i="86"/>
  <c r="T11" i="86" s="1"/>
  <c r="S11" i="86" s="1"/>
  <c r="R11" i="86" s="1"/>
  <c r="Q11" i="86" s="1"/>
  <c r="O11" i="86" s="1"/>
  <c r="J11" i="86"/>
  <c r="AG10" i="86"/>
  <c r="AF10" i="86"/>
  <c r="AE10" i="86"/>
  <c r="AD10" i="86"/>
  <c r="AA10" i="86"/>
  <c r="W10" i="86"/>
  <c r="O19" i="86" l="1"/>
  <c r="O18" i="86" s="1"/>
  <c r="O16" i="86" s="1"/>
  <c r="O14" i="86" s="1"/>
  <c r="W89" i="86"/>
  <c r="AE89" i="86"/>
  <c r="AA89" i="86"/>
  <c r="AG89" i="86"/>
  <c r="Q83" i="86"/>
  <c r="J90" i="86"/>
  <c r="AC92" i="86"/>
  <c r="AC91" i="86" s="1"/>
  <c r="AC90" i="86" s="1"/>
  <c r="AC89" i="86" s="1"/>
  <c r="Q142" i="86"/>
  <c r="AC47" i="86"/>
  <c r="AH92" i="86"/>
  <c r="AH91" i="86" s="1"/>
  <c r="AH90" i="86" s="1"/>
  <c r="AH89" i="86" s="1"/>
  <c r="AH12" i="86" s="1"/>
  <c r="AH10" i="86" s="1"/>
  <c r="J89" i="86"/>
  <c r="AC16" i="86"/>
  <c r="AC14" i="86" s="1"/>
  <c r="AC12" i="86" s="1"/>
  <c r="AC10" i="86" s="1"/>
  <c r="Q98" i="86"/>
  <c r="J16" i="86"/>
  <c r="J14" i="86" s="1"/>
  <c r="Q71" i="86"/>
  <c r="O90" i="86"/>
  <c r="O89" i="86" s="1"/>
  <c r="Q25" i="86"/>
  <c r="Q19" i="86" s="1"/>
  <c r="Q18" i="86" s="1"/>
  <c r="Q16" i="86" s="1"/>
  <c r="Q14" i="86" s="1"/>
  <c r="O12" i="86" l="1"/>
  <c r="O10" i="86" s="1"/>
  <c r="Q92" i="86"/>
  <c r="Q91" i="86" s="1"/>
  <c r="Q90" i="86" s="1"/>
  <c r="Q89" i="86" s="1"/>
  <c r="J12" i="86"/>
  <c r="J10" i="86" s="1"/>
  <c r="Q12" i="86" l="1"/>
  <c r="T147" i="86" l="1"/>
  <c r="T10" i="86" s="1"/>
  <c r="Q148" i="86"/>
  <c r="Q147" i="86" s="1"/>
  <c r="Q10" i="86" s="1"/>
</calcChain>
</file>

<file path=xl/sharedStrings.xml><?xml version="1.0" encoding="utf-8"?>
<sst xmlns="http://schemas.openxmlformats.org/spreadsheetml/2006/main" count="280" uniqueCount="221">
  <si>
    <t>к приказу Минэнерго России</t>
  </si>
  <si>
    <t>Инвестиции в основной капитал, в т.ч.</t>
  </si>
  <si>
    <t>1.1.</t>
  </si>
  <si>
    <t xml:space="preserve">Инвестиции на производственное развитие, из них: </t>
  </si>
  <si>
    <t>Основные объекты всего, в т.ч.</t>
  </si>
  <si>
    <t xml:space="preserve">            Электрические линии, в т.ч.</t>
  </si>
  <si>
    <t xml:space="preserve">              воздушные линии, в т.ч.</t>
  </si>
  <si>
    <t xml:space="preserve">                   ВЛЭП 110-220 кВ (ВН)</t>
  </si>
  <si>
    <t xml:space="preserve">                   ВЛЭП 35 кВ (СН1)</t>
  </si>
  <si>
    <t xml:space="preserve">                   ВЛЭП 1-20 кВ (СН2)</t>
  </si>
  <si>
    <t xml:space="preserve">                   ВЛЭП 0,4 кВ (НН)</t>
  </si>
  <si>
    <t xml:space="preserve">            Подстанции, в т. ч.</t>
  </si>
  <si>
    <t>Энергосбережение и повышение энергетической эффективности, в т.ч.</t>
  </si>
  <si>
    <t>Инновации и НИОКР, в.т.ч.:</t>
  </si>
  <si>
    <t>Создание систем телемеханики  и связи, в т.ч.</t>
  </si>
  <si>
    <t>Установка устройств регулирования напряжения и компенсации реактивной мощности, в т.ч.</t>
  </si>
  <si>
    <t>Технологическое присоединение потребителей, в т.ч.:</t>
  </si>
  <si>
    <t>Прочие объекты электроэнергетики, в.т.ч.:</t>
  </si>
  <si>
    <t>Оборудование, не входящее в сметы строек, в.т.ч.:</t>
  </si>
  <si>
    <t>ПИР для строительства будущих лет, в.т.ч.:</t>
  </si>
  <si>
    <t xml:space="preserve">                   КЛЭП 110 кВ (ВН)</t>
  </si>
  <si>
    <t xml:space="preserve">                   КЛЭП 20-35 кВ (СН1)</t>
  </si>
  <si>
    <t xml:space="preserve">                   КЛЭП 3-10 кВ (СН2)</t>
  </si>
  <si>
    <t xml:space="preserve">                   КЛЭП до 1 кВ (НН)</t>
  </si>
  <si>
    <t>1.1.2.2</t>
  </si>
  <si>
    <t>1.1.2.3</t>
  </si>
  <si>
    <t>1.2.</t>
  </si>
  <si>
    <t>Приобретение объектов основных средств</t>
  </si>
  <si>
    <t>Техническое перевооружение и реконструкция</t>
  </si>
  <si>
    <t>Электрические линии, в т.ч.</t>
  </si>
  <si>
    <t>ВЛЭП 1-20 кВ (СН2)</t>
  </si>
  <si>
    <t>Подстанции, в т.ч.</t>
  </si>
  <si>
    <t>Инновации и НИОКР</t>
  </si>
  <si>
    <t>Оснащение ПС  устройствами телемеханики и ДП оперативно-информационными комплексами (ОИК) (ЦП 3.1)</t>
  </si>
  <si>
    <t>Оборудование ИТ</t>
  </si>
  <si>
    <t xml:space="preserve">Автотранспортная техника </t>
  </si>
  <si>
    <t>ВЛЭП 35 кВ (СН1)</t>
  </si>
  <si>
    <t xml:space="preserve"> ВЛЭП 110-220 кВ (ВН)</t>
  </si>
  <si>
    <t>Реконструкция ВЛ 10/0,4 кВ с. Екатеринославка (замена деревянных опор на ж/б, голого провода на СИП).</t>
  </si>
  <si>
    <t>Реконструкция ВЛ 0,4 кВ г.Райчихинск (замена деревянных опор на ж/б, голого провода на СИП).</t>
  </si>
  <si>
    <t>Реконструкция ВЛ 10-0,4 кВ.  Магдагачинского района (замена опор, провода, с заменой ТП 10/0,4 кВ).</t>
  </si>
  <si>
    <t>Реконструкция ВЛ 10-0,4 кВ.  Сковородинского района (замена опор, провода, с заменой ТП 10/0,4 кВ).</t>
  </si>
  <si>
    <t>Реконструкция распредсетей 0,4-10 кВ  г.Зеи (замена опор, провода, с заменой ТП 10/0,4 кВ).</t>
  </si>
  <si>
    <t>Реконструкция сетей 10/0,4 кВ</t>
  </si>
  <si>
    <t>кабельные линии, в т.ч.</t>
  </si>
  <si>
    <t>КЛЭП 110 кВ (ВН)</t>
  </si>
  <si>
    <t>КЛЭП 20-35 кВ (СН1)</t>
  </si>
  <si>
    <t>КЛЭП 3-10 кВ (СН2)</t>
  </si>
  <si>
    <t>КЛЭП до 1 кВ (НН)</t>
  </si>
  <si>
    <t xml:space="preserve">                Уровень входящего напряжения ВН</t>
  </si>
  <si>
    <t>Реконструкция   ПС 110 кВ Центральная (РУ-10 кВ,  замена силовых трансформаторов, устройств РЗА ОПУ) .</t>
  </si>
  <si>
    <t>Реконструкция ПС 110 кВ Серышево - 110 (замена масляных выключателей на элегазовые (ВЭБ-110 - 2 шт.). Замена панелей релейной защиты, автоматики и управления).</t>
  </si>
  <si>
    <t>Оснащение дуговыми защитами (ЦП 2.1)</t>
  </si>
  <si>
    <t xml:space="preserve">                Уровень входящего напряжения СН1</t>
  </si>
  <si>
    <t>АИИС КУЭ розничного рынка (с ПИР).</t>
  </si>
  <si>
    <t>Оснащение быстродействующими защитами  транзитов 110 кВ (ЦП 2.3)</t>
  </si>
  <si>
    <t>Внедрение новейшей аппаратуры для проверки и обслуживания цифровых защит</t>
  </si>
  <si>
    <t>Создание систем противоаварийной и режимной автоматики</t>
  </si>
  <si>
    <t>Организация каналов связи для передачи команд диспетчерского и технологического управления (ДТУ) (ЦП 3.2)</t>
  </si>
  <si>
    <t xml:space="preserve"> Оснащение ПС и ДП источниками бесперебойного питания телемеханики и связи  (ЦП 3.3)</t>
  </si>
  <si>
    <t>Оборудование, не требующее монтажа</t>
  </si>
  <si>
    <t>ПИР для реконструкции будущих лет, в.т.ч.:</t>
  </si>
  <si>
    <t>Новое строительство</t>
  </si>
  <si>
    <t xml:space="preserve">                Уровень входящего напряжения СН2</t>
  </si>
  <si>
    <t xml:space="preserve">Монтаж систем безопасности на объектах энергосистемы </t>
  </si>
  <si>
    <t>Установка оборудования на ПС 110 кВ</t>
  </si>
  <si>
    <t>ВЛ 10 кВ в с.Екатеринославка с ПИР (строительство), (ООО "Амур Агро Холдинг")</t>
  </si>
  <si>
    <t>Административное здание ИРЭС (строительство)</t>
  </si>
  <si>
    <t>Разработка промежуточных опор из композитнх материалов для ВЛЭП на класс напряжения о,4 кВ и 6 -10 кВ.</t>
  </si>
  <si>
    <t>Монтаж систем пожарно-охранной сигнализации (с разработкой ПСД) СП "ВЭС"</t>
  </si>
  <si>
    <t>Установка АвтоГРАФов на автотранспортную технику</t>
  </si>
  <si>
    <t xml:space="preserve">Закрытая стоянка РПБ Шимановский РЭС с ПИР(строительство) </t>
  </si>
  <si>
    <t xml:space="preserve">Выкуп электросетевого хозяйства п. Талакан </t>
  </si>
  <si>
    <t xml:space="preserve">Установка реклоузеров на ВЛ 10 кВ </t>
  </si>
  <si>
    <t>Реконструкция ПС 35 кВ Мебельная (замена КРУ 6 кВ)</t>
  </si>
  <si>
    <t>-</t>
  </si>
  <si>
    <t>ПИР Отпайка ВЛ 10 кВ ф. №1 ПС  Ядрино (перенос центров питания, протяженность отпайки 1 км), (строительство)</t>
  </si>
  <si>
    <t>Выкуп ЭСК 10/0,4 кВ г.Белогорск</t>
  </si>
  <si>
    <t>№</t>
  </si>
  <si>
    <t>Наименование объекта*</t>
  </si>
  <si>
    <t>Технические  характеристики реконструируемых объектов</t>
  </si>
  <si>
    <t>Плановый объем финансирования, млн. руб.**</t>
  </si>
  <si>
    <t>Технические характеристики строящихся объектов</t>
  </si>
  <si>
    <t>Генерирующие объекты</t>
  </si>
  <si>
    <t xml:space="preserve">Подстанции </t>
  </si>
  <si>
    <t>Линии электропередачи</t>
  </si>
  <si>
    <t>Иные
объекты</t>
  </si>
  <si>
    <t>Иные 
объекты</t>
  </si>
  <si>
    <t>год ввода в эксплуатацию</t>
  </si>
  <si>
    <t>Нормативный срок службы, лет</t>
  </si>
  <si>
    <t>мощность, МВт</t>
  </si>
  <si>
    <t>тепловая энергия,
Гкал/час</t>
  </si>
  <si>
    <t>Количество и марка силовых трансформаторов, шт</t>
  </si>
  <si>
    <t>Мощность, МВА</t>
  </si>
  <si>
    <t>год ввода в эксплуа-тацию</t>
  </si>
  <si>
    <t>Тип опор</t>
  </si>
  <si>
    <t>Марка кабеля</t>
  </si>
  <si>
    <t>протяженность, км</t>
  </si>
  <si>
    <t>Всего</t>
  </si>
  <si>
    <t>ПИР</t>
  </si>
  <si>
    <t>СМР</t>
  </si>
  <si>
    <t>оборудование и материалы</t>
  </si>
  <si>
    <t>прочие</t>
  </si>
  <si>
    <t>Нормативный 
срок службы, 
лет</t>
  </si>
  <si>
    <t>тепловая энергия, 
Гкал/час</t>
  </si>
  <si>
    <t>1.</t>
  </si>
  <si>
    <t>1.1.1</t>
  </si>
  <si>
    <t>1.1.1.1</t>
  </si>
  <si>
    <t>1</t>
  </si>
  <si>
    <t>Реконструкция ВЛ-110 кВ Михайловка-Поярково</t>
  </si>
  <si>
    <t>Стойка СВ 10.5, Стойка СВ 9,5</t>
  </si>
  <si>
    <t>АС-120, АС-95</t>
  </si>
  <si>
    <t xml:space="preserve">Реконструкция ВЛ-110 кВ Михайловка-Тамбовка  </t>
  </si>
  <si>
    <t>АС-120, АС-185</t>
  </si>
  <si>
    <t>Реконструкция ВЛ-10/0,4 кВ с. Тамбовка</t>
  </si>
  <si>
    <t xml:space="preserve">КТПН 2*630 кВА - 7 шт.           КТПН 2*400 - 4 шт.        КТПН-2*250 кВА - 2 шт.                  КТПН-630 кВА - 5 шт                       КТПН-400 кВА - 3 шт                        КТПН-250 кВА - 5 шт                            КТПН-160 кВА - 3 шт            КТПН-100 кВА - 9 шт                               </t>
  </si>
  <si>
    <t>Провод СИП2 3х50+1х54.6,            Провод СИП4 4*16,                         Провод АС-70/11</t>
  </si>
  <si>
    <t>Реконструкция ВЛ-10/0,4 кВ с. Константиновка</t>
  </si>
  <si>
    <t xml:space="preserve">КТПН 2*630 кВА - 4 шт.           КТПН 2*400 - 7 шт.         КТПН-630 кВА - 2 шт                       КТПН-400 кВА - 4 шт                        КТПН-250 кВА - 10 шт                            КТПН-160 кВА - 5 шт            КТПН-100 кВА - 2 шт                               </t>
  </si>
  <si>
    <t>Реконструкция ВЛ-10-0,4 кВ г. Белогорск  (замена деревянных опор на ж/б, голого провода на СИП).</t>
  </si>
  <si>
    <t xml:space="preserve">КТПН 2*630 кВА - 7 шт.           КТПН 2*400 - 9 шт.         КТПН-630 кВА - 23 шт                       КТПН-400 кВА - 29 шт                        КТПН-250 кВА - 21 шт                            КТПН-160 кВА - 11 шт            КТПН-100 кВА - 6 шт                               </t>
  </si>
  <si>
    <t>Провод СИП2 3х50+1х54.6,               Провод СИП4 4*16,                             Провод СИП3 1*70</t>
  </si>
  <si>
    <t xml:space="preserve">КТПН-2*630 кВА - 8 шт                       КТПН-2*400 кВА - 4 шт                        КТПН-2*250 кВА - 3 шт                                                          КТПН-630 кВА - 5 шт                                  КТПН-400 кВА - 3 шт                                          КТПН-250 кВА- 7 шт      КТПН-160 кВА - 7 шт            КТПН-100 кВА - 9 шт                                               </t>
  </si>
  <si>
    <t xml:space="preserve">КТПН-2*630 кВА - 3 шт                       КТПН-2*400 кВА - 4 шт                        КТПН-2*250 кВА - 6 шт    КТПН-630 кВА - 4 шт                       КТПН-400 кВА - 7 шт                        КТПН-250 кВА - 8 шт                            КТПН-160 кВА - 5 шт            КТПН-100 кВА - 5 шт                               </t>
  </si>
  <si>
    <t xml:space="preserve">КТПН-2*630 кВА - 17 шт                       КТПН-2*400 кВА - 12 шт                        КТПН-2*250 кВА - 11 шт                              КТПН-630 кВА - 9 шт                       КТПН-400 кВА - 12 шт                        КТПН-250 кВА - 21 шт     КТПН-160 кВА - 21 шт            КТПН-100 кВА - 11 шт                              </t>
  </si>
  <si>
    <t>Реконструкция ВЛ 10/0,4 кВ кВ п.Новобурейский (замена деревянных опор на ж/б, голого провода на СИП).</t>
  </si>
  <si>
    <t xml:space="preserve">КТПН-2*630 кВА - 2 шт                       КТПН-2*400 кВА - 1 шт                        КТПН-2*250 кВА - 2 шт      КТПН-630 кВА - 3 шт                       КТПН-400 кВА - 2 шт                        КТПН-250 кВА - 1 шт                            КТПН-160 кВА - 4 шт            КТПН-100 кВА - 5 шт                                                                         </t>
  </si>
  <si>
    <t>Провод СИП2 3х50+1х54.6,               Провод СИП4 4*16,                             Провод СИП3 1*70, АС-35</t>
  </si>
  <si>
    <t xml:space="preserve">КТПН-2*630 кВА - 4 шт                       КТПН-2*400 кВА - 3 шт                        КТПН-2*250 кВА - 3 шт     КТПН-630 кВА - 2 шт                       КТПН-400 кВА - 3 шт                        КТПН-250 кВА - 2 шт                            КТПН-160 кВА - 5 шт            КТПН-100 кВА - 5 шт                                                                        </t>
  </si>
  <si>
    <t>Провод СИП2 3х50+1х54.6,               Провод СИП4 4*16,                             Провод СИП3 1*70, АС-50</t>
  </si>
  <si>
    <t xml:space="preserve">КТПН-2*630 кВА - 16 шт                       КТПН-2*400 кВА - 15 шт                        КТПН-2*250 кВА - 10 шт    КТПН-630 кВА - 7 шт                       КТПН-400 кВА - 8 шт                        КТПН-250 кВА - 10 шт                            КТПН-160 кВА - 11 шт            КТПН-100 кВА - 17 шт                               </t>
  </si>
  <si>
    <t>Провод СИП2 3х70+1х70+1х25; СИП4 2х16, 4х25; АС-50, 70</t>
  </si>
  <si>
    <t>Реконструкция сетей 10/0,4 кВ Архаринского района с ПИР</t>
  </si>
  <si>
    <t>КТПН-250 кВА - 1 шт</t>
  </si>
  <si>
    <t>Провод СИП2 3х50+1х54.6,               Провод СИП4 4*16,   АС-35, АС-25.</t>
  </si>
  <si>
    <t>Реконструкция  распределительных сетей 10/0,4 кВ г. Свободный</t>
  </si>
  <si>
    <t xml:space="preserve">КТПН-2*630 кВА - 13 шт                       КТПН-2*400 кВА - 25 шт                        КТПН-2*250 кВА - 22 шт   КТПН-630 кВА - 32 шт                       КТПН-400 кВА - 35 шт                        КТПН-250 кВА - 23 шт                           КТПН-160 кВА - 35 шт            КТПН-100 кВА - 24 шт                               </t>
  </si>
  <si>
    <t>СИП31х70; СИП2 3х50+1х54,6+1х16; СИП4 2х16; СИП2 3х70+1х70+1х16; СИП2 3х95+1х95+1х16; ААШВУ-10-3х120</t>
  </si>
  <si>
    <t xml:space="preserve">Реконструкция  распределительных сетей 10/0,4 кВ г. Шимановск </t>
  </si>
  <si>
    <t xml:space="preserve">КТПН-2*630 кВА - 8 шт                       КТПН-2*400 кВА - 8 шт                        КТПН-250 кВА - 14 шт                            КТПН-160 кВА - 8 шт            КТПН-100 кВА - 12 шт                               КТПН-630 кВА - 8 шт                                  КТПН-400 кВА - 6 шт                                                                                                                          </t>
  </si>
  <si>
    <t>АС-35, АС-50</t>
  </si>
  <si>
    <t>Реконструкция сетей 10/0,4 кВ (сертификация, реконструкция перегруженных фидеров 10-0,4 кВ)</t>
  </si>
  <si>
    <t>Провод СИП2 3х50+1х54.6,            Провод СИП4 4*16,                         Провод CИП 3 1х70</t>
  </si>
  <si>
    <t>Провод СИП2 3х50+1х54.6,               Провод СИП4 4*16,                             Провод СИП3 1*70,     АС-50</t>
  </si>
  <si>
    <t>Уровень входящего напряжения ВН</t>
  </si>
  <si>
    <t>ТДТН  25000/110/35/10 2 шт.</t>
  </si>
  <si>
    <t xml:space="preserve">Реконструкция ПС 110 кВ Среднебелая </t>
  </si>
  <si>
    <t>ТДТН  16000/110/35/10 2 шт.</t>
  </si>
  <si>
    <t>ТМН 16000/110/35/10 -2 шт</t>
  </si>
  <si>
    <t>ТМ-6300/35/6-1 шт.
ТМН-6300/35/6-1 шт.</t>
  </si>
  <si>
    <t>Реконструкция РП 10 кВ №2 г. Свободный</t>
  </si>
  <si>
    <t>1.1.1.2</t>
  </si>
  <si>
    <t>1.1.1.3</t>
  </si>
  <si>
    <t>ПТК ЦУС "АЭС"</t>
  </si>
  <si>
    <t>1.1.1.4</t>
  </si>
  <si>
    <t>Модернизация устройств РЗА на телемеханизированных объектах</t>
  </si>
  <si>
    <t>1.1.1.5</t>
  </si>
  <si>
    <t>1.1.1.6</t>
  </si>
  <si>
    <t>1.1.1.7</t>
  </si>
  <si>
    <t>1.1.1.8</t>
  </si>
  <si>
    <t>1.1.1.9</t>
  </si>
  <si>
    <t>1.1.1.10</t>
  </si>
  <si>
    <t>ПИР реконструкции ПС 110 кВ Игнатьево и ПС 35 кВ Водозабор</t>
  </si>
  <si>
    <t>1.1.2</t>
  </si>
  <si>
    <t>1.1.2.1</t>
  </si>
  <si>
    <t xml:space="preserve">У110-2; У110-2+14; У110-2+9;  У110-2+5; У35-1; У35-1Т; </t>
  </si>
  <si>
    <t>АС 150</t>
  </si>
  <si>
    <t>У110-1; УС110 - 3; П110-5</t>
  </si>
  <si>
    <t>АС 185</t>
  </si>
  <si>
    <t>ПС35; У110-4; У35; УС110-3</t>
  </si>
  <si>
    <t>АС 120</t>
  </si>
  <si>
    <t>Стойка СВ 10.5, Стойка СК - 22.1-1.1; Стойка СК - 22.2-1.1</t>
  </si>
  <si>
    <t>СИП3 1*95</t>
  </si>
  <si>
    <t>ВЛ - 6 к ф.№7 ПС 35 кВ Прогресс (строительство)</t>
  </si>
  <si>
    <t>Стойка СВ 10.5</t>
  </si>
  <si>
    <t>АС 50</t>
  </si>
  <si>
    <t>ПС-35/10 кВ Шахтаум (с отпайкой от ВЛ-35 кВ Тында - Аэропорт),(строительство).</t>
  </si>
  <si>
    <t>ТМН-6300/35 - 2 шт.</t>
  </si>
  <si>
    <t>1.1.2.4</t>
  </si>
  <si>
    <t>КТПН-630 кВА - 3 шт                       КТПН-400 кВА -4 шт                        КТПН-250 кВА - 8 шт                            КТПН-160 кВА - 5 шт            КТПН-100 кВА - 6 шт                                                              ТМГ-400 - 3 шт                                          ТМГ-250 - 4 шт                                               ТМГ-160 - 5 шт                                           ТМГ-100 - 2 шт</t>
  </si>
  <si>
    <t>Провод СИП2 3х50+1х54.6+1х25, 3х70+1х70+1х25; СИП4 2х16, 4х25; АС-50, 70</t>
  </si>
  <si>
    <t xml:space="preserve">                        КТПН-400 кВА -2 шт КТПН-250 кВА -2 шт КТПН-160 кВА -1 шт                                            КТПН-100 кВА -2 шт                                                                      ТМГ-100 - 2 шт</t>
  </si>
  <si>
    <t xml:space="preserve">Стойка СВ 10.5, </t>
  </si>
  <si>
    <t>Провод СИП3 1х50, 3х70+1х70; СИП2А 3х70+1х70.</t>
  </si>
  <si>
    <t>ВЛЭП 0,4 кВ (НН)</t>
  </si>
  <si>
    <t xml:space="preserve"> КЛЭП до 1 кВ (НН)</t>
  </si>
  <si>
    <t xml:space="preserve">   Уровень входящего напряжения 110 кВ (ВН)</t>
  </si>
  <si>
    <t>Уовень входящего напряжения 35 кВ (СН1)</t>
  </si>
  <si>
    <t xml:space="preserve">   Уровень входящего напряжения 10 кВ (СН2)</t>
  </si>
  <si>
    <t>1.1.2.5</t>
  </si>
  <si>
    <t>1.1.2.6</t>
  </si>
  <si>
    <t>1.1.2.7</t>
  </si>
  <si>
    <t>Выкуп у прочих сторонних собстенников</t>
  </si>
  <si>
    <t>от "24" марта 2010 г. № 114</t>
  </si>
  <si>
    <t>Двухцепная ВЛ-110 кВ Среднебелая-Березовка (строительство)</t>
  </si>
  <si>
    <t>ВЛ 110 кВ ПС Журавли- Тамбовка (строительство)</t>
  </si>
  <si>
    <t>ВЛ-35 кВ Игнатьево-Водозабор(строительство)</t>
  </si>
  <si>
    <t>ВЛ-10 кВ Силикатная - Мухинка (строительство)</t>
  </si>
  <si>
    <t>Замена измерительных трансформаторов тока и напряжения (ЦП 2.4)</t>
  </si>
  <si>
    <t xml:space="preserve"> Станция биологической очистки сточных вод с ПИР (строительство)</t>
  </si>
  <si>
    <t xml:space="preserve">Реконструкция ВЛ 110 кВ Тамбовка-Узловая </t>
  </si>
  <si>
    <t>Реконструкция ПС 110 кВ Сетевая (ОРУ-110 кВ)</t>
  </si>
  <si>
    <t xml:space="preserve">Реконструкция ПС-110 кВ Новая (монтаж ОПУ, замена АКБ). </t>
  </si>
  <si>
    <t xml:space="preserve">Создание систем РЗА, ПА и связи для обеспечения выдачи мощности по объекту: "Строительство 2-ой очереди Благовещенской ТЭЦ" </t>
  </si>
  <si>
    <t>Установка тахографов на автотранспортные средства</t>
  </si>
  <si>
    <t>Мероприятия по подключению новых потребителей мощностью до 15 кВт (расстояние до границ участка заявителя не более 300 метров в городах и поселках городского типа и не более 500 метров в сельской местности)</t>
  </si>
  <si>
    <t>Мероприятия по подключению новых потребителей мощностью от  16 кВт до 150 кВт (в т.ч. до 15 кВт с расстоянием превышающим 300-500 метров)</t>
  </si>
  <si>
    <t>Строительство ВЛ 10/0.4 кВ с ТП г.Благовещенск (Таможня)</t>
  </si>
  <si>
    <t>КЛ-10 кВ в г.Белогорске с ПИР (строительство), (ИП Тупало Л.Д.)</t>
  </si>
  <si>
    <t>ПС 35 кВ Заводская, ВЛ 35 кВ  Северная-Заводская, ВЛ 35 кВ Бузули-Заводская с разработкой ПСД (строительство), (ОАО "Газпром переработка Благовещенск")</t>
  </si>
  <si>
    <t>ПИР ВЛ 35 кВ Игнатьево-Водозабор (строительство)</t>
  </si>
  <si>
    <t>ПИР   ВЛ 35 кВ Южная-Базовая (строительство).</t>
  </si>
  <si>
    <t>ПИР   ВЛ 110 кВ ПС Журавли-Тамбовка (строительство).</t>
  </si>
  <si>
    <t>Реконструкция ВЛ -10/0,4 кВ пгт. Новокиевский Увал</t>
  </si>
  <si>
    <t>Установка оборудования на ПС 35 кВ для ТП.</t>
  </si>
  <si>
    <t>4</t>
  </si>
  <si>
    <t>АС-95, АС-120</t>
  </si>
  <si>
    <t>У1М,
АБ-33, УАБ-33</t>
  </si>
  <si>
    <t>Приложение  № 1.2</t>
  </si>
  <si>
    <t xml:space="preserve">Стоимость основных этапов работ по реализации инвестиционной программы   филиала АО "ДРСК" "Амурские ЭС" на 2015  год </t>
  </si>
  <si>
    <t>ВСЕГО по филиалу АО "ДРСК" "Амурские ЭС"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</si>
</sst>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0.000"/>
    <numFmt numFmtId="165" formatCode="#,##0_);[Red]\(#,##0\)"/>
    <numFmt numFmtId="166" formatCode="#,##0_);\(#,##0\)"/>
    <numFmt numFmtId="167" formatCode="[&lt;=9999999]###\-####;\+#_ \(###\)\ ###\-####"/>
    <numFmt numFmtId="168" formatCode="#,##0.000"/>
    <numFmt numFmtId="169" formatCode="0.0"/>
  </numFmts>
  <fonts count="6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 Cyr"/>
      <charset val="204"/>
    </font>
    <font>
      <sz val="10"/>
      <name val="Arial Cyr"/>
      <charset val="204"/>
    </font>
    <font>
      <sz val="10"/>
      <name val="Helv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12"/>
      <name val="Arial Cyr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sz val="8"/>
      <color indexed="9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SimSun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color theme="1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2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64"/>
      </bottom>
      <diagonal/>
    </border>
  </borders>
  <cellStyleXfs count="266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165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2" fillId="0" borderId="0"/>
    <xf numFmtId="165" fontId="8" fillId="0" borderId="0">
      <alignment vertical="top"/>
    </xf>
    <xf numFmtId="0" fontId="7" fillId="0" borderId="0"/>
    <xf numFmtId="165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165" fontId="8" fillId="0" borderId="0">
      <alignment vertical="top"/>
    </xf>
    <xf numFmtId="0" fontId="7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165" fontId="11" fillId="16" borderId="0">
      <alignment vertical="top"/>
    </xf>
    <xf numFmtId="14" fontId="12" fillId="0" borderId="0">
      <alignment vertical="top"/>
    </xf>
    <xf numFmtId="165" fontId="13" fillId="0" borderId="0">
      <alignment vertical="top"/>
    </xf>
    <xf numFmtId="0" fontId="14" fillId="0" borderId="0">
      <alignment vertical="top"/>
    </xf>
    <xf numFmtId="165" fontId="15" fillId="0" borderId="0">
      <alignment vertical="top"/>
    </xf>
    <xf numFmtId="166" fontId="11" fillId="0" borderId="0">
      <alignment vertical="top"/>
    </xf>
    <xf numFmtId="0" fontId="7" fillId="0" borderId="0"/>
    <xf numFmtId="165" fontId="16" fillId="17" borderId="0">
      <alignment horizontal="right" vertical="top"/>
    </xf>
    <xf numFmtId="167" fontId="12" fillId="0" borderId="0">
      <alignment vertical="top"/>
    </xf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7" fillId="7" borderId="1" applyNumberFormat="0" applyAlignment="0" applyProtection="0"/>
    <xf numFmtId="0" fontId="18" fillId="22" borderId="2" applyNumberFormat="0" applyAlignment="0" applyProtection="0"/>
    <xf numFmtId="0" fontId="19" fillId="22" borderId="1" applyNumberFormat="0" applyAlignment="0" applyProtection="0"/>
    <xf numFmtId="0" fontId="20" fillId="0" borderId="0" applyBorder="0">
      <alignment horizontal="center" vertical="center" wrapText="1"/>
    </xf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6" applyBorder="0">
      <alignment horizontal="center" vertical="center" wrapText="1"/>
    </xf>
    <xf numFmtId="4" fontId="25" fillId="23" borderId="7" applyBorder="0">
      <alignment horizontal="right"/>
    </xf>
    <xf numFmtId="0" fontId="26" fillId="0" borderId="8" applyNumberFormat="0" applyFill="0" applyAlignment="0" applyProtection="0"/>
    <xf numFmtId="0" fontId="27" fillId="24" borderId="9" applyNumberFormat="0" applyAlignment="0" applyProtection="0"/>
    <xf numFmtId="0" fontId="28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8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31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9" fillId="26" borderId="10" applyNumberFormat="0" applyFont="0" applyAlignment="0" applyProtection="0"/>
    <xf numFmtId="0" fontId="9" fillId="26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3" fillId="0" borderId="11" applyNumberFormat="0" applyFill="0" applyAlignment="0" applyProtection="0"/>
    <xf numFmtId="0" fontId="2" fillId="0" borderId="0"/>
    <xf numFmtId="165" fontId="8" fillId="0" borderId="0">
      <alignment vertical="top"/>
    </xf>
    <xf numFmtId="0" fontId="2" fillId="0" borderId="0"/>
    <xf numFmtId="0" fontId="7" fillId="0" borderId="0"/>
    <xf numFmtId="0" fontId="2" fillId="0" borderId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" fontId="25" fillId="27" borderId="0" applyBorder="0">
      <alignment horizontal="right"/>
    </xf>
    <xf numFmtId="0" fontId="35" fillId="4" borderId="0" applyNumberFormat="0" applyBorder="0" applyAlignment="0" applyProtection="0"/>
    <xf numFmtId="0" fontId="4" fillId="0" borderId="0"/>
    <xf numFmtId="0" fontId="38" fillId="0" borderId="0"/>
    <xf numFmtId="0" fontId="40" fillId="0" borderId="0"/>
    <xf numFmtId="0" fontId="7" fillId="0" borderId="0"/>
    <xf numFmtId="0" fontId="1" fillId="0" borderId="0"/>
    <xf numFmtId="0" fontId="4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1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38" fillId="0" borderId="0"/>
    <xf numFmtId="0" fontId="6" fillId="0" borderId="0"/>
    <xf numFmtId="0" fontId="4" fillId="0" borderId="0"/>
    <xf numFmtId="0" fontId="9" fillId="0" borderId="0"/>
    <xf numFmtId="9" fontId="4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7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14" borderId="0" applyNumberFormat="0" applyBorder="0" applyAlignment="0" applyProtection="0"/>
    <xf numFmtId="0" fontId="10" fillId="7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8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7" fillId="7" borderId="1" applyNumberFormat="0" applyAlignment="0" applyProtection="0"/>
    <xf numFmtId="0" fontId="18" fillId="29" borderId="2" applyNumberFormat="0" applyAlignment="0" applyProtection="0"/>
    <xf numFmtId="0" fontId="19" fillId="29" borderId="1" applyNumberFormat="0" applyAlignment="0" applyProtection="0"/>
    <xf numFmtId="0" fontId="26" fillId="0" borderId="20" applyNumberFormat="0" applyFill="0" applyAlignment="0" applyProtection="0"/>
    <xf numFmtId="0" fontId="27" fillId="24" borderId="9" applyNumberFormat="0" applyAlignment="0" applyProtection="0"/>
    <xf numFmtId="0" fontId="29" fillId="25" borderId="0" applyNumberFormat="0" applyBorder="0" applyAlignment="0" applyProtection="0"/>
    <xf numFmtId="0" fontId="43" fillId="0" borderId="0"/>
    <xf numFmtId="0" fontId="1" fillId="0" borderId="0"/>
    <xf numFmtId="0" fontId="6" fillId="0" borderId="0"/>
    <xf numFmtId="0" fontId="38" fillId="0" borderId="0"/>
    <xf numFmtId="0" fontId="9" fillId="0" borderId="0"/>
    <xf numFmtId="0" fontId="6" fillId="0" borderId="0"/>
    <xf numFmtId="0" fontId="31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9" fillId="26" borderId="10" applyNumberFormat="0" applyFont="0" applyAlignment="0" applyProtection="0"/>
    <xf numFmtId="0" fontId="9" fillId="26" borderId="10" applyNumberFormat="0" applyFont="0" applyAlignment="0" applyProtection="0"/>
    <xf numFmtId="9" fontId="9" fillId="0" borderId="0" applyFont="0" applyFill="0" applyBorder="0" applyAlignment="0" applyProtection="0"/>
    <xf numFmtId="0" fontId="33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9" fillId="0" borderId="0"/>
    <xf numFmtId="0" fontId="9" fillId="0" borderId="0"/>
    <xf numFmtId="0" fontId="1" fillId="26" borderId="10" applyNumberFormat="0" applyFont="0" applyAlignment="0" applyProtection="0"/>
    <xf numFmtId="9" fontId="6" fillId="0" borderId="0" applyFont="0" applyFill="0" applyBorder="0" applyAlignment="0" applyProtection="0"/>
    <xf numFmtId="0" fontId="2" fillId="0" borderId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7" fillId="0" borderId="0"/>
    <xf numFmtId="0" fontId="56" fillId="0" borderId="30" applyNumberFormat="0" applyFill="0" applyAlignment="0" applyProtection="0"/>
    <xf numFmtId="0" fontId="57" fillId="0" borderId="4" applyNumberFormat="0" applyFill="0" applyAlignment="0" applyProtection="0"/>
    <xf numFmtId="0" fontId="58" fillId="0" borderId="31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8" fillId="0" borderId="0"/>
    <xf numFmtId="0" fontId="4" fillId="0" borderId="0"/>
    <xf numFmtId="43" fontId="9" fillId="0" borderId="0" applyFont="0" applyFill="0" applyBorder="0" applyAlignment="0" applyProtection="0"/>
    <xf numFmtId="0" fontId="1" fillId="0" borderId="0"/>
    <xf numFmtId="0" fontId="60" fillId="0" borderId="0"/>
  </cellStyleXfs>
  <cellXfs count="185">
    <xf numFmtId="0" fontId="0" fillId="0" borderId="0" xfId="0"/>
    <xf numFmtId="0" fontId="1" fillId="0" borderId="0" xfId="113" applyFont="1" applyFill="1"/>
    <xf numFmtId="0" fontId="1" fillId="0" borderId="0" xfId="113" applyFont="1" applyFill="1" applyAlignment="1"/>
    <xf numFmtId="0" fontId="3" fillId="0" borderId="7" xfId="125" applyFont="1" applyFill="1" applyBorder="1" applyAlignment="1">
      <alignment horizontal="center" vertical="center" wrapText="1"/>
    </xf>
    <xf numFmtId="0" fontId="3" fillId="0" borderId="7" xfId="116" applyFont="1" applyFill="1" applyBorder="1" applyAlignment="1">
      <alignment horizontal="left" vertical="center" wrapText="1"/>
    </xf>
    <xf numFmtId="0" fontId="1" fillId="0" borderId="7" xfId="113" applyFont="1" applyFill="1" applyBorder="1" applyAlignment="1" applyProtection="1">
      <alignment horizontal="left" vertical="top" wrapText="1"/>
      <protection locked="0"/>
    </xf>
    <xf numFmtId="0" fontId="3" fillId="0" borderId="7" xfId="126" applyFont="1" applyFill="1" applyBorder="1" applyAlignment="1" applyProtection="1">
      <alignment horizontal="left" vertical="center" wrapText="1"/>
      <protection locked="0"/>
    </xf>
    <xf numFmtId="0" fontId="1" fillId="0" borderId="7" xfId="127" applyFont="1" applyFill="1" applyBorder="1" applyAlignment="1" applyProtection="1">
      <alignment vertical="center" wrapText="1"/>
      <protection locked="0"/>
    </xf>
    <xf numFmtId="0" fontId="3" fillId="0" borderId="7" xfId="116" applyFont="1" applyFill="1" applyBorder="1" applyAlignment="1">
      <alignment horizontal="center" vertical="center" wrapText="1"/>
    </xf>
    <xf numFmtId="0" fontId="1" fillId="0" borderId="16" xfId="116" applyFont="1" applyFill="1" applyBorder="1" applyAlignment="1">
      <alignment horizontal="left" vertical="center" wrapText="1"/>
    </xf>
    <xf numFmtId="0" fontId="1" fillId="0" borderId="7" xfId="116" applyFont="1" applyFill="1" applyBorder="1" applyAlignment="1" applyProtection="1">
      <alignment horizontal="left" vertical="center" wrapText="1"/>
      <protection locked="0"/>
    </xf>
    <xf numFmtId="0" fontId="1" fillId="0" borderId="7" xfId="116" applyFont="1" applyFill="1" applyBorder="1" applyAlignment="1">
      <alignment horizontal="left" vertical="center" wrapText="1"/>
    </xf>
    <xf numFmtId="0" fontId="1" fillId="0" borderId="7" xfId="113" applyFont="1" applyFill="1" applyBorder="1" applyAlignment="1">
      <alignment horizontal="center" vertical="center" wrapText="1"/>
    </xf>
    <xf numFmtId="0" fontId="1" fillId="0" borderId="0" xfId="113" applyFont="1" applyFill="1" applyBorder="1"/>
    <xf numFmtId="2" fontId="1" fillId="0" borderId="0" xfId="113" applyNumberFormat="1" applyFont="1" applyFill="1" applyBorder="1" applyAlignment="1">
      <alignment horizontal="center"/>
    </xf>
    <xf numFmtId="2" fontId="3" fillId="0" borderId="0" xfId="113" applyNumberFormat="1" applyFont="1" applyFill="1" applyAlignment="1">
      <alignment horizontal="right"/>
    </xf>
    <xf numFmtId="0" fontId="3" fillId="0" borderId="0" xfId="113" applyFont="1" applyFill="1"/>
    <xf numFmtId="0" fontId="44" fillId="0" borderId="0" xfId="113" applyFont="1" applyFill="1" applyBorder="1" applyAlignment="1">
      <alignment horizontal="center"/>
    </xf>
    <xf numFmtId="0" fontId="45" fillId="0" borderId="0" xfId="113" applyFont="1" applyFill="1" applyBorder="1"/>
    <xf numFmtId="0" fontId="45" fillId="0" borderId="0" xfId="113" applyFont="1" applyFill="1"/>
    <xf numFmtId="0" fontId="49" fillId="0" borderId="0" xfId="113" applyFont="1" applyFill="1" applyBorder="1" applyAlignment="1">
      <alignment horizontal="center"/>
    </xf>
    <xf numFmtId="0" fontId="50" fillId="0" borderId="0" xfId="113" applyFont="1" applyFill="1" applyBorder="1" applyAlignment="1">
      <alignment horizontal="center"/>
    </xf>
    <xf numFmtId="0" fontId="50" fillId="0" borderId="0" xfId="113" applyFont="1" applyFill="1" applyBorder="1"/>
    <xf numFmtId="0" fontId="50" fillId="0" borderId="0" xfId="113" applyFont="1" applyFill="1"/>
    <xf numFmtId="0" fontId="47" fillId="0" borderId="0" xfId="113" applyFont="1" applyFill="1" applyBorder="1"/>
    <xf numFmtId="0" fontId="47" fillId="0" borderId="0" xfId="113" applyFont="1" applyFill="1"/>
    <xf numFmtId="0" fontId="51" fillId="0" borderId="25" xfId="113" applyFont="1" applyFill="1" applyBorder="1" applyAlignment="1">
      <alignment horizontal="center" vertical="center" wrapText="1"/>
    </xf>
    <xf numFmtId="0" fontId="46" fillId="0" borderId="25" xfId="113" applyFont="1" applyFill="1" applyBorder="1" applyAlignment="1">
      <alignment horizontal="center" vertical="distributed"/>
    </xf>
    <xf numFmtId="0" fontId="46" fillId="0" borderId="25" xfId="113" applyFont="1" applyFill="1" applyBorder="1" applyAlignment="1">
      <alignment horizontal="center" vertical="center" wrapText="1"/>
    </xf>
    <xf numFmtId="0" fontId="48" fillId="0" borderId="25" xfId="113" applyFont="1" applyFill="1" applyBorder="1" applyAlignment="1">
      <alignment horizontal="center" vertical="center" wrapText="1"/>
    </xf>
    <xf numFmtId="0" fontId="37" fillId="0" borderId="25" xfId="113" applyFont="1" applyFill="1" applyBorder="1" applyAlignment="1">
      <alignment horizontal="center" vertical="center" wrapText="1"/>
    </xf>
    <xf numFmtId="0" fontId="3" fillId="0" borderId="25" xfId="113" applyFont="1" applyFill="1" applyBorder="1" applyAlignment="1">
      <alignment horizontal="center" vertical="center" wrapText="1"/>
    </xf>
    <xf numFmtId="0" fontId="3" fillId="0" borderId="25" xfId="113" applyFont="1" applyFill="1" applyBorder="1" applyAlignment="1">
      <alignment horizontal="center" vertical="distributed" wrapText="1"/>
    </xf>
    <xf numFmtId="0" fontId="46" fillId="0" borderId="0" xfId="113" applyFont="1" applyFill="1" applyBorder="1"/>
    <xf numFmtId="0" fontId="46" fillId="0" borderId="0" xfId="113" applyFont="1" applyFill="1"/>
    <xf numFmtId="0" fontId="3" fillId="0" borderId="0" xfId="113" applyFont="1" applyFill="1" applyBorder="1" applyAlignment="1"/>
    <xf numFmtId="0" fontId="3" fillId="0" borderId="0" xfId="113" applyFont="1" applyFill="1" applyAlignment="1"/>
    <xf numFmtId="49" fontId="3" fillId="0" borderId="23" xfId="113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113" applyFont="1" applyFill="1" applyBorder="1" applyAlignment="1">
      <alignment horizontal="center" vertical="distributed"/>
    </xf>
    <xf numFmtId="164" fontId="3" fillId="0" borderId="7" xfId="113" applyNumberFormat="1" applyFont="1" applyFill="1" applyBorder="1" applyAlignment="1">
      <alignment horizontal="center" vertical="center"/>
    </xf>
    <xf numFmtId="2" fontId="3" fillId="0" borderId="7" xfId="113" applyNumberFormat="1" applyFont="1" applyFill="1" applyBorder="1" applyAlignment="1">
      <alignment horizontal="center" vertical="center" wrapText="1"/>
    </xf>
    <xf numFmtId="164" fontId="3" fillId="0" borderId="7" xfId="113" applyNumberFormat="1" applyFont="1" applyFill="1" applyBorder="1" applyAlignment="1">
      <alignment horizontal="center" vertical="center" wrapText="1"/>
    </xf>
    <xf numFmtId="164" fontId="3" fillId="0" borderId="0" xfId="113" applyNumberFormat="1" applyFont="1" applyFill="1" applyBorder="1" applyAlignment="1"/>
    <xf numFmtId="0" fontId="3" fillId="0" borderId="23" xfId="113" applyNumberFormat="1" applyFont="1" applyFill="1" applyBorder="1" applyAlignment="1">
      <alignment horizontal="center" vertical="center" wrapText="1"/>
    </xf>
    <xf numFmtId="0" fontId="3" fillId="0" borderId="7" xfId="113" applyFont="1" applyFill="1" applyBorder="1" applyAlignment="1">
      <alignment horizontal="center" vertical="center"/>
    </xf>
    <xf numFmtId="49" fontId="3" fillId="0" borderId="23" xfId="113" applyNumberFormat="1" applyFont="1" applyFill="1" applyBorder="1" applyAlignment="1">
      <alignment horizontal="center" vertical="center"/>
    </xf>
    <xf numFmtId="1" fontId="3" fillId="0" borderId="7" xfId="113" applyNumberFormat="1" applyFont="1" applyFill="1" applyBorder="1" applyAlignment="1">
      <alignment horizontal="center" vertical="center"/>
    </xf>
    <xf numFmtId="3" fontId="3" fillId="0" borderId="7" xfId="113" applyNumberFormat="1" applyFont="1" applyFill="1" applyBorder="1" applyAlignment="1" applyProtection="1">
      <alignment horizontal="center" vertical="center" wrapText="1"/>
      <protection locked="0"/>
    </xf>
    <xf numFmtId="2" fontId="3" fillId="0" borderId="7" xfId="113" applyNumberFormat="1" applyFont="1" applyFill="1" applyBorder="1" applyAlignment="1">
      <alignment horizontal="center" vertical="center"/>
    </xf>
    <xf numFmtId="49" fontId="1" fillId="0" borderId="23" xfId="113" applyNumberFormat="1" applyFont="1" applyFill="1" applyBorder="1" applyAlignment="1">
      <alignment horizontal="center" vertical="center"/>
    </xf>
    <xf numFmtId="2" fontId="1" fillId="0" borderId="7" xfId="113" applyNumberFormat="1" applyFont="1" applyFill="1" applyBorder="1" applyAlignment="1">
      <alignment horizontal="center" vertical="center" wrapText="1"/>
    </xf>
    <xf numFmtId="1" fontId="1" fillId="0" borderId="7" xfId="113" applyNumberFormat="1" applyFont="1" applyFill="1" applyBorder="1" applyAlignment="1">
      <alignment horizontal="center" vertical="center" wrapText="1"/>
    </xf>
    <xf numFmtId="164" fontId="53" fillId="0" borderId="7" xfId="15" applyNumberFormat="1" applyFont="1" applyFill="1" applyBorder="1" applyAlignment="1" applyProtection="1">
      <alignment horizontal="center" vertical="center" wrapText="1"/>
    </xf>
    <xf numFmtId="164" fontId="54" fillId="0" borderId="7" xfId="253" applyNumberFormat="1" applyFont="1" applyFill="1" applyBorder="1" applyAlignment="1">
      <alignment horizontal="center" vertical="center" wrapText="1"/>
    </xf>
    <xf numFmtId="164" fontId="1" fillId="0" borderId="7" xfId="113" applyNumberFormat="1" applyFont="1" applyFill="1" applyBorder="1" applyAlignment="1">
      <alignment horizontal="center" vertical="center" wrapText="1"/>
    </xf>
    <xf numFmtId="164" fontId="3" fillId="0" borderId="14" xfId="113" applyNumberFormat="1" applyFont="1" applyFill="1" applyBorder="1" applyAlignment="1">
      <alignment horizontal="center" vertical="center" wrapText="1"/>
    </xf>
    <xf numFmtId="1" fontId="1" fillId="0" borderId="23" xfId="113" applyNumberFormat="1" applyFont="1" applyFill="1" applyBorder="1" applyAlignment="1">
      <alignment horizontal="center" vertical="center"/>
    </xf>
    <xf numFmtId="0" fontId="55" fillId="0" borderId="7" xfId="114" applyFont="1" applyFill="1" applyBorder="1" applyAlignment="1">
      <alignment horizontal="center" vertical="center" wrapText="1"/>
    </xf>
    <xf numFmtId="0" fontId="36" fillId="0" borderId="22" xfId="113" applyFont="1" applyFill="1" applyBorder="1" applyAlignment="1">
      <alignment horizontal="center" vertical="center" wrapText="1"/>
    </xf>
    <xf numFmtId="0" fontId="1" fillId="0" borderId="7" xfId="113" applyFont="1" applyFill="1" applyBorder="1" applyAlignment="1">
      <alignment horizontal="center" vertical="distributed"/>
    </xf>
    <xf numFmtId="1" fontId="1" fillId="0" borderId="7" xfId="113" applyNumberFormat="1" applyFont="1" applyFill="1" applyBorder="1" applyAlignment="1">
      <alignment horizontal="center" vertical="center"/>
    </xf>
    <xf numFmtId="164" fontId="1" fillId="0" borderId="14" xfId="113" applyNumberFormat="1" applyFont="1" applyFill="1" applyBorder="1" applyAlignment="1">
      <alignment horizontal="center" vertical="center" wrapText="1"/>
    </xf>
    <xf numFmtId="164" fontId="1" fillId="0" borderId="0" xfId="113" applyNumberFormat="1" applyFont="1" applyFill="1" applyBorder="1" applyAlignment="1"/>
    <xf numFmtId="0" fontId="1" fillId="0" borderId="0" xfId="113" applyFont="1" applyFill="1" applyBorder="1" applyAlignment="1"/>
    <xf numFmtId="168" fontId="54" fillId="0" borderId="7" xfId="253" applyNumberFormat="1" applyFont="1" applyFill="1" applyBorder="1" applyAlignment="1">
      <alignment horizontal="center" vertical="center" wrapText="1"/>
    </xf>
    <xf numFmtId="0" fontId="1" fillId="0" borderId="7" xfId="113" applyFont="1" applyFill="1" applyBorder="1" applyAlignment="1">
      <alignment horizontal="center" vertical="center"/>
    </xf>
    <xf numFmtId="0" fontId="1" fillId="0" borderId="7" xfId="105" applyFont="1" applyFill="1" applyBorder="1" applyAlignment="1" applyProtection="1">
      <alignment horizontal="left" vertical="center" wrapText="1"/>
      <protection locked="0"/>
    </xf>
    <xf numFmtId="1" fontId="36" fillId="0" borderId="7" xfId="113" applyNumberFormat="1" applyFont="1" applyFill="1" applyBorder="1" applyAlignment="1">
      <alignment horizontal="center" vertical="center" wrapText="1"/>
    </xf>
    <xf numFmtId="2" fontId="1" fillId="0" borderId="7" xfId="113" applyNumberFormat="1" applyFont="1" applyFill="1" applyBorder="1" applyAlignment="1">
      <alignment horizontal="center" vertical="center"/>
    </xf>
    <xf numFmtId="0" fontId="36" fillId="0" borderId="7" xfId="113" applyFont="1" applyFill="1" applyBorder="1" applyAlignment="1">
      <alignment horizontal="center" vertical="center" wrapText="1"/>
    </xf>
    <xf numFmtId="169" fontId="1" fillId="0" borderId="7" xfId="113" applyNumberFormat="1" applyFont="1" applyFill="1" applyBorder="1" applyAlignment="1">
      <alignment horizontal="center" vertical="center"/>
    </xf>
    <xf numFmtId="164" fontId="1" fillId="0" borderId="7" xfId="113" applyNumberFormat="1" applyFont="1" applyFill="1" applyBorder="1" applyAlignment="1">
      <alignment horizontal="center" vertical="center"/>
    </xf>
    <xf numFmtId="0" fontId="1" fillId="0" borderId="14" xfId="113" applyFont="1" applyFill="1" applyBorder="1" applyAlignment="1">
      <alignment horizontal="center" vertical="center"/>
    </xf>
    <xf numFmtId="1" fontId="37" fillId="0" borderId="7" xfId="113" applyNumberFormat="1" applyFont="1" applyFill="1" applyBorder="1" applyAlignment="1">
      <alignment horizontal="center" vertical="center" wrapText="1"/>
    </xf>
    <xf numFmtId="0" fontId="3" fillId="0" borderId="7" xfId="113" applyFont="1" applyFill="1" applyBorder="1" applyAlignment="1">
      <alignment horizontal="center" wrapText="1"/>
    </xf>
    <xf numFmtId="1" fontId="53" fillId="0" borderId="7" xfId="114" applyNumberFormat="1" applyFont="1" applyFill="1" applyBorder="1" applyAlignment="1">
      <alignment horizontal="center" vertical="center"/>
    </xf>
    <xf numFmtId="2" fontId="53" fillId="0" borderId="7" xfId="114" applyNumberFormat="1" applyFont="1" applyFill="1" applyBorder="1" applyAlignment="1">
      <alignment horizontal="center" vertical="center"/>
    </xf>
    <xf numFmtId="1" fontId="3" fillId="0" borderId="23" xfId="113" applyNumberFormat="1" applyFont="1" applyFill="1" applyBorder="1" applyAlignment="1">
      <alignment horizontal="center" vertical="center"/>
    </xf>
    <xf numFmtId="0" fontId="3" fillId="0" borderId="14" xfId="113" applyFont="1" applyFill="1" applyBorder="1" applyAlignment="1">
      <alignment horizontal="center" vertical="center"/>
    </xf>
    <xf numFmtId="2" fontId="1" fillId="0" borderId="23" xfId="113" applyNumberFormat="1" applyFont="1" applyFill="1" applyBorder="1" applyAlignment="1">
      <alignment horizontal="center" vertical="center"/>
    </xf>
    <xf numFmtId="0" fontId="3" fillId="0" borderId="7" xfId="113" applyFont="1" applyFill="1" applyBorder="1" applyAlignment="1">
      <alignment horizontal="left" wrapText="1"/>
    </xf>
    <xf numFmtId="169" fontId="3" fillId="0" borderId="7" xfId="113" applyNumberFormat="1" applyFont="1" applyFill="1" applyBorder="1" applyAlignment="1">
      <alignment horizontal="center" vertical="center" wrapText="1"/>
    </xf>
    <xf numFmtId="0" fontId="1" fillId="0" borderId="7" xfId="113" applyNumberFormat="1" applyFont="1" applyFill="1" applyBorder="1" applyAlignment="1">
      <alignment horizontal="center" vertical="center" wrapText="1"/>
    </xf>
    <xf numFmtId="164" fontId="3" fillId="0" borderId="23" xfId="113" applyNumberFormat="1" applyFont="1" applyFill="1" applyBorder="1" applyAlignment="1">
      <alignment horizontal="center" vertical="center"/>
    </xf>
    <xf numFmtId="0" fontId="3" fillId="0" borderId="7" xfId="113" applyFont="1" applyFill="1" applyBorder="1" applyAlignment="1" applyProtection="1">
      <alignment horizontal="left" vertical="top" wrapText="1"/>
      <protection locked="0"/>
    </xf>
    <xf numFmtId="169" fontId="3" fillId="0" borderId="7" xfId="113" applyNumberFormat="1" applyFont="1" applyFill="1" applyBorder="1" applyAlignment="1">
      <alignment horizontal="center" vertical="center"/>
    </xf>
    <xf numFmtId="0" fontId="3" fillId="0" borderId="22" xfId="113" applyFont="1" applyFill="1" applyBorder="1" applyAlignment="1">
      <alignment horizontal="center" vertical="center" wrapText="1"/>
    </xf>
    <xf numFmtId="0" fontId="1" fillId="0" borderId="22" xfId="113" applyFont="1" applyFill="1" applyBorder="1" applyAlignment="1">
      <alignment horizontal="center"/>
    </xf>
    <xf numFmtId="0" fontId="1" fillId="0" borderId="7" xfId="113" applyFont="1" applyFill="1" applyBorder="1"/>
    <xf numFmtId="0" fontId="3" fillId="0" borderId="22" xfId="113" applyFont="1" applyFill="1" applyBorder="1"/>
    <xf numFmtId="0" fontId="3" fillId="0" borderId="7" xfId="113" applyFont="1" applyFill="1" applyBorder="1"/>
    <xf numFmtId="0" fontId="3" fillId="0" borderId="0" xfId="113" applyFont="1" applyFill="1" applyBorder="1"/>
    <xf numFmtId="0" fontId="1" fillId="0" borderId="7" xfId="127" applyFont="1" applyFill="1" applyBorder="1" applyAlignment="1" applyProtection="1">
      <alignment horizontal="left" vertical="top" wrapText="1"/>
      <protection locked="0"/>
    </xf>
    <xf numFmtId="0" fontId="1" fillId="0" borderId="22" xfId="113" applyFont="1" applyFill="1" applyBorder="1" applyAlignment="1">
      <alignment horizontal="center" vertical="center"/>
    </xf>
    <xf numFmtId="0" fontId="3" fillId="0" borderId="7" xfId="127" applyFont="1" applyFill="1" applyBorder="1" applyAlignment="1" applyProtection="1">
      <alignment horizontal="left" vertical="top" wrapText="1"/>
      <protection locked="0"/>
    </xf>
    <xf numFmtId="0" fontId="3" fillId="0" borderId="7" xfId="113" applyFont="1" applyFill="1" applyBorder="1" applyAlignment="1">
      <alignment horizontal="left" vertical="center" wrapText="1"/>
    </xf>
    <xf numFmtId="0" fontId="1" fillId="0" borderId="22" xfId="113" applyFont="1" applyFill="1" applyBorder="1"/>
    <xf numFmtId="1" fontId="3" fillId="0" borderId="7" xfId="113" applyNumberFormat="1" applyFont="1" applyFill="1" applyBorder="1" applyAlignment="1">
      <alignment horizontal="center" vertical="center" wrapText="1"/>
    </xf>
    <xf numFmtId="164" fontId="3" fillId="0" borderId="23" xfId="113" applyNumberFormat="1" applyFont="1" applyFill="1" applyBorder="1" applyAlignment="1">
      <alignment horizontal="right" vertical="center"/>
    </xf>
    <xf numFmtId="0" fontId="3" fillId="0" borderId="7" xfId="113" applyFont="1" applyFill="1" applyBorder="1" applyAlignment="1">
      <alignment horizontal="left" wrapText="1" indent="3"/>
    </xf>
    <xf numFmtId="168" fontId="55" fillId="0" borderId="7" xfId="114" applyNumberFormat="1" applyFont="1" applyFill="1" applyBorder="1" applyAlignment="1">
      <alignment horizontal="center" vertical="center" wrapText="1"/>
    </xf>
    <xf numFmtId="1" fontId="53" fillId="0" borderId="7" xfId="114" applyNumberFormat="1" applyFont="1" applyFill="1" applyBorder="1" applyAlignment="1">
      <alignment horizontal="center" vertical="center" wrapText="1"/>
    </xf>
    <xf numFmtId="168" fontId="53" fillId="0" borderId="7" xfId="114" applyNumberFormat="1" applyFont="1" applyFill="1" applyBorder="1" applyAlignment="1">
      <alignment horizontal="center" vertical="center" wrapText="1"/>
    </xf>
    <xf numFmtId="2" fontId="53" fillId="0" borderId="7" xfId="114" applyNumberFormat="1" applyFont="1" applyFill="1" applyBorder="1" applyAlignment="1">
      <alignment horizontal="center" vertical="center" wrapText="1"/>
    </xf>
    <xf numFmtId="1" fontId="3" fillId="0" borderId="23" xfId="113" applyNumberFormat="1" applyFont="1" applyFill="1" applyBorder="1" applyAlignment="1">
      <alignment horizontal="center" vertical="center" wrapText="1"/>
    </xf>
    <xf numFmtId="1" fontId="1" fillId="0" borderId="23" xfId="113" applyNumberFormat="1" applyFont="1" applyFill="1" applyBorder="1" applyAlignment="1">
      <alignment horizontal="center" vertical="center" wrapText="1"/>
    </xf>
    <xf numFmtId="3" fontId="53" fillId="0" borderId="7" xfId="114" applyNumberFormat="1" applyFont="1" applyFill="1" applyBorder="1" applyAlignment="1">
      <alignment horizontal="center" vertical="center" wrapText="1"/>
    </xf>
    <xf numFmtId="164" fontId="3" fillId="0" borderId="23" xfId="113" applyNumberFormat="1" applyFont="1" applyFill="1" applyBorder="1" applyAlignment="1" applyProtection="1">
      <alignment horizontal="center" vertical="center" wrapText="1"/>
      <protection locked="0"/>
    </xf>
    <xf numFmtId="164" fontId="3" fillId="0" borderId="23" xfId="113" applyNumberFormat="1" applyFont="1" applyFill="1" applyBorder="1" applyAlignment="1">
      <alignment horizontal="center" vertical="center" wrapText="1"/>
    </xf>
    <xf numFmtId="1" fontId="1" fillId="0" borderId="23" xfId="113" applyNumberFormat="1" applyFont="1" applyFill="1" applyBorder="1" applyAlignment="1" applyProtection="1">
      <alignment horizontal="center" vertical="center" wrapText="1"/>
      <protection locked="0"/>
    </xf>
    <xf numFmtId="164" fontId="3" fillId="0" borderId="23" xfId="113" applyNumberFormat="1" applyFont="1" applyFill="1" applyBorder="1" applyAlignment="1">
      <alignment vertical="center"/>
    </xf>
    <xf numFmtId="0" fontId="3" fillId="0" borderId="7" xfId="113" applyFont="1" applyFill="1" applyBorder="1" applyAlignment="1">
      <alignment vertical="center"/>
    </xf>
    <xf numFmtId="2" fontId="3" fillId="0" borderId="7" xfId="113" applyNumberFormat="1" applyFont="1" applyFill="1" applyBorder="1" applyAlignment="1">
      <alignment vertical="center"/>
    </xf>
    <xf numFmtId="164" fontId="3" fillId="0" borderId="7" xfId="113" applyNumberFormat="1" applyFont="1" applyFill="1" applyBorder="1" applyAlignment="1">
      <alignment vertical="center" wrapText="1"/>
    </xf>
    <xf numFmtId="169" fontId="3" fillId="0" borderId="7" xfId="113" applyNumberFormat="1" applyFont="1" applyFill="1" applyBorder="1" applyAlignment="1">
      <alignment vertical="center" wrapText="1"/>
    </xf>
    <xf numFmtId="2" fontId="3" fillId="0" borderId="7" xfId="113" applyNumberFormat="1" applyFont="1" applyFill="1" applyBorder="1" applyAlignment="1">
      <alignment vertical="center" wrapText="1"/>
    </xf>
    <xf numFmtId="0" fontId="3" fillId="0" borderId="14" xfId="113" applyFont="1" applyFill="1" applyBorder="1" applyAlignment="1">
      <alignment vertical="center"/>
    </xf>
    <xf numFmtId="0" fontId="3" fillId="0" borderId="7" xfId="113" applyFont="1" applyFill="1" applyBorder="1" applyAlignment="1">
      <alignment horizontal="left" vertical="center" wrapText="1" indent="3"/>
    </xf>
    <xf numFmtId="3" fontId="53" fillId="0" borderId="7" xfId="114" applyNumberFormat="1" applyFont="1" applyFill="1" applyBorder="1" applyAlignment="1">
      <alignment horizontal="center" vertical="center"/>
    </xf>
    <xf numFmtId="168" fontId="53" fillId="0" borderId="7" xfId="15" applyNumberFormat="1" applyFont="1" applyFill="1" applyBorder="1" applyAlignment="1" applyProtection="1">
      <alignment horizontal="center" vertical="center" wrapText="1"/>
    </xf>
    <xf numFmtId="164" fontId="3" fillId="0" borderId="23" xfId="113" applyNumberFormat="1" applyFont="1" applyFill="1" applyBorder="1" applyAlignment="1">
      <alignment horizontal="center"/>
    </xf>
    <xf numFmtId="2" fontId="3" fillId="0" borderId="7" xfId="113" applyNumberFormat="1" applyFont="1" applyFill="1" applyBorder="1"/>
    <xf numFmtId="164" fontId="3" fillId="0" borderId="7" xfId="113" applyNumberFormat="1" applyFont="1" applyFill="1" applyBorder="1"/>
    <xf numFmtId="169" fontId="3" fillId="0" borderId="7" xfId="113" applyNumberFormat="1" applyFont="1" applyFill="1" applyBorder="1"/>
    <xf numFmtId="0" fontId="3" fillId="0" borderId="14" xfId="113" applyFont="1" applyFill="1" applyBorder="1"/>
    <xf numFmtId="164" fontId="1" fillId="0" borderId="14" xfId="113" applyNumberFormat="1" applyFont="1" applyFill="1" applyBorder="1" applyAlignment="1">
      <alignment horizontal="center" vertical="center"/>
    </xf>
    <xf numFmtId="0" fontId="3" fillId="0" borderId="7" xfId="127" applyFont="1" applyFill="1" applyBorder="1" applyAlignment="1">
      <alignment wrapText="1"/>
    </xf>
    <xf numFmtId="164" fontId="3" fillId="0" borderId="7" xfId="113" applyNumberFormat="1" applyFont="1" applyFill="1" applyBorder="1" applyAlignment="1">
      <alignment horizontal="center"/>
    </xf>
    <xf numFmtId="0" fontId="1" fillId="0" borderId="0" xfId="254" applyFont="1" applyFill="1" applyAlignment="1">
      <alignment vertical="center"/>
    </xf>
    <xf numFmtId="2" fontId="1" fillId="0" borderId="0" xfId="113" applyNumberFormat="1" applyFont="1" applyFill="1" applyAlignment="1">
      <alignment horizontal="center"/>
    </xf>
    <xf numFmtId="2" fontId="3" fillId="0" borderId="0" xfId="113" applyNumberFormat="1" applyFont="1" applyFill="1" applyAlignment="1">
      <alignment horizontal="center"/>
    </xf>
    <xf numFmtId="164" fontId="1" fillId="0" borderId="0" xfId="113" applyNumberFormat="1" applyFont="1" applyFill="1"/>
    <xf numFmtId="2" fontId="3" fillId="0" borderId="14" xfId="113" applyNumberFormat="1" applyFont="1" applyFill="1" applyBorder="1" applyAlignment="1">
      <alignment horizontal="center" vertical="center"/>
    </xf>
    <xf numFmtId="1" fontId="3" fillId="0" borderId="14" xfId="113" applyNumberFormat="1" applyFont="1" applyFill="1" applyBorder="1" applyAlignment="1">
      <alignment horizontal="center" vertical="center"/>
    </xf>
    <xf numFmtId="2" fontId="3" fillId="0" borderId="14" xfId="113" applyNumberFormat="1" applyFont="1" applyFill="1" applyBorder="1" applyAlignment="1">
      <alignment horizontal="center" vertical="center" wrapText="1"/>
    </xf>
    <xf numFmtId="164" fontId="3" fillId="0" borderId="14" xfId="113" applyNumberFormat="1" applyFont="1" applyFill="1" applyBorder="1" applyAlignment="1">
      <alignment horizontal="center" vertical="center"/>
    </xf>
    <xf numFmtId="1" fontId="1" fillId="0" borderId="27" xfId="113" applyNumberFormat="1" applyFont="1" applyFill="1" applyBorder="1" applyAlignment="1">
      <alignment horizontal="center" vertical="center"/>
    </xf>
    <xf numFmtId="0" fontId="1" fillId="0" borderId="29" xfId="113" applyFont="1" applyFill="1" applyBorder="1"/>
    <xf numFmtId="0" fontId="1" fillId="0" borderId="16" xfId="113" applyFont="1" applyFill="1" applyBorder="1"/>
    <xf numFmtId="1" fontId="1" fillId="0" borderId="16" xfId="113" applyNumberFormat="1" applyFont="1" applyFill="1" applyBorder="1" applyAlignment="1">
      <alignment horizontal="center" vertical="center"/>
    </xf>
    <xf numFmtId="164" fontId="1" fillId="0" borderId="16" xfId="113" applyNumberFormat="1" applyFont="1" applyFill="1" applyBorder="1" applyAlignment="1">
      <alignment horizontal="center" vertical="center"/>
    </xf>
    <xf numFmtId="2" fontId="1" fillId="0" borderId="16" xfId="113" applyNumberFormat="1" applyFont="1" applyFill="1" applyBorder="1" applyAlignment="1">
      <alignment horizontal="center" vertical="center"/>
    </xf>
    <xf numFmtId="164" fontId="1" fillId="0" borderId="17" xfId="113" applyNumberFormat="1" applyFont="1" applyFill="1" applyBorder="1" applyAlignment="1">
      <alignment horizontal="center" vertical="center"/>
    </xf>
    <xf numFmtId="0" fontId="3" fillId="0" borderId="7" xfId="113" applyFont="1" applyFill="1" applyBorder="1" applyAlignment="1">
      <alignment horizontal="center" vertical="center" wrapText="1"/>
    </xf>
    <xf numFmtId="0" fontId="37" fillId="0" borderId="7" xfId="113" applyFont="1" applyFill="1" applyBorder="1" applyAlignment="1">
      <alignment horizontal="center" vertical="center" wrapText="1"/>
    </xf>
    <xf numFmtId="0" fontId="3" fillId="0" borderId="0" xfId="113" applyFont="1" applyFill="1" applyBorder="1" applyAlignment="1">
      <alignment horizontal="center"/>
    </xf>
    <xf numFmtId="0" fontId="37" fillId="0" borderId="15" xfId="113" applyFont="1" applyFill="1" applyBorder="1" applyAlignment="1">
      <alignment horizontal="center" vertical="center" wrapText="1"/>
    </xf>
    <xf numFmtId="0" fontId="37" fillId="0" borderId="22" xfId="113" applyFont="1" applyFill="1" applyBorder="1" applyAlignment="1">
      <alignment horizontal="center" vertical="center" wrapText="1"/>
    </xf>
    <xf numFmtId="0" fontId="1" fillId="0" borderId="7" xfId="113" applyFont="1" applyFill="1" applyBorder="1" applyAlignment="1">
      <alignment horizontal="left" vertical="center" wrapText="1"/>
    </xf>
    <xf numFmtId="164" fontId="1" fillId="0" borderId="16" xfId="113" applyNumberFormat="1" applyFont="1" applyFill="1" applyBorder="1" applyAlignment="1">
      <alignment horizontal="center" vertical="center" wrapText="1"/>
    </xf>
    <xf numFmtId="0" fontId="1" fillId="0" borderId="0" xfId="113" applyFont="1" applyFill="1" applyBorder="1" applyAlignment="1">
      <alignment horizontal="center"/>
    </xf>
    <xf numFmtId="0" fontId="50" fillId="0" borderId="32" xfId="113" applyFont="1" applyFill="1" applyBorder="1" applyAlignment="1">
      <alignment horizontal="right"/>
    </xf>
    <xf numFmtId="0" fontId="3" fillId="0" borderId="7" xfId="113" applyFont="1" applyFill="1" applyBorder="1" applyAlignment="1">
      <alignment horizontal="center" vertical="center" wrapText="1"/>
    </xf>
    <xf numFmtId="0" fontId="37" fillId="0" borderId="7" xfId="113" applyFont="1" applyFill="1" applyBorder="1" applyAlignment="1">
      <alignment horizontal="center" vertical="center" wrapText="1"/>
    </xf>
    <xf numFmtId="0" fontId="3" fillId="0" borderId="14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center" vertical="center" wrapText="1"/>
    </xf>
    <xf numFmtId="0" fontId="46" fillId="0" borderId="18" xfId="113" applyFont="1" applyFill="1" applyBorder="1" applyAlignment="1">
      <alignment horizontal="center" vertical="center" wrapText="1"/>
    </xf>
    <xf numFmtId="0" fontId="46" fillId="0" borderId="12" xfId="113" applyFont="1" applyFill="1" applyBorder="1" applyAlignment="1">
      <alignment horizontal="center" vertical="center" wrapText="1"/>
    </xf>
    <xf numFmtId="0" fontId="46" fillId="0" borderId="24" xfId="113" applyFont="1" applyFill="1" applyBorder="1" applyAlignment="1">
      <alignment horizontal="center" vertical="center" wrapText="1"/>
    </xf>
    <xf numFmtId="0" fontId="46" fillId="0" borderId="15" xfId="113" applyFont="1" applyFill="1" applyBorder="1" applyAlignment="1">
      <alignment horizontal="center" vertical="center" wrapText="1"/>
    </xf>
    <xf numFmtId="0" fontId="46" fillId="0" borderId="7" xfId="113" applyFont="1" applyFill="1" applyBorder="1" applyAlignment="1">
      <alignment horizontal="center" vertical="center" wrapText="1"/>
    </xf>
    <xf numFmtId="0" fontId="47" fillId="0" borderId="25" xfId="113" applyFont="1" applyFill="1" applyBorder="1" applyAlignment="1">
      <alignment horizontal="center" vertical="center" wrapText="1"/>
    </xf>
    <xf numFmtId="0" fontId="51" fillId="0" borderId="15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7" fillId="0" borderId="15" xfId="113" applyFont="1" applyFill="1" applyBorder="1" applyAlignment="1">
      <alignment horizontal="center" vertical="center" wrapText="1"/>
    </xf>
    <xf numFmtId="0" fontId="37" fillId="0" borderId="19" xfId="113" applyFont="1" applyFill="1" applyBorder="1" applyAlignment="1">
      <alignment horizontal="center" vertical="center" wrapText="1"/>
    </xf>
    <xf numFmtId="0" fontId="46" fillId="0" borderId="13" xfId="113" applyFont="1" applyFill="1" applyBorder="1" applyAlignment="1">
      <alignment horizontal="center" vertical="center" wrapText="1"/>
    </xf>
    <xf numFmtId="0" fontId="46" fillId="0" borderId="21" xfId="113" applyFont="1" applyFill="1" applyBorder="1" applyAlignment="1">
      <alignment horizontal="center" vertical="center" wrapText="1"/>
    </xf>
    <xf numFmtId="0" fontId="46" fillId="0" borderId="22" xfId="113" applyFont="1" applyFill="1" applyBorder="1" applyAlignment="1">
      <alignment horizontal="center" vertical="center" wrapText="1"/>
    </xf>
    <xf numFmtId="0" fontId="37" fillId="0" borderId="13" xfId="113" applyFont="1" applyFill="1" applyBorder="1" applyAlignment="1">
      <alignment horizontal="center" vertical="center" wrapText="1"/>
    </xf>
    <xf numFmtId="0" fontId="37" fillId="0" borderId="21" xfId="113" applyFont="1" applyFill="1" applyBorder="1" applyAlignment="1">
      <alignment horizontal="center" vertical="center" wrapText="1"/>
    </xf>
    <xf numFmtId="0" fontId="37" fillId="0" borderId="22" xfId="113" applyFont="1" applyFill="1" applyBorder="1" applyAlignment="1">
      <alignment horizontal="center" vertical="center" wrapText="1"/>
    </xf>
    <xf numFmtId="0" fontId="52" fillId="0" borderId="25" xfId="113" applyFont="1" applyFill="1" applyBorder="1" applyAlignment="1">
      <alignment horizontal="center" vertical="center" wrapText="1"/>
    </xf>
    <xf numFmtId="0" fontId="52" fillId="0" borderId="28" xfId="113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30" borderId="18" xfId="113" applyNumberFormat="1" applyFont="1" applyFill="1" applyBorder="1" applyAlignment="1">
      <alignment horizontal="center" vertical="center" wrapText="1"/>
    </xf>
    <xf numFmtId="0" fontId="3" fillId="30" borderId="7" xfId="0" applyFont="1" applyFill="1" applyBorder="1" applyAlignment="1">
      <alignment horizontal="center" vertical="center" wrapText="1"/>
    </xf>
    <xf numFmtId="0" fontId="36" fillId="30" borderId="15" xfId="113" applyFont="1" applyFill="1" applyBorder="1" applyAlignment="1">
      <alignment horizontal="center" vertical="center" wrapText="1"/>
    </xf>
    <xf numFmtId="0" fontId="1" fillId="30" borderId="15" xfId="113" applyFont="1" applyFill="1" applyBorder="1" applyAlignment="1">
      <alignment horizontal="center" vertical="distributed"/>
    </xf>
    <xf numFmtId="0" fontId="1" fillId="30" borderId="15" xfId="113" applyFont="1" applyFill="1" applyBorder="1" applyAlignment="1">
      <alignment horizontal="center" vertical="center" wrapText="1"/>
    </xf>
    <xf numFmtId="164" fontId="1" fillId="30" borderId="15" xfId="113" applyNumberFormat="1" applyFont="1" applyFill="1" applyBorder="1" applyAlignment="1">
      <alignment horizontal="center" vertical="center"/>
    </xf>
    <xf numFmtId="2" fontId="1" fillId="30" borderId="15" xfId="113" applyNumberFormat="1" applyFont="1" applyFill="1" applyBorder="1" applyAlignment="1">
      <alignment horizontal="center" vertical="center"/>
    </xf>
    <xf numFmtId="164" fontId="3" fillId="30" borderId="15" xfId="113" applyNumberFormat="1" applyFont="1" applyFill="1" applyBorder="1" applyAlignment="1">
      <alignment horizontal="center" vertical="center" wrapText="1"/>
    </xf>
    <xf numFmtId="164" fontId="1" fillId="30" borderId="15" xfId="113" applyNumberFormat="1" applyFont="1" applyFill="1" applyBorder="1" applyAlignment="1">
      <alignment horizontal="center" vertical="center" wrapText="1"/>
    </xf>
    <xf numFmtId="164" fontId="1" fillId="30" borderId="19" xfId="113" applyNumberFormat="1" applyFont="1" applyFill="1" applyBorder="1" applyAlignment="1">
      <alignment horizontal="center" vertical="center"/>
    </xf>
  </cellXfs>
  <cellStyles count="266">
    <cellStyle name=" 1" xfId="1"/>
    <cellStyle name=" 1 2" xfId="239"/>
    <cellStyle name=" 1 3" xfId="255"/>
    <cellStyle name="_2010 СТРУКТУРА СВОД" xfId="2"/>
    <cellStyle name="_2010 СТРУКТУРА-с зарпл." xfId="189"/>
    <cellStyle name="_4.1 и 5 Финпланы" xfId="3"/>
    <cellStyle name="_4.1 и 5 Финпланы (1)" xfId="4"/>
    <cellStyle name="_Copy of ДРСК_1" xfId="5"/>
    <cellStyle name="_ДРСК, ИПР 2010 Приложение 1свод" xfId="6"/>
    <cellStyle name="_Инвест-структура 2011 26.10.10" xfId="7"/>
    <cellStyle name="_Инвест-структура_ХЭС_22.10.2010" xfId="8"/>
    <cellStyle name="_Инвест-структура_ХЭС_29.10.2010" xfId="9"/>
    <cellStyle name="_ИПР 2011-2017  ХЭС  от 21.02.12" xfId="157"/>
    <cellStyle name="_ИПР 2011-2017 ХЭС  10.01.12 ПРАВИЛЬНЫЙ" xfId="158"/>
    <cellStyle name="_ИПР 2011-2017 ХЭС 16.12.11 на РАО" xfId="10"/>
    <cellStyle name="_ИПР 2012 ХЭС  12.01.12" xfId="11"/>
    <cellStyle name="_ИПР 2014-2018 ХЭС 06.12.12" xfId="159"/>
    <cellStyle name="_Книга2" xfId="12"/>
    <cellStyle name="_Книга4" xfId="13"/>
    <cellStyle name="_Лист1" xfId="14"/>
    <cellStyle name="_Лист2" xfId="15"/>
    <cellStyle name="_Модель Стратегия Ленэнерго_3" xfId="16"/>
    <cellStyle name="_Прил 14 ( 29 ноября)" xfId="17"/>
    <cellStyle name="_Прил 25а_ЕАО_25.12.2009" xfId="18"/>
    <cellStyle name="_Прил 25а_свод_02.11.2009" xfId="19"/>
    <cellStyle name="_Прил 4.1, 4.3 ИПР 2013-2017 24.01.12 СЕМЫКИН" xfId="20"/>
    <cellStyle name="_Прил 4_21.04.2009_СВОД" xfId="21"/>
    <cellStyle name="_Прил. 1.2, 2.2" xfId="160"/>
    <cellStyle name="_прил. 1.4" xfId="161"/>
    <cellStyle name="_Прил.1 Финансирование ИПР 2011-2013" xfId="22"/>
    <cellStyle name="_Прил.10 Отчет об исполнении  финплана 2009-2010" xfId="23"/>
    <cellStyle name="_Прил.4 Отчет об источниках финансирования ИПР 2009-2010 ХЭС" xfId="24"/>
    <cellStyle name="_Прил.9 Финплан 2011-2013" xfId="25"/>
    <cellStyle name="_Прилож. Л к регл. РАО ХЭС 28.11.11 1" xfId="26"/>
    <cellStyle name="_Приложение  2.2; 2.3 ИПР 2013 25.12.12" xfId="162"/>
    <cellStyle name="_Приложение 1 - ЮЯ 2010-2012 гг." xfId="27"/>
    <cellStyle name="_Приложение 1.2_ЮЯ" xfId="28"/>
    <cellStyle name="_Приложение 1.4 ИПР 2013г. ХЭС 21.12.12" xfId="163"/>
    <cellStyle name="_Приложение 14" xfId="29"/>
    <cellStyle name="_Приложение 14 ИПР 2013г. ХЭС 24.12.12" xfId="164"/>
    <cellStyle name="_Приложение 2 (3 вариант)" xfId="30"/>
    <cellStyle name="_Приложение 2 в формате Приложения 8" xfId="31"/>
    <cellStyle name="_Приложение 2 фин. модель ДРСК 01.03.2011 г." xfId="32"/>
    <cellStyle name="_Приложение 4 от 11.01.10" xfId="33"/>
    <cellStyle name="_Приложение 5 ИПР 2013-2017" xfId="34"/>
    <cellStyle name="_Приложение 6" xfId="35"/>
    <cellStyle name="_Приложение 6.1_ЕАО от Артура" xfId="36"/>
    <cellStyle name="_Приложение 7.1" xfId="37"/>
    <cellStyle name="_Приложение 8а" xfId="38"/>
    <cellStyle name="_Приложение №1" xfId="39"/>
    <cellStyle name="_Приложение Ж (инвест.стр-ра)" xfId="40"/>
    <cellStyle name="_Приложения  4.1 ОАО ДРСК,4.2 ХЭС" xfId="165"/>
    <cellStyle name="_Приложения 11 г. ХЭС 28.03.11 утв. Чудовым" xfId="41"/>
    <cellStyle name="_Приложения на Прав-во ХЭС 12.01.12" xfId="166"/>
    <cellStyle name="_таблица 14 ЕАО." xfId="42"/>
    <cellStyle name="_таблица 14 Перечень ИПР и план финансирования 2010г ЕАО." xfId="43"/>
    <cellStyle name="_Финплан ДРСК 2011-2013 17.02.10 Семыкин" xfId="44"/>
    <cellStyle name="_ЮЯ_РАО ЭСВ (1)" xfId="45"/>
    <cellStyle name="20% - Акцент1 2" xfId="46"/>
    <cellStyle name="20% - Акцент1 2 2" xfId="47"/>
    <cellStyle name="20% - Акцент1 3" xfId="190"/>
    <cellStyle name="20% - Акцент1 3 2" xfId="191"/>
    <cellStyle name="20% - Акцент2 2" xfId="48"/>
    <cellStyle name="20% - Акцент2 2 2" xfId="49"/>
    <cellStyle name="20% - Акцент2 3" xfId="192"/>
    <cellStyle name="20% - Акцент2 3 2" xfId="193"/>
    <cellStyle name="20% - Акцент3 2" xfId="50"/>
    <cellStyle name="20% - Акцент3 2 2" xfId="51"/>
    <cellStyle name="20% - Акцент3 3" xfId="194"/>
    <cellStyle name="20% - Акцент3 3 2" xfId="195"/>
    <cellStyle name="20% - Акцент4 2" xfId="52"/>
    <cellStyle name="20% - Акцент4 2 2" xfId="53"/>
    <cellStyle name="20% - Акцент4 3" xfId="196"/>
    <cellStyle name="20% - Акцент4 3 2" xfId="197"/>
    <cellStyle name="20% - Акцент5 2" xfId="54"/>
    <cellStyle name="20% - Акцент5 2 2" xfId="55"/>
    <cellStyle name="20% - Акцент6 2" xfId="56"/>
    <cellStyle name="20% - Акцент6 2 2" xfId="57"/>
    <cellStyle name="40% - Акцент1 2" xfId="58"/>
    <cellStyle name="40% - Акцент1 2 2" xfId="59"/>
    <cellStyle name="40% - Акцент1 3" xfId="198"/>
    <cellStyle name="40% - Акцент1 3 2" xfId="199"/>
    <cellStyle name="40% - Акцент2 2" xfId="60"/>
    <cellStyle name="40% - Акцент2 2 2" xfId="61"/>
    <cellStyle name="40% - Акцент3 2" xfId="62"/>
    <cellStyle name="40% - Акцент3 2 2" xfId="63"/>
    <cellStyle name="40% - Акцент3 3" xfId="200"/>
    <cellStyle name="40% - Акцент3 3 2" xfId="201"/>
    <cellStyle name="40% - Акцент4 2" xfId="64"/>
    <cellStyle name="40% - Акцент4 2 2" xfId="65"/>
    <cellStyle name="40% - Акцент4 3" xfId="202"/>
    <cellStyle name="40% - Акцент4 3 2" xfId="203"/>
    <cellStyle name="40% - Акцент5 2" xfId="66"/>
    <cellStyle name="40% - Акцент5 2 2" xfId="67"/>
    <cellStyle name="40% - Акцент6 2" xfId="68"/>
    <cellStyle name="40% - Акцент6 2 2" xfId="69"/>
    <cellStyle name="40% - Акцент6 3" xfId="204"/>
    <cellStyle name="40% - Акцент6 3 2" xfId="205"/>
    <cellStyle name="60% - Акцент1 2" xfId="70"/>
    <cellStyle name="60% - Акцент1 2 2" xfId="206"/>
    <cellStyle name="60% - Акцент2 2" xfId="71"/>
    <cellStyle name="60% - Акцент2 2 2" xfId="207"/>
    <cellStyle name="60% - Акцент3 2" xfId="72"/>
    <cellStyle name="60% - Акцент3 2 2" xfId="208"/>
    <cellStyle name="60% - Акцент4 2" xfId="73"/>
    <cellStyle name="60% - Акцент4 2 2" xfId="209"/>
    <cellStyle name="60% - Акцент5 2" xfId="74"/>
    <cellStyle name="60% - Акцент5 2 2" xfId="210"/>
    <cellStyle name="60% - Акцент6 2" xfId="75"/>
    <cellStyle name="60% - Акцент6 2 2" xfId="211"/>
    <cellStyle name="Assumption" xfId="76"/>
    <cellStyle name="Dates" xfId="77"/>
    <cellStyle name="E-mail" xfId="78"/>
    <cellStyle name="Heading" xfId="79"/>
    <cellStyle name="Heading2" xfId="80"/>
    <cellStyle name="Inputs" xfId="81"/>
    <cellStyle name="Normal_Copy of IP_Kamhatskenergo_v_formate_RAO" xfId="82"/>
    <cellStyle name="Table Heading" xfId="83"/>
    <cellStyle name="Telephone number" xfId="84"/>
    <cellStyle name="Акцент1 2" xfId="85"/>
    <cellStyle name="Акцент1 2 2" xfId="212"/>
    <cellStyle name="Акцент2 2" xfId="86"/>
    <cellStyle name="Акцент2 2 2" xfId="213"/>
    <cellStyle name="Акцент3 2" xfId="87"/>
    <cellStyle name="Акцент3 2 2" xfId="214"/>
    <cellStyle name="Акцент4 2" xfId="88"/>
    <cellStyle name="Акцент4 2 2" xfId="215"/>
    <cellStyle name="Акцент5 2" xfId="89"/>
    <cellStyle name="Акцент5 2 2" xfId="216"/>
    <cellStyle name="Акцент6 2" xfId="90"/>
    <cellStyle name="Акцент6 2 2" xfId="217"/>
    <cellStyle name="Ввод  2" xfId="91"/>
    <cellStyle name="Ввод  2 2" xfId="218"/>
    <cellStyle name="Вывод 2" xfId="92"/>
    <cellStyle name="Вывод 2 2" xfId="219"/>
    <cellStyle name="Вычисление 2" xfId="93"/>
    <cellStyle name="Вычисление 2 2" xfId="220"/>
    <cellStyle name="Заголовок" xfId="94"/>
    <cellStyle name="Заголовок 1 2" xfId="95"/>
    <cellStyle name="Заголовок 1 2 2" xfId="256"/>
    <cellStyle name="Заголовок 2 2" xfId="96"/>
    <cellStyle name="Заголовок 2 2 2" xfId="257"/>
    <cellStyle name="Заголовок 3 2" xfId="97"/>
    <cellStyle name="Заголовок 3 2 2" xfId="258"/>
    <cellStyle name="Заголовок 4 2" xfId="98"/>
    <cellStyle name="Заголовок 4 2 2" xfId="259"/>
    <cellStyle name="ЗаголовокСтолбца" xfId="99"/>
    <cellStyle name="Значение" xfId="100"/>
    <cellStyle name="Итог 2" xfId="101"/>
    <cellStyle name="Итог 2 2" xfId="221"/>
    <cellStyle name="Контрольная ячейка 2" xfId="102"/>
    <cellStyle name="Контрольная ячейка 2 2" xfId="222"/>
    <cellStyle name="Название 2" xfId="103"/>
    <cellStyle name="Название 2 2" xfId="260"/>
    <cellStyle name="Нейтральный 2" xfId="104"/>
    <cellStyle name="Нейтральный 2 2" xfId="223"/>
    <cellStyle name="Обычный" xfId="0" builtinId="0"/>
    <cellStyle name="Обычный 10" xfId="105"/>
    <cellStyle name="Обычный 10 2" xfId="106"/>
    <cellStyle name="Обычный 10 3" xfId="151"/>
    <cellStyle name="Обычный 11" xfId="107"/>
    <cellStyle name="Обычный 12" xfId="108"/>
    <cellStyle name="Обычный 12 2" xfId="150"/>
    <cellStyle name="Обычный 12 3" xfId="185"/>
    <cellStyle name="Обычный 12 4" xfId="240"/>
    <cellStyle name="Обычный 13" xfId="109"/>
    <cellStyle name="Обычный 13 2" xfId="264"/>
    <cellStyle name="Обычный 14" xfId="167"/>
    <cellStyle name="Обычный 15" xfId="168"/>
    <cellStyle name="Обычный 16" xfId="169"/>
    <cellStyle name="Обычный 17" xfId="152"/>
    <cellStyle name="Обычный 17 2" xfId="181"/>
    <cellStyle name="Обычный 18" xfId="156"/>
    <cellStyle name="Обычный 18 2" xfId="241"/>
    <cellStyle name="Обычный 18 3" xfId="252"/>
    <cellStyle name="Обычный 19" xfId="182"/>
    <cellStyle name="Обычный 19 2" xfId="242"/>
    <cellStyle name="Обычный 2" xfId="110"/>
    <cellStyle name="Обычный 2 2" xfId="111"/>
    <cellStyle name="Обычный 2 2 2" xfId="112"/>
    <cellStyle name="Обычный 2 3" xfId="224"/>
    <cellStyle name="Обычный 20" xfId="265"/>
    <cellStyle name="Обычный 3" xfId="113"/>
    <cellStyle name="Обычный 3 2" xfId="114"/>
    <cellStyle name="Обычный 3 3" xfId="155"/>
    <cellStyle name="Обычный 3 3 2" xfId="154"/>
    <cellStyle name="Обычный 3 4" xfId="243"/>
    <cellStyle name="Обычный 3_Книга4" xfId="225"/>
    <cellStyle name="Обычный 4" xfId="115"/>
    <cellStyle name="Обычный 4 2" xfId="226"/>
    <cellStyle name="Обычный 4 3" xfId="227"/>
    <cellStyle name="Обычный 4 3 2" xfId="261"/>
    <cellStyle name="Обычный 4 4" xfId="244"/>
    <cellStyle name="Обычный 5" xfId="116"/>
    <cellStyle name="Обычный 5 2" xfId="117"/>
    <cellStyle name="Обычный 5 2 2" xfId="170"/>
    <cellStyle name="Обычный 5 3" xfId="171"/>
    <cellStyle name="Обычный 5 4" xfId="172"/>
    <cellStyle name="Обычный 5_Все прил 2012-2017 (коррект ПР) ЕАО" xfId="173"/>
    <cellStyle name="Обычный 6" xfId="118"/>
    <cellStyle name="Обычный 6 2" xfId="174"/>
    <cellStyle name="Обычный 6 3" xfId="245"/>
    <cellStyle name="Обычный 7" xfId="119"/>
    <cellStyle name="Обычный 7 2" xfId="120"/>
    <cellStyle name="Обычный 7 3" xfId="246"/>
    <cellStyle name="Обычный 7 4" xfId="262"/>
    <cellStyle name="Обычный 8" xfId="121"/>
    <cellStyle name="Обычный 8 2" xfId="228"/>
    <cellStyle name="Обычный 8 28" xfId="122"/>
    <cellStyle name="Обычный 8 28 2" xfId="123"/>
    <cellStyle name="Обычный 8_Прил 6.1, 6,2, 6,3 факт ЕИ" xfId="175"/>
    <cellStyle name="Обычный 9" xfId="124"/>
    <cellStyle name="Обычный 9 2" xfId="229"/>
    <cellStyle name="Обычный_Приложение 1." xfId="125"/>
    <cellStyle name="Обычный_Приложение 1.2" xfId="253"/>
    <cellStyle name="Обычный_Приложение 14" xfId="126"/>
    <cellStyle name="Обычный_Приложение 14 12.07.2011" xfId="127"/>
    <cellStyle name="Обычный_Приложение 2.2" xfId="254"/>
    <cellStyle name="Плохой 2" xfId="128"/>
    <cellStyle name="Плохой 2 2" xfId="230"/>
    <cellStyle name="Пояснение 2" xfId="129"/>
    <cellStyle name="Пояснение 2 2" xfId="231"/>
    <cellStyle name="Примечание 2" xfId="130"/>
    <cellStyle name="Примечание 2 2" xfId="131"/>
    <cellStyle name="Примечание 2 2 2" xfId="247"/>
    <cellStyle name="Примечание 3" xfId="232"/>
    <cellStyle name="Примечание 3 2" xfId="233"/>
    <cellStyle name="Процентный 2" xfId="132"/>
    <cellStyle name="Процентный 2 2" xfId="133"/>
    <cellStyle name="Процентный 2 2 2" xfId="183"/>
    <cellStyle name="Процентный 2 3" xfId="176"/>
    <cellStyle name="Процентный 3" xfId="134"/>
    <cellStyle name="Процентный 3 2" xfId="248"/>
    <cellStyle name="Процентный 4" xfId="177"/>
    <cellStyle name="Процентный 4 2" xfId="234"/>
    <cellStyle name="Процентный 5" xfId="178"/>
    <cellStyle name="Связанная ячейка 2" xfId="135"/>
    <cellStyle name="Связанная ячейка 2 2" xfId="235"/>
    <cellStyle name="Стиль 1" xfId="136"/>
    <cellStyle name="Стиль 1 2" xfId="137"/>
    <cellStyle name="Стиль 1 2 2" xfId="188"/>
    <cellStyle name="Стиль 1 3" xfId="138"/>
    <cellStyle name="Стиль 1 3 2" xfId="153"/>
    <cellStyle name="Стиль 1 4" xfId="139"/>
    <cellStyle name="Стиль 1 5" xfId="249"/>
    <cellStyle name="Стиль 1_1.2 ХЭС" xfId="140"/>
    <cellStyle name="Текст предупреждения 2" xfId="141"/>
    <cellStyle name="Текст предупреждения 2 2" xfId="236"/>
    <cellStyle name="Финансовый 2" xfId="142"/>
    <cellStyle name="Финансовый 2 2" xfId="143"/>
    <cellStyle name="Финансовый 2 2 2" xfId="187"/>
    <cellStyle name="Финансовый 2 3" xfId="144"/>
    <cellStyle name="Финансовый 2 3 2" xfId="184"/>
    <cellStyle name="Финансовый 2 4" xfId="238"/>
    <cellStyle name="Финансовый 3" xfId="145"/>
    <cellStyle name="Финансовый 3 2" xfId="146"/>
    <cellStyle name="Финансовый 4" xfId="147"/>
    <cellStyle name="Финансовый 4 2" xfId="179"/>
    <cellStyle name="Финансовый 4 3" xfId="251"/>
    <cellStyle name="Финансовый 4 4" xfId="250"/>
    <cellStyle name="Финансовый 4 4 2" xfId="263"/>
    <cellStyle name="Финансовый 5" xfId="180"/>
    <cellStyle name="Финансовый 9" xfId="186"/>
    <cellStyle name="Формула" xfId="148"/>
    <cellStyle name="Хороший 2" xfId="149"/>
    <cellStyle name="Хороший 2 2" xfId="237"/>
  </cellStyles>
  <dxfs count="0"/>
  <tableStyles count="0" defaultTableStyle="TableStyleMedium2" defaultPivotStyle="PivotStyleLight16"/>
  <colors>
    <mruColors>
      <color rgb="FFFFFF99"/>
      <color rgb="FFCCFFCC"/>
      <color rgb="FFC8C808"/>
      <color rgb="FFFFCCCC"/>
      <color rgb="FFFFC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4;&#1077;&#1085;\DOCUME~1\fin8\LOCALS~1\Temp\Rar$DI00.016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\&#1086;&#1073;&#1084;&#1077;&#1085;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4;&#1077;&#1085;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orary%20Internet%20Files/OLKD3/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4;&#1077;&#1085;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orary%20Internet%20Files/OLKD3/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4;&#1077;&#1085;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obanov\plan-99\P-99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\&#1086;&#1073;&#1084;&#1077;&#1085;\DOCUME~1\fin8\LOCALS~1\Temp\Rar$DI00.016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  <sheetName val="Карточка"/>
      <sheetName val="ф1 инвалюта"/>
    </sheetNames>
    <sheetDataSet>
      <sheetData sheetId="0">
        <row r="8">
          <cell r="D8">
            <v>1</v>
          </cell>
        </row>
        <row r="12">
          <cell r="AN12">
            <v>5</v>
          </cell>
        </row>
        <row r="106">
          <cell r="AN106" t="str">
            <v xml:space="preserve"> 2044</v>
          </cell>
        </row>
        <row r="110">
          <cell r="AN110">
            <v>0</v>
          </cell>
        </row>
        <row r="111">
          <cell r="AN111">
            <v>5.4000000000000048E-2</v>
          </cell>
        </row>
        <row r="112">
          <cell r="AN112">
            <v>1</v>
          </cell>
        </row>
        <row r="114">
          <cell r="AN114">
            <v>0</v>
          </cell>
        </row>
        <row r="115">
          <cell r="AN115">
            <v>0</v>
          </cell>
        </row>
        <row r="117">
          <cell r="AN117">
            <v>0</v>
          </cell>
        </row>
        <row r="118">
          <cell r="AN118">
            <v>5.4000000000000048E-2</v>
          </cell>
        </row>
        <row r="119">
          <cell r="AN119">
            <v>1</v>
          </cell>
        </row>
        <row r="121">
          <cell r="AN121">
            <v>0</v>
          </cell>
        </row>
        <row r="123">
          <cell r="AN123">
            <v>0</v>
          </cell>
        </row>
        <row r="124">
          <cell r="AN124">
            <v>0</v>
          </cell>
        </row>
        <row r="125">
          <cell r="AN125">
            <v>0</v>
          </cell>
        </row>
        <row r="126">
          <cell r="AN126">
            <v>0</v>
          </cell>
        </row>
        <row r="127">
          <cell r="AN127">
            <v>0</v>
          </cell>
        </row>
        <row r="128">
          <cell r="AN128">
            <v>0</v>
          </cell>
        </row>
        <row r="129">
          <cell r="AN129">
            <v>0</v>
          </cell>
        </row>
        <row r="130">
          <cell r="AN130">
            <v>0</v>
          </cell>
        </row>
        <row r="131">
          <cell r="AN131">
            <v>0</v>
          </cell>
        </row>
        <row r="134">
          <cell r="AN134" t="str">
            <v xml:space="preserve"> 2044</v>
          </cell>
        </row>
        <row r="137">
          <cell r="AN137">
            <v>0</v>
          </cell>
        </row>
        <row r="138">
          <cell r="AN138">
            <v>0</v>
          </cell>
        </row>
        <row r="139">
          <cell r="AN139">
            <v>0</v>
          </cell>
        </row>
        <row r="140">
          <cell r="AN140">
            <v>0</v>
          </cell>
        </row>
        <row r="141">
          <cell r="AN141">
            <v>0</v>
          </cell>
        </row>
        <row r="142">
          <cell r="AN142">
            <v>0</v>
          </cell>
        </row>
        <row r="144">
          <cell r="AN144">
            <v>0</v>
          </cell>
        </row>
        <row r="146">
          <cell r="AN146">
            <v>0</v>
          </cell>
        </row>
        <row r="147">
          <cell r="AN147">
            <v>0</v>
          </cell>
        </row>
        <row r="148">
          <cell r="AN148">
            <v>0</v>
          </cell>
        </row>
        <row r="149">
          <cell r="AN149">
            <v>0</v>
          </cell>
        </row>
        <row r="151">
          <cell r="AN151">
            <v>0</v>
          </cell>
        </row>
        <row r="153">
          <cell r="AN153">
            <v>0</v>
          </cell>
        </row>
        <row r="156">
          <cell r="AN156" t="str">
            <v xml:space="preserve"> 2044</v>
          </cell>
        </row>
        <row r="158">
          <cell r="AN158">
            <v>0</v>
          </cell>
        </row>
        <row r="161">
          <cell r="AN161">
            <v>0</v>
          </cell>
        </row>
        <row r="162">
          <cell r="AN162">
            <v>1</v>
          </cell>
        </row>
        <row r="163">
          <cell r="AN163">
            <v>5.4000000000000048E-2</v>
          </cell>
        </row>
        <row r="164">
          <cell r="AN164">
            <v>6.1375632402476503</v>
          </cell>
        </row>
        <row r="165">
          <cell r="AN165">
            <v>0</v>
          </cell>
        </row>
        <row r="167">
          <cell r="AN167">
            <v>0</v>
          </cell>
        </row>
        <row r="168">
          <cell r="AN168">
            <v>0</v>
          </cell>
        </row>
        <row r="169">
          <cell r="AN169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0</v>
          </cell>
        </row>
        <row r="176">
          <cell r="AN176">
            <v>0</v>
          </cell>
        </row>
        <row r="179">
          <cell r="AN179" t="str">
            <v xml:space="preserve"> 2044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5">
          <cell r="AN195">
            <v>0</v>
          </cell>
        </row>
        <row r="196">
          <cell r="AN196">
            <v>0</v>
          </cell>
        </row>
        <row r="197">
          <cell r="AN197">
            <v>0</v>
          </cell>
        </row>
        <row r="198">
          <cell r="AN198">
            <v>0</v>
          </cell>
        </row>
        <row r="200">
          <cell r="AN200">
            <v>0</v>
          </cell>
        </row>
        <row r="204">
          <cell r="AN204" t="str">
            <v xml:space="preserve"> 2044</v>
          </cell>
        </row>
        <row r="206">
          <cell r="AN206">
            <v>0</v>
          </cell>
        </row>
        <row r="207">
          <cell r="AN207">
            <v>0</v>
          </cell>
        </row>
        <row r="208">
          <cell r="AN208">
            <v>0</v>
          </cell>
        </row>
        <row r="209">
          <cell r="AN209">
            <v>0</v>
          </cell>
        </row>
        <row r="210">
          <cell r="AN210">
            <v>0</v>
          </cell>
        </row>
        <row r="211">
          <cell r="AN211">
            <v>0</v>
          </cell>
        </row>
        <row r="212">
          <cell r="AN212">
            <v>0</v>
          </cell>
        </row>
        <row r="213">
          <cell r="AN213">
            <v>0</v>
          </cell>
        </row>
        <row r="214">
          <cell r="AN214">
            <v>0</v>
          </cell>
        </row>
        <row r="215">
          <cell r="AN215">
            <v>0</v>
          </cell>
        </row>
        <row r="216">
          <cell r="AN216">
            <v>0</v>
          </cell>
        </row>
        <row r="217">
          <cell r="AN217">
            <v>0</v>
          </cell>
        </row>
        <row r="218">
          <cell r="AN218">
            <v>0</v>
          </cell>
        </row>
        <row r="219">
          <cell r="AN219">
            <v>0</v>
          </cell>
        </row>
        <row r="220">
          <cell r="AN220">
            <v>0</v>
          </cell>
        </row>
        <row r="221">
          <cell r="AN221">
            <v>0</v>
          </cell>
        </row>
        <row r="222">
          <cell r="AN222">
            <v>0</v>
          </cell>
        </row>
        <row r="223">
          <cell r="AN223">
            <v>0</v>
          </cell>
        </row>
        <row r="224">
          <cell r="AN224">
            <v>0</v>
          </cell>
        </row>
        <row r="225">
          <cell r="AN225">
            <v>0</v>
          </cell>
        </row>
        <row r="228">
          <cell r="AN228" t="str">
            <v xml:space="preserve"> 2044</v>
          </cell>
        </row>
        <row r="230">
          <cell r="AN230">
            <v>0</v>
          </cell>
        </row>
        <row r="231">
          <cell r="AN231">
            <v>0</v>
          </cell>
        </row>
        <row r="232">
          <cell r="AN232">
            <v>0</v>
          </cell>
        </row>
        <row r="233">
          <cell r="AN233">
            <v>0</v>
          </cell>
        </row>
        <row r="234">
          <cell r="AN234">
            <v>0</v>
          </cell>
        </row>
        <row r="235">
          <cell r="AN235">
            <v>0</v>
          </cell>
        </row>
        <row r="236">
          <cell r="AN236">
            <v>0</v>
          </cell>
        </row>
        <row r="237">
          <cell r="AN237">
            <v>0</v>
          </cell>
        </row>
        <row r="239">
          <cell r="AN239">
            <v>0</v>
          </cell>
        </row>
        <row r="241">
          <cell r="AN241">
            <v>0</v>
          </cell>
        </row>
        <row r="242">
          <cell r="AN242">
            <v>0</v>
          </cell>
        </row>
        <row r="243">
          <cell r="AN243">
            <v>0</v>
          </cell>
        </row>
        <row r="244">
          <cell r="AN244">
            <v>0</v>
          </cell>
        </row>
        <row r="245">
          <cell r="AN245">
            <v>0</v>
          </cell>
        </row>
        <row r="247">
          <cell r="AN247">
            <v>0</v>
          </cell>
        </row>
        <row r="249">
          <cell r="AN249">
            <v>0</v>
          </cell>
        </row>
        <row r="250">
          <cell r="AN250">
            <v>0</v>
          </cell>
        </row>
        <row r="251">
          <cell r="AN251">
            <v>0</v>
          </cell>
        </row>
        <row r="252">
          <cell r="AN252">
            <v>0</v>
          </cell>
        </row>
        <row r="253">
          <cell r="AN253">
            <v>0</v>
          </cell>
        </row>
        <row r="254">
          <cell r="AN254">
            <v>0</v>
          </cell>
        </row>
        <row r="256">
          <cell r="AN256">
            <v>0</v>
          </cell>
        </row>
        <row r="258">
          <cell r="AN258">
            <v>0</v>
          </cell>
        </row>
        <row r="259">
          <cell r="AN259">
            <v>0</v>
          </cell>
        </row>
        <row r="262">
          <cell r="AN262" t="str">
            <v xml:space="preserve"> 2044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0</v>
          </cell>
        </row>
        <row r="267">
          <cell r="AN267">
            <v>0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5">
          <cell r="AN275">
            <v>0</v>
          </cell>
        </row>
        <row r="276">
          <cell r="AN276">
            <v>0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1">
          <cell r="AN281">
            <v>0</v>
          </cell>
        </row>
        <row r="283">
          <cell r="AN283">
            <v>0</v>
          </cell>
        </row>
        <row r="284">
          <cell r="AN284">
            <v>0</v>
          </cell>
        </row>
        <row r="285">
          <cell r="AN285">
            <v>0</v>
          </cell>
        </row>
        <row r="286">
          <cell r="AN286">
            <v>0</v>
          </cell>
        </row>
        <row r="287">
          <cell r="AN287">
            <v>0</v>
          </cell>
        </row>
        <row r="288">
          <cell r="AN288">
            <v>0</v>
          </cell>
        </row>
        <row r="289">
          <cell r="AN289">
            <v>0</v>
          </cell>
        </row>
        <row r="290">
          <cell r="AN290">
            <v>0</v>
          </cell>
        </row>
        <row r="291">
          <cell r="AN291">
            <v>0</v>
          </cell>
        </row>
        <row r="293">
          <cell r="AN293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300">
          <cell r="AN300">
            <v>0</v>
          </cell>
        </row>
        <row r="301">
          <cell r="AN301">
            <v>0</v>
          </cell>
        </row>
      </sheetData>
      <sheetData sheetId="1">
        <row r="7">
          <cell r="D7">
            <v>40544</v>
          </cell>
        </row>
        <row r="8">
          <cell r="D8">
            <v>34</v>
          </cell>
        </row>
        <row r="9">
          <cell r="D9">
            <v>4</v>
          </cell>
          <cell r="E9" t="str">
            <v>лет</v>
          </cell>
        </row>
        <row r="10">
          <cell r="D10">
            <v>360</v>
          </cell>
        </row>
        <row r="11">
          <cell r="B11" t="str">
            <v>тыс. руб.</v>
          </cell>
          <cell r="D11">
            <v>7</v>
          </cell>
        </row>
        <row r="12">
          <cell r="B12" t="str">
            <v>$</v>
          </cell>
          <cell r="D12">
            <v>1</v>
          </cell>
        </row>
        <row r="17">
          <cell r="D17">
            <v>0</v>
          </cell>
        </row>
        <row r="18">
          <cell r="D18" t="b">
            <v>1</v>
          </cell>
        </row>
        <row r="19">
          <cell r="B19" t="str">
            <v>тыс. руб.</v>
          </cell>
          <cell r="D19">
            <v>1</v>
          </cell>
        </row>
        <row r="20">
          <cell r="D20" t="b">
            <v>1</v>
          </cell>
        </row>
        <row r="25">
          <cell r="F25">
            <v>2011</v>
          </cell>
        </row>
        <row r="26">
          <cell r="F26">
            <v>1</v>
          </cell>
        </row>
        <row r="27">
          <cell r="AN27">
            <v>34</v>
          </cell>
        </row>
        <row r="28">
          <cell r="AN28" t="str">
            <v>34 год</v>
          </cell>
        </row>
        <row r="29">
          <cell r="AN29">
            <v>52597</v>
          </cell>
        </row>
        <row r="30">
          <cell r="AN30" t="str">
            <v xml:space="preserve"> 2044</v>
          </cell>
        </row>
        <row r="33">
          <cell r="A33" t="str">
            <v>СТРОИТЕЛЬСТВО: ХАРАКТЕРИСТИКИ ОБЪЕКТА</v>
          </cell>
        </row>
        <row r="35">
          <cell r="A35" t="str">
            <v>Объект вводится в эксплуатацию в конце</v>
          </cell>
          <cell r="B35">
            <v>2</v>
          </cell>
          <cell r="C35" t="str">
            <v>года  проекта ( 2012)</v>
          </cell>
        </row>
        <row r="37">
          <cell r="A37" t="str">
            <v>Категория площадей</v>
          </cell>
          <cell r="B37" t="str">
            <v>Площадь</v>
          </cell>
          <cell r="D37">
            <v>1</v>
          </cell>
        </row>
        <row r="38">
          <cell r="A38" t="str">
            <v>Жилые площади</v>
          </cell>
          <cell r="B38">
            <v>0</v>
          </cell>
          <cell r="C38" t="str">
            <v>кв. м</v>
          </cell>
          <cell r="E38">
            <v>0</v>
          </cell>
          <cell r="F38" t="str">
            <v>(0%)</v>
          </cell>
        </row>
        <row r="40">
          <cell r="A40" t="str">
            <v>Полезная площадь объекта</v>
          </cell>
          <cell r="B40">
            <v>0</v>
          </cell>
          <cell r="C40" t="str">
            <v>кв. м</v>
          </cell>
        </row>
        <row r="41">
          <cell r="A41" t="str">
            <v>Общая площадь объекта</v>
          </cell>
          <cell r="B41">
            <v>0</v>
          </cell>
          <cell r="C41" t="str">
            <v>кв. м</v>
          </cell>
          <cell r="F41" t="str">
            <v/>
          </cell>
        </row>
        <row r="44">
          <cell r="A44" t="str">
            <v>СТРОИТЕЛЬСТВО: ИСПОЛЬЗОВАНИЕ ОБЪЕКТА</v>
          </cell>
        </row>
        <row r="46">
          <cell r="A46" t="str">
            <v>Привлечение дольщиков / соинвесторов</v>
          </cell>
          <cell r="B46" t="str">
            <v>Площадь</v>
          </cell>
        </row>
        <row r="47">
          <cell r="A47" t="str">
            <v>Жилые площади</v>
          </cell>
          <cell r="B47">
            <v>0</v>
          </cell>
          <cell r="C47" t="str">
            <v>кв. м</v>
          </cell>
          <cell r="F47">
            <v>0</v>
          </cell>
        </row>
        <row r="49">
          <cell r="A49" t="str">
            <v>Продажа готовых площадей (покупатели)</v>
          </cell>
        </row>
        <row r="50">
          <cell r="A50" t="str">
            <v>Жилые площади</v>
          </cell>
          <cell r="B50">
            <v>0</v>
          </cell>
          <cell r="C50" t="str">
            <v>кв. м</v>
          </cell>
          <cell r="F50">
            <v>0</v>
          </cell>
        </row>
        <row r="52">
          <cell r="A52" t="str">
            <v>Собственное использование объекта</v>
          </cell>
        </row>
        <row r="53">
          <cell r="A53" t="str">
            <v>Жилые площади</v>
          </cell>
          <cell r="B53">
            <v>0</v>
          </cell>
          <cell r="C53" t="str">
            <v>кв. м</v>
          </cell>
          <cell r="F53">
            <v>0</v>
          </cell>
        </row>
        <row r="54">
          <cell r="A54" t="str">
            <v/>
          </cell>
        </row>
        <row r="57">
          <cell r="A57" t="str">
            <v>СТРОИТЕЛЬСТВО: ЗАТРАТЫ НА ОБЪЕКТ</v>
          </cell>
          <cell r="D57">
            <v>1</v>
          </cell>
          <cell r="F57" t="str">
            <v>"0"</v>
          </cell>
          <cell r="G57" t="str">
            <v xml:space="preserve"> 2011</v>
          </cell>
          <cell r="H57" t="str">
            <v xml:space="preserve"> 2012</v>
          </cell>
          <cell r="I57" t="str">
            <v xml:space="preserve"> 2013</v>
          </cell>
          <cell r="J57" t="str">
            <v xml:space="preserve"> 2014</v>
          </cell>
          <cell r="K57" t="str">
            <v xml:space="preserve"> 2015</v>
          </cell>
          <cell r="L57" t="str">
            <v xml:space="preserve"> 2016</v>
          </cell>
          <cell r="M57" t="str">
            <v xml:space="preserve"> 2017</v>
          </cell>
          <cell r="N57" t="str">
            <v xml:space="preserve"> 2018</v>
          </cell>
          <cell r="O57" t="str">
            <v xml:space="preserve"> 2019</v>
          </cell>
          <cell r="P57" t="str">
            <v xml:space="preserve"> 2020</v>
          </cell>
          <cell r="Q57" t="str">
            <v xml:space="preserve"> 2021</v>
          </cell>
          <cell r="R57" t="str">
            <v xml:space="preserve"> 2022</v>
          </cell>
          <cell r="S57" t="str">
            <v xml:space="preserve"> 2023</v>
          </cell>
          <cell r="T57" t="str">
            <v xml:space="preserve"> 2024</v>
          </cell>
          <cell r="U57" t="str">
            <v xml:space="preserve"> 2025</v>
          </cell>
          <cell r="V57" t="str">
            <v xml:space="preserve"> 2026</v>
          </cell>
          <cell r="W57" t="str">
            <v xml:space="preserve"> 2027</v>
          </cell>
          <cell r="X57" t="str">
            <v xml:space="preserve"> 2028</v>
          </cell>
          <cell r="Y57" t="str">
            <v xml:space="preserve"> 2029</v>
          </cell>
          <cell r="Z57" t="str">
            <v xml:space="preserve"> 2030</v>
          </cell>
          <cell r="AA57" t="str">
            <v xml:space="preserve"> 2031</v>
          </cell>
          <cell r="AB57" t="str">
            <v xml:space="preserve"> 2032</v>
          </cell>
          <cell r="AC57" t="str">
            <v xml:space="preserve"> 2033</v>
          </cell>
          <cell r="AD57" t="str">
            <v xml:space="preserve"> 2034</v>
          </cell>
          <cell r="AE57" t="str">
            <v xml:space="preserve"> 2035</v>
          </cell>
          <cell r="AF57" t="str">
            <v xml:space="preserve"> 2036</v>
          </cell>
          <cell r="AG57" t="str">
            <v xml:space="preserve"> 2037</v>
          </cell>
          <cell r="AH57" t="str">
            <v xml:space="preserve"> 2038</v>
          </cell>
          <cell r="AI57" t="str">
            <v xml:space="preserve"> 2039</v>
          </cell>
          <cell r="AJ57" t="str">
            <v xml:space="preserve"> 2040</v>
          </cell>
          <cell r="AK57" t="str">
            <v xml:space="preserve"> 2041</v>
          </cell>
          <cell r="AL57" t="str">
            <v xml:space="preserve"> 2042</v>
          </cell>
          <cell r="AM57" t="str">
            <v xml:space="preserve"> 2043</v>
          </cell>
          <cell r="AN57" t="str">
            <v xml:space="preserve"> 2044</v>
          </cell>
          <cell r="AP57" t="str">
            <v>ИТОГО</v>
          </cell>
        </row>
        <row r="59">
          <cell r="A59" t="str">
            <v>Стадия строительства №1</v>
          </cell>
        </row>
        <row r="60">
          <cell r="A60" t="str">
            <v>начало стадии</v>
          </cell>
          <cell r="B60">
            <v>1</v>
          </cell>
        </row>
        <row r="61">
          <cell r="A61" t="str">
            <v>конец стадии</v>
          </cell>
          <cell r="B61">
            <v>2</v>
          </cell>
        </row>
        <row r="62">
          <cell r="A62" t="str">
            <v>Площади, к которым относится стадия</v>
          </cell>
          <cell r="B62">
            <v>0</v>
          </cell>
          <cell r="C62" t="str">
            <v>кв. м</v>
          </cell>
        </row>
        <row r="63">
          <cell r="A63" t="str">
            <v>Стоимость одного кв. м (с НДС)</v>
          </cell>
          <cell r="B63">
            <v>1</v>
          </cell>
          <cell r="C63" t="str">
            <v>тыс. руб.</v>
          </cell>
          <cell r="D63" t="str">
            <v>int_avg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</row>
        <row r="64">
          <cell r="A64" t="str">
            <v xml:space="preserve">    в том числе НДС</v>
          </cell>
          <cell r="B64">
            <v>0.18</v>
          </cell>
          <cell r="C64" t="str">
            <v>тыс. руб.</v>
          </cell>
          <cell r="D64" t="str">
            <v>int_avg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</row>
        <row r="65">
          <cell r="A65" t="str">
            <v>Объем выполненных работ</v>
          </cell>
          <cell r="C65" t="str">
            <v>тыс. руб.</v>
          </cell>
          <cell r="D65" t="str">
            <v>1_01</v>
          </cell>
          <cell r="G65">
            <v>15000</v>
          </cell>
          <cell r="H65">
            <v>109976</v>
          </cell>
          <cell r="I65">
            <v>190549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P65">
            <v>315525</v>
          </cell>
        </row>
        <row r="66">
          <cell r="A66" t="str">
            <v xml:space="preserve">    в том числе НДС</v>
          </cell>
          <cell r="C66" t="str">
            <v>тыс. руб.</v>
          </cell>
          <cell r="D66" t="str">
            <v>1_03</v>
          </cell>
          <cell r="G66">
            <v>2288.1355932203387</v>
          </cell>
          <cell r="H66">
            <v>16776</v>
          </cell>
          <cell r="I66">
            <v>29066.796610169491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48130.932203389828</v>
          </cell>
        </row>
        <row r="67">
          <cell r="A67" t="str">
            <v>Оплата работ</v>
          </cell>
          <cell r="C67" t="str">
            <v>тыс. руб.</v>
          </cell>
          <cell r="D67" t="str">
            <v>1_02</v>
          </cell>
          <cell r="F67">
            <v>0</v>
          </cell>
          <cell r="G67">
            <v>17700</v>
          </cell>
          <cell r="H67">
            <v>154500</v>
          </cell>
          <cell r="I67">
            <v>164272</v>
          </cell>
          <cell r="J67">
            <v>35848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P67">
            <v>372320</v>
          </cell>
        </row>
        <row r="68">
          <cell r="A68" t="str">
            <v xml:space="preserve">    в том числе НДС</v>
          </cell>
          <cell r="C68" t="str">
            <v>тыс. руб.</v>
          </cell>
          <cell r="D68" t="str">
            <v>1_04</v>
          </cell>
          <cell r="G68">
            <v>2700</v>
          </cell>
          <cell r="H68">
            <v>23567.796610169491</v>
          </cell>
          <cell r="I68">
            <v>25058.440677966108</v>
          </cell>
          <cell r="J68">
            <v>5468.3389830508459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P68">
            <v>56794.576271186445</v>
          </cell>
        </row>
        <row r="70">
          <cell r="A70" t="str">
            <v>Итого: объем выполненных работ</v>
          </cell>
          <cell r="C70" t="str">
            <v>тыс. руб.</v>
          </cell>
          <cell r="F70">
            <v>0</v>
          </cell>
          <cell r="G70">
            <v>15000</v>
          </cell>
          <cell r="H70">
            <v>109976</v>
          </cell>
          <cell r="I70">
            <v>190549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P70">
            <v>315525</v>
          </cell>
        </row>
        <row r="71">
          <cell r="A71" t="str">
            <v xml:space="preserve">   НДС</v>
          </cell>
          <cell r="C71" t="str">
            <v>тыс. руб.</v>
          </cell>
          <cell r="F71">
            <v>0</v>
          </cell>
          <cell r="G71">
            <v>2288.1355932203387</v>
          </cell>
          <cell r="H71">
            <v>16776</v>
          </cell>
          <cell r="I71">
            <v>29066.796610169491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P71">
            <v>48130.932203389828</v>
          </cell>
        </row>
        <row r="72">
          <cell r="A72" t="str">
            <v>Итого: оплата работ</v>
          </cell>
          <cell r="C72" t="str">
            <v>тыс. руб.</v>
          </cell>
          <cell r="F72">
            <v>0</v>
          </cell>
          <cell r="G72">
            <v>17700</v>
          </cell>
          <cell r="H72">
            <v>154500</v>
          </cell>
          <cell r="I72">
            <v>164272</v>
          </cell>
          <cell r="J72">
            <v>35848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P72">
            <v>372320</v>
          </cell>
        </row>
        <row r="73">
          <cell r="A73" t="str">
            <v xml:space="preserve">   НДС</v>
          </cell>
          <cell r="C73" t="str">
            <v>тыс. руб.</v>
          </cell>
          <cell r="F73">
            <v>0</v>
          </cell>
          <cell r="G73">
            <v>2700</v>
          </cell>
          <cell r="H73">
            <v>23567.796610169491</v>
          </cell>
          <cell r="I73">
            <v>25058.440677966108</v>
          </cell>
          <cell r="J73">
            <v>5468.3389830508459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P73">
            <v>56794.576271186445</v>
          </cell>
        </row>
        <row r="74">
          <cell r="A74" t="str">
            <v>Авансы подрядчикам (с НДС)</v>
          </cell>
          <cell r="C74" t="str">
            <v>тыс. руб.</v>
          </cell>
          <cell r="D74" t="str">
            <v>int_end</v>
          </cell>
          <cell r="F74">
            <v>0</v>
          </cell>
          <cell r="G74">
            <v>2700</v>
          </cell>
          <cell r="H74">
            <v>47224</v>
          </cell>
          <cell r="I74">
            <v>20947</v>
          </cell>
          <cell r="J74">
            <v>56795</v>
          </cell>
          <cell r="K74">
            <v>56795</v>
          </cell>
          <cell r="L74">
            <v>56795</v>
          </cell>
          <cell r="M74">
            <v>56795</v>
          </cell>
          <cell r="N74">
            <v>56795</v>
          </cell>
          <cell r="O74">
            <v>56795</v>
          </cell>
          <cell r="P74">
            <v>56795</v>
          </cell>
          <cell r="Q74">
            <v>56795</v>
          </cell>
          <cell r="R74">
            <v>56795</v>
          </cell>
          <cell r="S74">
            <v>56795</v>
          </cell>
          <cell r="T74">
            <v>56795</v>
          </cell>
          <cell r="U74">
            <v>56795</v>
          </cell>
          <cell r="V74">
            <v>56795</v>
          </cell>
          <cell r="W74">
            <v>56795</v>
          </cell>
          <cell r="X74">
            <v>56795</v>
          </cell>
          <cell r="Y74">
            <v>56795</v>
          </cell>
          <cell r="Z74">
            <v>56795</v>
          </cell>
          <cell r="AA74">
            <v>56795</v>
          </cell>
          <cell r="AB74">
            <v>56795</v>
          </cell>
          <cell r="AC74">
            <v>56795</v>
          </cell>
          <cell r="AD74">
            <v>56795</v>
          </cell>
          <cell r="AE74">
            <v>56795</v>
          </cell>
          <cell r="AF74">
            <v>56795</v>
          </cell>
          <cell r="AG74">
            <v>56795</v>
          </cell>
          <cell r="AH74">
            <v>56795</v>
          </cell>
          <cell r="AI74">
            <v>56795</v>
          </cell>
          <cell r="AJ74">
            <v>56795</v>
          </cell>
          <cell r="AK74">
            <v>56795</v>
          </cell>
          <cell r="AL74">
            <v>56795</v>
          </cell>
          <cell r="AM74">
            <v>56795</v>
          </cell>
          <cell r="AN74">
            <v>56795</v>
          </cell>
        </row>
        <row r="75">
          <cell r="A75" t="str">
            <v xml:space="preserve">   НДС</v>
          </cell>
          <cell r="C75" t="str">
            <v>тыс. руб.</v>
          </cell>
          <cell r="D75" t="str">
            <v>int_end</v>
          </cell>
          <cell r="F75">
            <v>0</v>
          </cell>
          <cell r="G75">
            <v>411.86440677966129</v>
          </cell>
          <cell r="H75">
            <v>7203.6610169491541</v>
          </cell>
          <cell r="I75">
            <v>3195.3050847457707</v>
          </cell>
          <cell r="J75">
            <v>8663.6440677966166</v>
          </cell>
          <cell r="K75">
            <v>8663.6440677966166</v>
          </cell>
          <cell r="L75">
            <v>8663.6440677966166</v>
          </cell>
          <cell r="M75">
            <v>8663.6440677966166</v>
          </cell>
          <cell r="N75">
            <v>8663.6440677966166</v>
          </cell>
          <cell r="O75">
            <v>8663.6440677966166</v>
          </cell>
          <cell r="P75">
            <v>8663.6440677966166</v>
          </cell>
          <cell r="Q75">
            <v>8663.6440677966166</v>
          </cell>
          <cell r="R75">
            <v>8663.6440677966166</v>
          </cell>
          <cell r="S75">
            <v>8663.6440677966166</v>
          </cell>
          <cell r="T75">
            <v>8663.6440677966166</v>
          </cell>
          <cell r="U75">
            <v>8663.6440677966166</v>
          </cell>
          <cell r="V75">
            <v>8663.6440677966166</v>
          </cell>
          <cell r="W75">
            <v>8663.6440677966166</v>
          </cell>
          <cell r="X75">
            <v>8663.6440677966166</v>
          </cell>
          <cell r="Y75">
            <v>8663.6440677966166</v>
          </cell>
          <cell r="Z75">
            <v>8663.6440677966166</v>
          </cell>
          <cell r="AA75">
            <v>8663.6440677966166</v>
          </cell>
          <cell r="AB75">
            <v>8663.6440677966166</v>
          </cell>
          <cell r="AC75">
            <v>8663.6440677966166</v>
          </cell>
          <cell r="AD75">
            <v>8663.6440677966166</v>
          </cell>
          <cell r="AE75">
            <v>8663.6440677966166</v>
          </cell>
          <cell r="AF75">
            <v>8663.6440677966166</v>
          </cell>
          <cell r="AG75">
            <v>8663.6440677966166</v>
          </cell>
          <cell r="AH75">
            <v>8663.6440677966166</v>
          </cell>
          <cell r="AI75">
            <v>8663.6440677966166</v>
          </cell>
          <cell r="AJ75">
            <v>8663.6440677966166</v>
          </cell>
          <cell r="AK75">
            <v>8663.6440677966166</v>
          </cell>
          <cell r="AL75">
            <v>8663.6440677966166</v>
          </cell>
          <cell r="AM75">
            <v>8663.6440677966166</v>
          </cell>
          <cell r="AN75">
            <v>8663.6440677966166</v>
          </cell>
        </row>
        <row r="76">
          <cell r="A76" t="str">
            <v>Кредиторская задолженность подрядчикам (с НДС)</v>
          </cell>
          <cell r="C76" t="str">
            <v>тыс. руб.</v>
          </cell>
          <cell r="D76" t="str">
            <v>int_end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</row>
        <row r="77">
          <cell r="A77" t="str">
            <v xml:space="preserve">   НДС</v>
          </cell>
          <cell r="C77" t="str">
            <v>тыс. руб.</v>
          </cell>
          <cell r="D77" t="str">
            <v>int_end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</row>
        <row r="78">
          <cell r="A78" t="str">
            <v>Период начала строительства</v>
          </cell>
          <cell r="B78">
            <v>1</v>
          </cell>
          <cell r="F78">
            <v>0</v>
          </cell>
          <cell r="G78">
            <v>1</v>
          </cell>
          <cell r="H78">
            <v>1</v>
          </cell>
          <cell r="I78">
            <v>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</row>
        <row r="80">
          <cell r="A80" t="str">
            <v>Ранее осуществленные инвестиции</v>
          </cell>
          <cell r="B80">
            <v>0</v>
          </cell>
          <cell r="C80" t="str">
            <v>тыс. руб.</v>
          </cell>
        </row>
        <row r="81">
          <cell r="A81" t="str">
            <v>НДС к ранее осуществленным инвестициям</v>
          </cell>
          <cell r="B81">
            <v>0</v>
          </cell>
          <cell r="C81" t="str">
            <v>тыс. руб.</v>
          </cell>
        </row>
        <row r="82">
          <cell r="A82" t="str">
            <v>Рыночная стоимость недостроенного объекта</v>
          </cell>
          <cell r="B82">
            <v>0</v>
          </cell>
          <cell r="C82" t="str">
            <v>тыс. руб.</v>
          </cell>
        </row>
        <row r="85">
          <cell r="A85" t="str">
            <v>СТРОИТЕЛЬСТВО: ПРИВЛЕЧЕНИЕ ДОЛЬЩИКОВ / СОИНВЕСТОРОВ</v>
          </cell>
          <cell r="F85" t="str">
            <v>"0"</v>
          </cell>
          <cell r="G85" t="str">
            <v xml:space="preserve"> 2011</v>
          </cell>
          <cell r="H85" t="str">
            <v xml:space="preserve"> 2012</v>
          </cell>
          <cell r="I85" t="str">
            <v xml:space="preserve"> 2013</v>
          </cell>
          <cell r="J85" t="str">
            <v xml:space="preserve"> 2014</v>
          </cell>
          <cell r="K85" t="str">
            <v xml:space="preserve"> 2015</v>
          </cell>
          <cell r="L85" t="str">
            <v xml:space="preserve"> 2016</v>
          </cell>
          <cell r="M85" t="str">
            <v xml:space="preserve"> 2017</v>
          </cell>
          <cell r="N85" t="str">
            <v xml:space="preserve"> 2018</v>
          </cell>
          <cell r="O85" t="str">
            <v xml:space="preserve"> 2019</v>
          </cell>
          <cell r="P85" t="str">
            <v xml:space="preserve"> 2020</v>
          </cell>
          <cell r="Q85" t="str">
            <v xml:space="preserve"> 2021</v>
          </cell>
          <cell r="R85" t="str">
            <v xml:space="preserve"> 2022</v>
          </cell>
          <cell r="S85" t="str">
            <v xml:space="preserve"> 2023</v>
          </cell>
          <cell r="T85" t="str">
            <v xml:space="preserve"> 2024</v>
          </cell>
          <cell r="U85" t="str">
            <v xml:space="preserve"> 2025</v>
          </cell>
          <cell r="V85" t="str">
            <v xml:space="preserve"> 2026</v>
          </cell>
          <cell r="W85" t="str">
            <v xml:space="preserve"> 2027</v>
          </cell>
          <cell r="X85" t="str">
            <v xml:space="preserve"> 2028</v>
          </cell>
          <cell r="Y85" t="str">
            <v xml:space="preserve"> 2029</v>
          </cell>
          <cell r="Z85" t="str">
            <v xml:space="preserve"> 2030</v>
          </cell>
          <cell r="AA85" t="str">
            <v xml:space="preserve"> 2031</v>
          </cell>
          <cell r="AB85" t="str">
            <v xml:space="preserve"> 2032</v>
          </cell>
          <cell r="AC85" t="str">
            <v xml:space="preserve"> 2033</v>
          </cell>
          <cell r="AD85" t="str">
            <v xml:space="preserve"> 2034</v>
          </cell>
          <cell r="AE85" t="str">
            <v xml:space="preserve"> 2035</v>
          </cell>
          <cell r="AF85" t="str">
            <v xml:space="preserve"> 2036</v>
          </cell>
          <cell r="AG85" t="str">
            <v xml:space="preserve"> 2037</v>
          </cell>
          <cell r="AH85" t="str">
            <v xml:space="preserve"> 2038</v>
          </cell>
          <cell r="AI85" t="str">
            <v xml:space="preserve"> 2039</v>
          </cell>
          <cell r="AJ85" t="str">
            <v xml:space="preserve"> 2040</v>
          </cell>
          <cell r="AK85" t="str">
            <v xml:space="preserve"> 2041</v>
          </cell>
          <cell r="AL85" t="str">
            <v xml:space="preserve"> 2042</v>
          </cell>
          <cell r="AM85" t="str">
            <v xml:space="preserve"> 2043</v>
          </cell>
          <cell r="AN85" t="str">
            <v xml:space="preserve"> 2044</v>
          </cell>
          <cell r="AP85" t="str">
            <v>ИТОГО</v>
          </cell>
        </row>
        <row r="87">
          <cell r="A87" t="str">
            <v>Жилые площади</v>
          </cell>
        </row>
        <row r="88">
          <cell r="A88" t="str">
            <v>График привлечения дольщиков / соинвесторов</v>
          </cell>
          <cell r="B88">
            <v>0</v>
          </cell>
          <cell r="C88" t="str">
            <v>кв. м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P88">
            <v>0</v>
          </cell>
        </row>
        <row r="89">
          <cell r="A89" t="str">
            <v>График оплаты площадей</v>
          </cell>
          <cell r="B89">
            <v>0</v>
          </cell>
          <cell r="C89" t="str">
            <v>кв. м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P89">
            <v>0</v>
          </cell>
        </row>
        <row r="90">
          <cell r="A90" t="str">
            <v>Стоимость 1 кв. м (без НДС)</v>
          </cell>
          <cell r="B90">
            <v>1</v>
          </cell>
          <cell r="C90" t="str">
            <v>тыс. руб.</v>
          </cell>
          <cell r="D90" t="str">
            <v>1_01;int_avg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</row>
        <row r="91">
          <cell r="A91" t="str">
            <v xml:space="preserve">    в том числе вознаграждение заказчику</v>
          </cell>
          <cell r="B91">
            <v>0</v>
          </cell>
          <cell r="C91" t="str">
            <v>тыс. руб.</v>
          </cell>
          <cell r="D91" t="str">
            <v>int_avg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</row>
        <row r="92">
          <cell r="A92" t="str">
            <v>Поступление финансирования</v>
          </cell>
          <cell r="C92" t="str">
            <v>тыс. руб.</v>
          </cell>
          <cell r="D92" t="str">
            <v>1_02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P92">
            <v>0</v>
          </cell>
        </row>
        <row r="93">
          <cell r="A93" t="str">
            <v xml:space="preserve">    в том числе вознаграждение заказчику</v>
          </cell>
          <cell r="C93" t="str">
            <v>тыс. руб.</v>
          </cell>
          <cell r="D93" t="str">
            <v>1_03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P93">
            <v>0</v>
          </cell>
        </row>
        <row r="94">
          <cell r="A94" t="str">
            <v>Передача площадей</v>
          </cell>
          <cell r="C94" t="str">
            <v>кв. м</v>
          </cell>
          <cell r="D94" t="str">
            <v>1_04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</row>
        <row r="95">
          <cell r="A95" t="str">
            <v xml:space="preserve">    передача площадей</v>
          </cell>
          <cell r="C95" t="str">
            <v>тыс. руб.</v>
          </cell>
          <cell r="D95" t="str">
            <v>1_05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P95">
            <v>0</v>
          </cell>
        </row>
        <row r="96">
          <cell r="A96" t="str">
            <v xml:space="preserve">    в том числе вознаграждение заказчику</v>
          </cell>
          <cell r="C96" t="str">
            <v>тыс. руб.</v>
          </cell>
          <cell r="D96" t="str">
            <v>1_06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P96">
            <v>0</v>
          </cell>
        </row>
        <row r="98">
          <cell r="A98" t="str">
            <v>Итого: Поступление финансирования</v>
          </cell>
          <cell r="C98" t="str">
            <v>тыс. руб.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P98">
            <v>0</v>
          </cell>
        </row>
        <row r="99">
          <cell r="A99" t="str">
            <v xml:space="preserve">    в том числе вознаграждение заказчику</v>
          </cell>
          <cell r="C99" t="str">
            <v>тыс. руб.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P99">
            <v>0</v>
          </cell>
        </row>
        <row r="100">
          <cell r="A100" t="str">
            <v>Итого: Передано площадей на сумму</v>
          </cell>
          <cell r="C100" t="str">
            <v>тыс. руб.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P100">
            <v>0</v>
          </cell>
        </row>
        <row r="101">
          <cell r="A101" t="str">
            <v xml:space="preserve">    в том числе вознаграждение заказчику</v>
          </cell>
          <cell r="C101" t="str">
            <v>тыс. руб.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P101">
            <v>0</v>
          </cell>
        </row>
        <row r="102">
          <cell r="A102" t="str">
            <v xml:space="preserve">    передано влощадей в кв. м</v>
          </cell>
          <cell r="C102" t="str">
            <v>кв. м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P102">
            <v>0</v>
          </cell>
        </row>
        <row r="105">
          <cell r="A105" t="str">
            <v>СТРОИТЕЛЬСТВО: ПРОДАЖА ГОТОВЫХ ПЛОЩАДЕЙ</v>
          </cell>
          <cell r="F105" t="str">
            <v>"0"</v>
          </cell>
          <cell r="G105" t="str">
            <v xml:space="preserve"> 2011</v>
          </cell>
          <cell r="H105" t="str">
            <v xml:space="preserve"> 2012</v>
          </cell>
          <cell r="I105" t="str">
            <v xml:space="preserve"> 2013</v>
          </cell>
          <cell r="J105" t="str">
            <v xml:space="preserve"> 2014</v>
          </cell>
          <cell r="K105" t="str">
            <v xml:space="preserve"> 2015</v>
          </cell>
          <cell r="L105" t="str">
            <v xml:space="preserve"> 2016</v>
          </cell>
          <cell r="M105" t="str">
            <v xml:space="preserve"> 2017</v>
          </cell>
          <cell r="N105" t="str">
            <v xml:space="preserve"> 2018</v>
          </cell>
          <cell r="O105" t="str">
            <v xml:space="preserve"> 2019</v>
          </cell>
          <cell r="P105" t="str">
            <v xml:space="preserve"> 2020</v>
          </cell>
          <cell r="Q105" t="str">
            <v xml:space="preserve"> 2021</v>
          </cell>
          <cell r="R105" t="str">
            <v xml:space="preserve"> 2022</v>
          </cell>
          <cell r="S105" t="str">
            <v xml:space="preserve"> 2023</v>
          </cell>
          <cell r="T105" t="str">
            <v xml:space="preserve"> 2024</v>
          </cell>
          <cell r="U105" t="str">
            <v xml:space="preserve"> 2025</v>
          </cell>
          <cell r="V105" t="str">
            <v xml:space="preserve"> 2026</v>
          </cell>
          <cell r="W105" t="str">
            <v xml:space="preserve"> 2027</v>
          </cell>
          <cell r="X105" t="str">
            <v xml:space="preserve"> 2028</v>
          </cell>
          <cell r="Y105" t="str">
            <v xml:space="preserve"> 2029</v>
          </cell>
          <cell r="Z105" t="str">
            <v xml:space="preserve"> 2030</v>
          </cell>
          <cell r="AA105" t="str">
            <v xml:space="preserve"> 2031</v>
          </cell>
          <cell r="AB105" t="str">
            <v xml:space="preserve"> 2032</v>
          </cell>
          <cell r="AC105" t="str">
            <v xml:space="preserve"> 2033</v>
          </cell>
          <cell r="AD105" t="str">
            <v xml:space="preserve"> 2034</v>
          </cell>
          <cell r="AE105" t="str">
            <v xml:space="preserve"> 2035</v>
          </cell>
          <cell r="AF105" t="str">
            <v xml:space="preserve"> 2036</v>
          </cell>
          <cell r="AG105" t="str">
            <v xml:space="preserve"> 2037</v>
          </cell>
          <cell r="AH105" t="str">
            <v xml:space="preserve"> 2038</v>
          </cell>
          <cell r="AI105" t="str">
            <v xml:space="preserve"> 2039</v>
          </cell>
          <cell r="AJ105" t="str">
            <v xml:space="preserve"> 2040</v>
          </cell>
          <cell r="AK105" t="str">
            <v xml:space="preserve"> 2041</v>
          </cell>
          <cell r="AL105" t="str">
            <v xml:space="preserve"> 2042</v>
          </cell>
          <cell r="AM105" t="str">
            <v xml:space="preserve"> 2043</v>
          </cell>
          <cell r="AN105" t="str">
            <v xml:space="preserve"> 2044</v>
          </cell>
          <cell r="AP105" t="str">
            <v>ИТОГО</v>
          </cell>
        </row>
        <row r="107">
          <cell r="A107" t="str">
            <v>Жилые площади</v>
          </cell>
          <cell r="B107" t="str">
            <v>Валюта</v>
          </cell>
        </row>
        <row r="108">
          <cell r="A108" t="str">
            <v>Цены за кв. м (с НДС)</v>
          </cell>
          <cell r="B108">
            <v>1</v>
          </cell>
          <cell r="C108" t="str">
            <v>тыс. руб.</v>
          </cell>
          <cell r="D108" t="str">
            <v>1_01;int_avg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</row>
        <row r="109">
          <cell r="A109" t="str">
            <v xml:space="preserve">    в том числе НДС</v>
          </cell>
          <cell r="B109">
            <v>0.18</v>
          </cell>
          <cell r="C109" t="str">
            <v>тыс. руб.</v>
          </cell>
          <cell r="D109" t="str">
            <v>1_02;int_avg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</row>
        <row r="110">
          <cell r="A110" t="str">
            <v>График продажи площадей</v>
          </cell>
          <cell r="B110">
            <v>0</v>
          </cell>
          <cell r="C110" t="str">
            <v>кв. м</v>
          </cell>
          <cell r="D110" t="str">
            <v>1_00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P110">
            <v>0</v>
          </cell>
        </row>
        <row r="111">
          <cell r="A111" t="str">
            <v>Передача проданных площадей покупателям (кв. м)</v>
          </cell>
          <cell r="B111">
            <v>0</v>
          </cell>
          <cell r="C111" t="str">
            <v>кв. м</v>
          </cell>
          <cell r="D111" t="str">
            <v>0_00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P111">
            <v>0</v>
          </cell>
        </row>
        <row r="112">
          <cell r="A112" t="str">
            <v>Поступления от продаж</v>
          </cell>
          <cell r="C112" t="str">
            <v>тыс. руб.</v>
          </cell>
          <cell r="D112" t="str">
            <v>1_03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P112">
            <v>0</v>
          </cell>
        </row>
        <row r="113">
          <cell r="A113" t="str">
            <v xml:space="preserve">    в том числе НДС</v>
          </cell>
          <cell r="C113" t="str">
            <v>тыс. руб.</v>
          </cell>
          <cell r="D113" t="str">
            <v>1_04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P113">
            <v>0</v>
          </cell>
        </row>
        <row r="114">
          <cell r="A114" t="str">
            <v>Передано площадей на сумму</v>
          </cell>
          <cell r="C114" t="str">
            <v>тыс. руб.</v>
          </cell>
          <cell r="D114" t="str">
            <v>1_05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P114">
            <v>0</v>
          </cell>
        </row>
        <row r="115">
          <cell r="A115" t="str">
            <v xml:space="preserve">    в том числе НДС</v>
          </cell>
          <cell r="C115" t="str">
            <v>тыс. руб.</v>
          </cell>
          <cell r="D115" t="str">
            <v>1_06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P115">
            <v>0</v>
          </cell>
        </row>
        <row r="116">
          <cell r="A116" t="str">
            <v>Доля площадей, не облагаемых НДС</v>
          </cell>
          <cell r="B116">
            <v>0</v>
          </cell>
          <cell r="C116" t="str">
            <v>%</v>
          </cell>
          <cell r="D116" t="str">
            <v>1_07</v>
          </cell>
        </row>
        <row r="118">
          <cell r="A118" t="str">
            <v>Итого - поступления от продаж</v>
          </cell>
          <cell r="C118" t="str">
            <v>тыс. руб.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P118">
            <v>0</v>
          </cell>
        </row>
        <row r="119">
          <cell r="A119" t="str">
            <v xml:space="preserve">   в том числе НДС</v>
          </cell>
          <cell r="C119" t="str">
            <v>тыс. руб.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P119">
            <v>0</v>
          </cell>
        </row>
        <row r="120">
          <cell r="A120" t="str">
            <v xml:space="preserve">    Продажи площадей</v>
          </cell>
          <cell r="C120" t="str">
            <v>кв. м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P120">
            <v>0</v>
          </cell>
        </row>
        <row r="121">
          <cell r="A121" t="str">
            <v xml:space="preserve">    нарастающим итогом</v>
          </cell>
          <cell r="C121" t="str">
            <v>кв. м</v>
          </cell>
          <cell r="D121" t="str">
            <v>int_end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</row>
        <row r="122">
          <cell r="A122" t="str">
            <v xml:space="preserve">    в % от общей площади объекта</v>
          </cell>
          <cell r="C122" t="str">
            <v>%</v>
          </cell>
          <cell r="D122" t="str">
            <v>int_avg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</row>
        <row r="123">
          <cell r="A123" t="str">
            <v>Итого - стоимость переданных площадей</v>
          </cell>
          <cell r="C123" t="str">
            <v>тыс. руб.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P123">
            <v>0</v>
          </cell>
        </row>
        <row r="124">
          <cell r="A124" t="str">
            <v xml:space="preserve">   в том числе НДС</v>
          </cell>
          <cell r="C124" t="str">
            <v>тыс. руб.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P124">
            <v>0</v>
          </cell>
        </row>
        <row r="125">
          <cell r="A125" t="str">
            <v xml:space="preserve">    Передача площадей</v>
          </cell>
          <cell r="C125" t="str">
            <v>кв. 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P125">
            <v>0</v>
          </cell>
        </row>
        <row r="126">
          <cell r="A126" t="str">
            <v xml:space="preserve">    нарастающим итогом</v>
          </cell>
          <cell r="C126" t="str">
            <v>кв. м</v>
          </cell>
          <cell r="D126" t="str">
            <v>int_end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</row>
        <row r="127">
          <cell r="A127" t="str">
            <v xml:space="preserve">    в % от общей площади объекта</v>
          </cell>
          <cell r="C127" t="str">
            <v>%</v>
          </cell>
          <cell r="D127" t="str">
            <v>int_avg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</row>
        <row r="128">
          <cell r="A128" t="str">
            <v>Доля площадей, не облагаемых НДС</v>
          </cell>
          <cell r="B128">
            <v>0</v>
          </cell>
          <cell r="C128" t="str">
            <v>%</v>
          </cell>
        </row>
        <row r="131">
          <cell r="A131" t="str">
            <v>СТРОИТЕЛЬСТВО: СДАЧА ПЛОЩАДЕЙ В АРЕНДУ</v>
          </cell>
          <cell r="F131" t="str">
            <v>"0"</v>
          </cell>
          <cell r="G131" t="str">
            <v xml:space="preserve"> 2011</v>
          </cell>
          <cell r="H131" t="str">
            <v xml:space="preserve"> 2012</v>
          </cell>
          <cell r="I131" t="str">
            <v xml:space="preserve"> 2013</v>
          </cell>
          <cell r="J131" t="str">
            <v xml:space="preserve"> 2014</v>
          </cell>
          <cell r="K131" t="str">
            <v xml:space="preserve"> 2015</v>
          </cell>
          <cell r="L131" t="str">
            <v xml:space="preserve"> 2016</v>
          </cell>
          <cell r="M131" t="str">
            <v xml:space="preserve"> 2017</v>
          </cell>
          <cell r="N131" t="str">
            <v xml:space="preserve"> 2018</v>
          </cell>
          <cell r="O131" t="str">
            <v xml:space="preserve"> 2019</v>
          </cell>
          <cell r="P131" t="str">
            <v xml:space="preserve"> 2020</v>
          </cell>
          <cell r="Q131" t="str">
            <v xml:space="preserve"> 2021</v>
          </cell>
          <cell r="R131" t="str">
            <v xml:space="preserve"> 2022</v>
          </cell>
          <cell r="S131" t="str">
            <v xml:space="preserve"> 2023</v>
          </cell>
          <cell r="T131" t="str">
            <v xml:space="preserve"> 2024</v>
          </cell>
          <cell r="U131" t="str">
            <v xml:space="preserve"> 2025</v>
          </cell>
          <cell r="V131" t="str">
            <v xml:space="preserve"> 2026</v>
          </cell>
          <cell r="W131" t="str">
            <v xml:space="preserve"> 2027</v>
          </cell>
          <cell r="X131" t="str">
            <v xml:space="preserve"> 2028</v>
          </cell>
          <cell r="Y131" t="str">
            <v xml:space="preserve"> 2029</v>
          </cell>
          <cell r="Z131" t="str">
            <v xml:space="preserve"> 2030</v>
          </cell>
          <cell r="AA131" t="str">
            <v xml:space="preserve"> 2031</v>
          </cell>
          <cell r="AB131" t="str">
            <v xml:space="preserve"> 2032</v>
          </cell>
          <cell r="AC131" t="str">
            <v xml:space="preserve"> 2033</v>
          </cell>
          <cell r="AD131" t="str">
            <v xml:space="preserve"> 2034</v>
          </cell>
          <cell r="AE131" t="str">
            <v xml:space="preserve"> 2035</v>
          </cell>
          <cell r="AF131" t="str">
            <v xml:space="preserve"> 2036</v>
          </cell>
          <cell r="AG131" t="str">
            <v xml:space="preserve"> 2037</v>
          </cell>
          <cell r="AH131" t="str">
            <v xml:space="preserve"> 2038</v>
          </cell>
          <cell r="AI131" t="str">
            <v xml:space="preserve"> 2039</v>
          </cell>
          <cell r="AJ131" t="str">
            <v xml:space="preserve"> 2040</v>
          </cell>
          <cell r="AK131" t="str">
            <v xml:space="preserve"> 2041</v>
          </cell>
          <cell r="AL131" t="str">
            <v xml:space="preserve"> 2042</v>
          </cell>
          <cell r="AM131" t="str">
            <v xml:space="preserve"> 2043</v>
          </cell>
          <cell r="AN131" t="str">
            <v xml:space="preserve"> 2044</v>
          </cell>
          <cell r="AP131" t="str">
            <v>ИТОГО</v>
          </cell>
        </row>
        <row r="133">
          <cell r="A133" t="str">
            <v>Жилые площади</v>
          </cell>
          <cell r="B133" t="str">
            <v>Валюта</v>
          </cell>
        </row>
        <row r="134">
          <cell r="A134" t="str">
            <v>Ставка, за кв. м в год (с НДС)</v>
          </cell>
          <cell r="B134">
            <v>1</v>
          </cell>
          <cell r="C134" t="str">
            <v>тыс. руб.</v>
          </cell>
          <cell r="D134" t="str">
            <v>int_avg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</row>
        <row r="135">
          <cell r="A135" t="str">
            <v>Доступные для сдачи площади</v>
          </cell>
          <cell r="C135" t="str">
            <v>кв. м</v>
          </cell>
          <cell r="D135" t="str">
            <v>1_03;int_avg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</row>
        <row r="136">
          <cell r="A136" t="str">
            <v>Сдано в аренду</v>
          </cell>
          <cell r="C136" t="str">
            <v>кв. м</v>
          </cell>
          <cell r="D136" t="str">
            <v>1_02;int_avg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</row>
        <row r="137">
          <cell r="A137" t="str">
            <v>Поступления от аренды</v>
          </cell>
          <cell r="C137" t="str">
            <v>тыс. руб.</v>
          </cell>
          <cell r="D137" t="str">
            <v>1_01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P137">
            <v>0</v>
          </cell>
        </row>
        <row r="139">
          <cell r="A139" t="str">
            <v>Суммарные поступления от аренды</v>
          </cell>
          <cell r="C139" t="str">
            <v>тыс. руб.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P139">
            <v>0</v>
          </cell>
        </row>
        <row r="140">
          <cell r="A140" t="str">
            <v xml:space="preserve">    Всего сдано в аренду площадей</v>
          </cell>
          <cell r="C140" t="str">
            <v>кв. м</v>
          </cell>
          <cell r="D140" t="str">
            <v>int_avg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</row>
        <row r="141">
          <cell r="A141" t="str">
            <v xml:space="preserve">    в % от площади доступной для сдачи</v>
          </cell>
          <cell r="C141" t="str">
            <v>%</v>
          </cell>
          <cell r="D141" t="str">
            <v>int_avg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</row>
        <row r="144">
          <cell r="A144" t="str">
            <v>СТРОИТЕЛЬСТВО: БАЛАНС ПО ОБЪЕКТУ</v>
          </cell>
          <cell r="F144" t="str">
            <v>"0"</v>
          </cell>
          <cell r="G144" t="str">
            <v xml:space="preserve"> 2011</v>
          </cell>
          <cell r="H144" t="str">
            <v xml:space="preserve"> 2012</v>
          </cell>
          <cell r="I144" t="str">
            <v xml:space="preserve"> 2013</v>
          </cell>
          <cell r="J144" t="str">
            <v xml:space="preserve"> 2014</v>
          </cell>
          <cell r="K144" t="str">
            <v xml:space="preserve"> 2015</v>
          </cell>
          <cell r="L144" t="str">
            <v xml:space="preserve"> 2016</v>
          </cell>
          <cell r="M144" t="str">
            <v xml:space="preserve"> 2017</v>
          </cell>
          <cell r="N144" t="str">
            <v xml:space="preserve"> 2018</v>
          </cell>
          <cell r="O144" t="str">
            <v xml:space="preserve"> 2019</v>
          </cell>
          <cell r="P144" t="str">
            <v xml:space="preserve"> 2020</v>
          </cell>
          <cell r="Q144" t="str">
            <v xml:space="preserve"> 2021</v>
          </cell>
          <cell r="R144" t="str">
            <v xml:space="preserve"> 2022</v>
          </cell>
          <cell r="S144" t="str">
            <v xml:space="preserve"> 2023</v>
          </cell>
          <cell r="T144" t="str">
            <v xml:space="preserve"> 2024</v>
          </cell>
          <cell r="U144" t="str">
            <v xml:space="preserve"> 2025</v>
          </cell>
          <cell r="V144" t="str">
            <v xml:space="preserve"> 2026</v>
          </cell>
          <cell r="W144" t="str">
            <v xml:space="preserve"> 2027</v>
          </cell>
          <cell r="X144" t="str">
            <v xml:space="preserve"> 2028</v>
          </cell>
          <cell r="Y144" t="str">
            <v xml:space="preserve"> 2029</v>
          </cell>
          <cell r="Z144" t="str">
            <v xml:space="preserve"> 2030</v>
          </cell>
          <cell r="AA144" t="str">
            <v xml:space="preserve"> 2031</v>
          </cell>
          <cell r="AB144" t="str">
            <v xml:space="preserve"> 2032</v>
          </cell>
          <cell r="AC144" t="str">
            <v xml:space="preserve"> 2033</v>
          </cell>
          <cell r="AD144" t="str">
            <v xml:space="preserve"> 2034</v>
          </cell>
          <cell r="AE144" t="str">
            <v xml:space="preserve"> 2035</v>
          </cell>
          <cell r="AF144" t="str">
            <v xml:space="preserve"> 2036</v>
          </cell>
          <cell r="AG144" t="str">
            <v xml:space="preserve"> 2037</v>
          </cell>
          <cell r="AH144" t="str">
            <v xml:space="preserve"> 2038</v>
          </cell>
          <cell r="AI144" t="str">
            <v xml:space="preserve"> 2039</v>
          </cell>
          <cell r="AJ144" t="str">
            <v xml:space="preserve"> 2040</v>
          </cell>
          <cell r="AK144" t="str">
            <v xml:space="preserve"> 2041</v>
          </cell>
          <cell r="AL144" t="str">
            <v xml:space="preserve"> 2042</v>
          </cell>
          <cell r="AM144" t="str">
            <v xml:space="preserve"> 2043</v>
          </cell>
          <cell r="AN144" t="str">
            <v xml:space="preserve"> 2044</v>
          </cell>
          <cell r="AP144" t="str">
            <v>ИТОГО</v>
          </cell>
        </row>
        <row r="147">
          <cell r="A147" t="str">
            <v>Оплата строительства объекта</v>
          </cell>
          <cell r="C147" t="str">
            <v>тыс. руб.</v>
          </cell>
          <cell r="F147">
            <v>0</v>
          </cell>
          <cell r="G147">
            <v>17700</v>
          </cell>
          <cell r="H147">
            <v>154500</v>
          </cell>
          <cell r="I147">
            <v>164272</v>
          </cell>
          <cell r="J147">
            <v>35848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P147">
            <v>372320</v>
          </cell>
        </row>
        <row r="148">
          <cell r="A148" t="str">
            <v xml:space="preserve">    оплата без НДС</v>
          </cell>
          <cell r="C148" t="str">
            <v>тыс. руб.</v>
          </cell>
          <cell r="F148">
            <v>0</v>
          </cell>
          <cell r="G148">
            <v>15000</v>
          </cell>
          <cell r="H148">
            <v>130932.20338983051</v>
          </cell>
          <cell r="I148">
            <v>139213.55932203389</v>
          </cell>
          <cell r="J148">
            <v>30379.661016949154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P148">
            <v>315525.42372881359</v>
          </cell>
        </row>
        <row r="149">
          <cell r="A149" t="str">
            <v xml:space="preserve">    НДС</v>
          </cell>
          <cell r="C149" t="str">
            <v>тыс. руб.</v>
          </cell>
          <cell r="F149">
            <v>0</v>
          </cell>
          <cell r="G149">
            <v>2700</v>
          </cell>
          <cell r="H149">
            <v>23567.796610169491</v>
          </cell>
          <cell r="I149">
            <v>25058.440677966108</v>
          </cell>
          <cell r="J149">
            <v>5468.3389830508459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P149">
            <v>56794.576271186445</v>
          </cell>
        </row>
        <row r="150">
          <cell r="A150" t="str">
            <v>Выполненный объем работ</v>
          </cell>
          <cell r="C150" t="str">
            <v>тыс. руб.</v>
          </cell>
          <cell r="F150">
            <v>0</v>
          </cell>
          <cell r="G150">
            <v>15000</v>
          </cell>
          <cell r="H150">
            <v>109976</v>
          </cell>
          <cell r="I150">
            <v>190549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P150">
            <v>315525</v>
          </cell>
        </row>
        <row r="151">
          <cell r="A151" t="str">
            <v xml:space="preserve">    работы без НДС</v>
          </cell>
          <cell r="C151" t="str">
            <v>тыс. руб.</v>
          </cell>
          <cell r="F151">
            <v>0</v>
          </cell>
          <cell r="G151">
            <v>12711.864406779661</v>
          </cell>
          <cell r="H151">
            <v>93200</v>
          </cell>
          <cell r="I151">
            <v>161482.20338983051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P151">
            <v>267394.06779661018</v>
          </cell>
        </row>
        <row r="152">
          <cell r="A152" t="str">
            <v xml:space="preserve">    НДС</v>
          </cell>
          <cell r="C152" t="str">
            <v>тыс. руб.</v>
          </cell>
          <cell r="F152">
            <v>0</v>
          </cell>
          <cell r="G152">
            <v>2288.1355932203387</v>
          </cell>
          <cell r="H152">
            <v>16776</v>
          </cell>
          <cell r="I152">
            <v>29066.796610169491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P152">
            <v>48130.932203389828</v>
          </cell>
        </row>
        <row r="153">
          <cell r="A153" t="str">
            <v>Авансы подрядчикам (без НДС)</v>
          </cell>
          <cell r="C153" t="str">
            <v>тыс. руб.</v>
          </cell>
          <cell r="D153" t="str">
            <v>int_end</v>
          </cell>
          <cell r="F153">
            <v>0</v>
          </cell>
          <cell r="G153">
            <v>2288.1355932203387</v>
          </cell>
          <cell r="H153">
            <v>40020.338983050846</v>
          </cell>
          <cell r="I153">
            <v>17751.694915254229</v>
          </cell>
          <cell r="J153">
            <v>48131.355932203383</v>
          </cell>
          <cell r="K153">
            <v>48131.355932203383</v>
          </cell>
          <cell r="L153">
            <v>48131.355932203383</v>
          </cell>
          <cell r="M153">
            <v>48131.355932203383</v>
          </cell>
          <cell r="N153">
            <v>48131.355932203383</v>
          </cell>
          <cell r="O153">
            <v>48131.355932203383</v>
          </cell>
          <cell r="P153">
            <v>48131.355932203383</v>
          </cell>
          <cell r="Q153">
            <v>48131.355932203383</v>
          </cell>
          <cell r="R153">
            <v>48131.355932203383</v>
          </cell>
          <cell r="S153">
            <v>48131.355932203383</v>
          </cell>
          <cell r="T153">
            <v>48131.355932203383</v>
          </cell>
          <cell r="U153">
            <v>48131.355932203383</v>
          </cell>
          <cell r="V153">
            <v>48131.355932203383</v>
          </cell>
          <cell r="W153">
            <v>48131.355932203383</v>
          </cell>
          <cell r="X153">
            <v>48131.355932203383</v>
          </cell>
          <cell r="Y153">
            <v>48131.355932203383</v>
          </cell>
          <cell r="Z153">
            <v>48131.355932203383</v>
          </cell>
          <cell r="AA153">
            <v>48131.355932203383</v>
          </cell>
          <cell r="AB153">
            <v>48131.355932203383</v>
          </cell>
          <cell r="AC153">
            <v>48131.355932203383</v>
          </cell>
          <cell r="AD153">
            <v>48131.355932203383</v>
          </cell>
          <cell r="AE153">
            <v>48131.355932203383</v>
          </cell>
          <cell r="AF153">
            <v>48131.355932203383</v>
          </cell>
          <cell r="AG153">
            <v>48131.355932203383</v>
          </cell>
          <cell r="AH153">
            <v>48131.355932203383</v>
          </cell>
          <cell r="AI153">
            <v>48131.355932203383</v>
          </cell>
          <cell r="AJ153">
            <v>48131.355932203383</v>
          </cell>
          <cell r="AK153">
            <v>48131.355932203383</v>
          </cell>
          <cell r="AL153">
            <v>48131.355932203383</v>
          </cell>
          <cell r="AM153">
            <v>48131.355932203383</v>
          </cell>
          <cell r="AN153">
            <v>48131.355932203383</v>
          </cell>
        </row>
        <row r="154">
          <cell r="A154" t="str">
            <v>Кредиторская задолженность подрядчикам (без НДС)</v>
          </cell>
          <cell r="C154" t="str">
            <v>тыс. руб.</v>
          </cell>
          <cell r="D154" t="str">
            <v>int_end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</row>
        <row r="155">
          <cell r="A155" t="str">
            <v>Стоимость завершенного объекта</v>
          </cell>
          <cell r="B155">
            <v>315525</v>
          </cell>
          <cell r="C155" t="str">
            <v>тыс. руб.</v>
          </cell>
        </row>
        <row r="156">
          <cell r="A156" t="str">
            <v xml:space="preserve">    стоимость без НДС</v>
          </cell>
          <cell r="B156">
            <v>267394.06779661018</v>
          </cell>
          <cell r="C156" t="str">
            <v>тыс. руб.</v>
          </cell>
        </row>
        <row r="157">
          <cell r="A157" t="str">
            <v xml:space="preserve">    НДС</v>
          </cell>
          <cell r="B157">
            <v>48130.932203389828</v>
          </cell>
          <cell r="C157" t="str">
            <v>тыс. руб.</v>
          </cell>
        </row>
        <row r="159">
          <cell r="A159" t="str">
            <v>Доля площадей к передаче дольщикам / соинвесторам</v>
          </cell>
          <cell r="B159">
            <v>0</v>
          </cell>
        </row>
        <row r="160">
          <cell r="A160" t="str">
            <v>Доля площадей к продаже</v>
          </cell>
          <cell r="B160">
            <v>0</v>
          </cell>
        </row>
        <row r="162">
          <cell r="A162" t="str">
            <v>Учет доли объекта для собственного использования</v>
          </cell>
        </row>
        <row r="163">
          <cell r="A163" t="str">
            <v>Незавершенные инвестиции</v>
          </cell>
          <cell r="C163" t="str">
            <v>тыс. руб.</v>
          </cell>
          <cell r="D163" t="str">
            <v>int_end</v>
          </cell>
          <cell r="F163">
            <v>0</v>
          </cell>
          <cell r="G163">
            <v>12711.864406779661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</row>
        <row r="164">
          <cell r="A164" t="str">
            <v>Здания и сооружения на балансе</v>
          </cell>
          <cell r="C164" t="str">
            <v>тыс. руб.</v>
          </cell>
          <cell r="D164" t="str">
            <v>int_end</v>
          </cell>
          <cell r="F164">
            <v>0</v>
          </cell>
          <cell r="G164">
            <v>0</v>
          </cell>
          <cell r="H164">
            <v>105911.86440677966</v>
          </cell>
          <cell r="I164">
            <v>267394.06779661018</v>
          </cell>
          <cell r="J164">
            <v>267394.06779661018</v>
          </cell>
          <cell r="K164">
            <v>267394.06779661018</v>
          </cell>
          <cell r="L164">
            <v>267394.06779661018</v>
          </cell>
          <cell r="M164">
            <v>267394.06779661018</v>
          </cell>
          <cell r="N164">
            <v>267394.06779661018</v>
          </cell>
          <cell r="O164">
            <v>267394.06779661018</v>
          </cell>
          <cell r="P164">
            <v>267394.06779661018</v>
          </cell>
          <cell r="Q164">
            <v>267394.06779661018</v>
          </cell>
          <cell r="R164">
            <v>267394.06779661018</v>
          </cell>
          <cell r="S164">
            <v>267394.06779661018</v>
          </cell>
          <cell r="T164">
            <v>267394.06779661018</v>
          </cell>
          <cell r="U164">
            <v>267394.06779661018</v>
          </cell>
          <cell r="V164">
            <v>267394.06779661018</v>
          </cell>
          <cell r="W164">
            <v>267394.06779661018</v>
          </cell>
          <cell r="X164">
            <v>267394.06779661018</v>
          </cell>
          <cell r="Y164">
            <v>267394.06779661018</v>
          </cell>
          <cell r="Z164">
            <v>267394.06779661018</v>
          </cell>
          <cell r="AA164">
            <v>267394.06779661018</v>
          </cell>
          <cell r="AB164">
            <v>267394.06779661018</v>
          </cell>
          <cell r="AC164">
            <v>267394.06779661018</v>
          </cell>
          <cell r="AD164">
            <v>267394.06779661018</v>
          </cell>
          <cell r="AE164">
            <v>267394.06779661018</v>
          </cell>
          <cell r="AF164">
            <v>267394.06779661018</v>
          </cell>
          <cell r="AG164">
            <v>267394.06779661018</v>
          </cell>
          <cell r="AH164">
            <v>267394.06779661018</v>
          </cell>
          <cell r="AI164">
            <v>267394.06779661018</v>
          </cell>
          <cell r="AJ164">
            <v>267394.06779661018</v>
          </cell>
          <cell r="AK164">
            <v>267394.06779661018</v>
          </cell>
          <cell r="AL164">
            <v>267394.06779661018</v>
          </cell>
          <cell r="AM164">
            <v>267394.06779661018</v>
          </cell>
          <cell r="AN164">
            <v>267394.06779661018</v>
          </cell>
        </row>
        <row r="165">
          <cell r="A165" t="str">
            <v>Срок амортизации</v>
          </cell>
          <cell r="B165">
            <v>50</v>
          </cell>
          <cell r="C165" t="str">
            <v>лет</v>
          </cell>
        </row>
        <row r="166">
          <cell r="A166" t="str">
            <v xml:space="preserve">    балансовая стоимость</v>
          </cell>
          <cell r="C166" t="str">
            <v>тыс. руб.</v>
          </cell>
          <cell r="D166" t="str">
            <v>int_end</v>
          </cell>
          <cell r="F166">
            <v>0</v>
          </cell>
          <cell r="G166">
            <v>0</v>
          </cell>
          <cell r="H166">
            <v>105911.86440677966</v>
          </cell>
          <cell r="I166">
            <v>267394.06779661018</v>
          </cell>
          <cell r="J166">
            <v>267394.06779661018</v>
          </cell>
          <cell r="K166">
            <v>267394.06779661018</v>
          </cell>
          <cell r="L166">
            <v>267394.06779661018</v>
          </cell>
          <cell r="M166">
            <v>267394.06779661018</v>
          </cell>
          <cell r="N166">
            <v>267394.06779661018</v>
          </cell>
          <cell r="O166">
            <v>267394.06779661018</v>
          </cell>
          <cell r="P166">
            <v>267394.06779661018</v>
          </cell>
          <cell r="Q166">
            <v>267394.06779661018</v>
          </cell>
          <cell r="R166">
            <v>267394.06779661018</v>
          </cell>
          <cell r="S166">
            <v>267394.06779661018</v>
          </cell>
          <cell r="T166">
            <v>267394.06779661018</v>
          </cell>
          <cell r="U166">
            <v>267394.06779661018</v>
          </cell>
          <cell r="V166">
            <v>267394.06779661018</v>
          </cell>
          <cell r="W166">
            <v>267394.06779661018</v>
          </cell>
          <cell r="X166">
            <v>267394.06779661018</v>
          </cell>
          <cell r="Y166">
            <v>267394.06779661018</v>
          </cell>
          <cell r="Z166">
            <v>267394.06779661018</v>
          </cell>
          <cell r="AA166">
            <v>267394.06779661018</v>
          </cell>
          <cell r="AB166">
            <v>267394.06779661018</v>
          </cell>
          <cell r="AC166">
            <v>267394.06779661018</v>
          </cell>
          <cell r="AD166">
            <v>267394.06779661018</v>
          </cell>
          <cell r="AE166">
            <v>267394.06779661018</v>
          </cell>
          <cell r="AF166">
            <v>267394.06779661018</v>
          </cell>
          <cell r="AG166">
            <v>267394.06779661018</v>
          </cell>
          <cell r="AH166">
            <v>267394.06779661018</v>
          </cell>
          <cell r="AI166">
            <v>267394.06779661018</v>
          </cell>
          <cell r="AJ166">
            <v>267394.06779661018</v>
          </cell>
          <cell r="AK166">
            <v>267394.06779661018</v>
          </cell>
          <cell r="AL166">
            <v>267394.06779661018</v>
          </cell>
          <cell r="AM166">
            <v>267394.06779661018</v>
          </cell>
          <cell r="AN166">
            <v>267394.06779661018</v>
          </cell>
        </row>
        <row r="167">
          <cell r="A167" t="str">
            <v xml:space="preserve">    амортизация за текущий период</v>
          </cell>
          <cell r="C167" t="str">
            <v>тыс. руб.</v>
          </cell>
          <cell r="G167">
            <v>0</v>
          </cell>
          <cell r="H167">
            <v>0</v>
          </cell>
          <cell r="I167">
            <v>2118.2372881355932</v>
          </cell>
          <cell r="J167">
            <v>5347.8813559322034</v>
          </cell>
          <cell r="K167">
            <v>5347.8813559322034</v>
          </cell>
          <cell r="L167">
            <v>5347.8813559322034</v>
          </cell>
          <cell r="M167">
            <v>5347.8813559322034</v>
          </cell>
          <cell r="N167">
            <v>5347.8813559322034</v>
          </cell>
          <cell r="O167">
            <v>5347.8813559322034</v>
          </cell>
          <cell r="P167">
            <v>5347.8813559322034</v>
          </cell>
          <cell r="Q167">
            <v>5347.8813559322034</v>
          </cell>
          <cell r="R167">
            <v>5347.8813559322034</v>
          </cell>
          <cell r="S167">
            <v>5347.8813559322034</v>
          </cell>
          <cell r="T167">
            <v>5347.8813559322034</v>
          </cell>
          <cell r="U167">
            <v>5347.8813559322034</v>
          </cell>
          <cell r="V167">
            <v>5347.8813559322034</v>
          </cell>
          <cell r="W167">
            <v>5347.8813559322034</v>
          </cell>
          <cell r="X167">
            <v>5347.8813559322034</v>
          </cell>
          <cell r="Y167">
            <v>5347.8813559322034</v>
          </cell>
          <cell r="Z167">
            <v>5347.8813559322034</v>
          </cell>
          <cell r="AA167">
            <v>5347.8813559322034</v>
          </cell>
          <cell r="AB167">
            <v>5347.8813559322034</v>
          </cell>
          <cell r="AC167">
            <v>5347.8813559322034</v>
          </cell>
          <cell r="AD167">
            <v>5347.8813559322034</v>
          </cell>
          <cell r="AE167">
            <v>5347.8813559322034</v>
          </cell>
          <cell r="AF167">
            <v>5347.8813559322034</v>
          </cell>
          <cell r="AG167">
            <v>5347.8813559322034</v>
          </cell>
          <cell r="AH167">
            <v>5347.8813559322034</v>
          </cell>
          <cell r="AI167">
            <v>5347.8813559322034</v>
          </cell>
          <cell r="AJ167">
            <v>5347.8813559322034</v>
          </cell>
          <cell r="AK167">
            <v>5347.8813559322034</v>
          </cell>
          <cell r="AL167">
            <v>5347.8813559322034</v>
          </cell>
          <cell r="AM167">
            <v>5347.8813559322034</v>
          </cell>
          <cell r="AN167">
            <v>5347.8813559322034</v>
          </cell>
        </row>
        <row r="168">
          <cell r="A168" t="str">
            <v xml:space="preserve">    накопленная амортизация</v>
          </cell>
          <cell r="C168" t="str">
            <v>тыс. руб.</v>
          </cell>
          <cell r="D168" t="str">
            <v>int_end</v>
          </cell>
          <cell r="G168">
            <v>0</v>
          </cell>
          <cell r="H168">
            <v>0</v>
          </cell>
          <cell r="I168">
            <v>2118.2372881355932</v>
          </cell>
          <cell r="J168">
            <v>7466.1186440677966</v>
          </cell>
          <cell r="K168">
            <v>12814</v>
          </cell>
          <cell r="L168">
            <v>18161.881355932204</v>
          </cell>
          <cell r="M168">
            <v>23509.762711864409</v>
          </cell>
          <cell r="N168">
            <v>28857.644067796613</v>
          </cell>
          <cell r="O168">
            <v>34205.525423728817</v>
          </cell>
          <cell r="P168">
            <v>39553.406779661018</v>
          </cell>
          <cell r="Q168">
            <v>44901.288135593219</v>
          </cell>
          <cell r="R168">
            <v>50249.169491525419</v>
          </cell>
          <cell r="S168">
            <v>55597.05084745762</v>
          </cell>
          <cell r="T168">
            <v>60944.932203389821</v>
          </cell>
          <cell r="U168">
            <v>66292.813559322021</v>
          </cell>
          <cell r="V168">
            <v>71640.694915254222</v>
          </cell>
          <cell r="W168">
            <v>76988.576271186423</v>
          </cell>
          <cell r="X168">
            <v>82336.457627118623</v>
          </cell>
          <cell r="Y168">
            <v>87684.338983050824</v>
          </cell>
          <cell r="Z168">
            <v>93032.220338983025</v>
          </cell>
          <cell r="AA168">
            <v>98380.101694915225</v>
          </cell>
          <cell r="AB168">
            <v>103727.98305084743</v>
          </cell>
          <cell r="AC168">
            <v>109075.86440677963</v>
          </cell>
          <cell r="AD168">
            <v>114423.74576271183</v>
          </cell>
          <cell r="AE168">
            <v>119771.62711864403</v>
          </cell>
          <cell r="AF168">
            <v>125119.50847457623</v>
          </cell>
          <cell r="AG168">
            <v>130467.38983050843</v>
          </cell>
          <cell r="AH168">
            <v>135815.27118644063</v>
          </cell>
          <cell r="AI168">
            <v>141163.15254237285</v>
          </cell>
          <cell r="AJ168">
            <v>146511.03389830506</v>
          </cell>
          <cell r="AK168">
            <v>151858.91525423728</v>
          </cell>
          <cell r="AL168">
            <v>157206.79661016949</v>
          </cell>
          <cell r="AM168">
            <v>162554.67796610171</v>
          </cell>
          <cell r="AN168">
            <v>167902.55932203392</v>
          </cell>
        </row>
        <row r="169">
          <cell r="A169" t="str">
            <v xml:space="preserve">    остаточная стоимость</v>
          </cell>
          <cell r="C169" t="str">
            <v>тыс. руб.</v>
          </cell>
          <cell r="D169" t="str">
            <v>int_end</v>
          </cell>
          <cell r="F169">
            <v>0</v>
          </cell>
          <cell r="G169">
            <v>0</v>
          </cell>
          <cell r="H169">
            <v>105911.86440677966</v>
          </cell>
          <cell r="I169">
            <v>265275.83050847461</v>
          </cell>
          <cell r="J169">
            <v>259927.94915254239</v>
          </cell>
          <cell r="K169">
            <v>254580.06779661018</v>
          </cell>
          <cell r="L169">
            <v>249232.18644067796</v>
          </cell>
          <cell r="M169">
            <v>243884.30508474578</v>
          </cell>
          <cell r="N169">
            <v>238536.42372881356</v>
          </cell>
          <cell r="O169">
            <v>233188.54237288138</v>
          </cell>
          <cell r="P169">
            <v>227840.66101694916</v>
          </cell>
          <cell r="Q169">
            <v>222492.77966101695</v>
          </cell>
          <cell r="R169">
            <v>217144.89830508476</v>
          </cell>
          <cell r="S169">
            <v>211797.01694915257</v>
          </cell>
          <cell r="T169">
            <v>206449.13559322036</v>
          </cell>
          <cell r="U169">
            <v>201101.25423728814</v>
          </cell>
          <cell r="V169">
            <v>195753.37288135596</v>
          </cell>
          <cell r="W169">
            <v>190405.49152542377</v>
          </cell>
          <cell r="X169">
            <v>185057.61016949156</v>
          </cell>
          <cell r="Y169">
            <v>179709.72881355934</v>
          </cell>
          <cell r="Z169">
            <v>174361.84745762715</v>
          </cell>
          <cell r="AA169">
            <v>169013.96610169497</v>
          </cell>
          <cell r="AB169">
            <v>163666.08474576275</v>
          </cell>
          <cell r="AC169">
            <v>158318.20338983054</v>
          </cell>
          <cell r="AD169">
            <v>152970.32203389835</v>
          </cell>
          <cell r="AE169">
            <v>147622.44067796617</v>
          </cell>
          <cell r="AF169">
            <v>142274.55932203395</v>
          </cell>
          <cell r="AG169">
            <v>136926.67796610174</v>
          </cell>
          <cell r="AH169">
            <v>131578.79661016955</v>
          </cell>
          <cell r="AI169">
            <v>126230.91525423733</v>
          </cell>
          <cell r="AJ169">
            <v>120883.03389830512</v>
          </cell>
          <cell r="AK169">
            <v>115535.1525423729</v>
          </cell>
          <cell r="AL169">
            <v>110187.27118644069</v>
          </cell>
          <cell r="AM169">
            <v>104839.38983050847</v>
          </cell>
          <cell r="AN169">
            <v>99491.508474576258</v>
          </cell>
        </row>
        <row r="170">
          <cell r="A170" t="str">
            <v>Зачет НДС</v>
          </cell>
          <cell r="C170" t="str">
            <v>тыс. руб.</v>
          </cell>
          <cell r="F170">
            <v>0</v>
          </cell>
          <cell r="G170">
            <v>2288.1355932203387</v>
          </cell>
          <cell r="H170">
            <v>16776</v>
          </cell>
          <cell r="I170">
            <v>29066.796610169491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P170">
            <v>48130.932203389828</v>
          </cell>
        </row>
        <row r="171">
          <cell r="A171" t="str">
            <v>Продажа объекта после собственной эксплуатации</v>
          </cell>
          <cell r="C171" t="str">
            <v>тыс. руб.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</row>
        <row r="172">
          <cell r="A172" t="str">
            <v xml:space="preserve">    прибыль / убыток от продажи объекта</v>
          </cell>
          <cell r="C172" t="str">
            <v>тыс. 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</row>
        <row r="173">
          <cell r="A173" t="str">
            <v xml:space="preserve">    НДС к выручке от продажи объекта</v>
          </cell>
          <cell r="B173">
            <v>0.18</v>
          </cell>
          <cell r="C173" t="str">
            <v>тыс. 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</row>
        <row r="174">
          <cell r="A174" t="str">
            <v>Авансы подрядчикам</v>
          </cell>
          <cell r="C174" t="str">
            <v>тыс. руб.</v>
          </cell>
          <cell r="D174" t="str">
            <v>int_end</v>
          </cell>
          <cell r="F174">
            <v>0</v>
          </cell>
          <cell r="G174">
            <v>2288.1355932203387</v>
          </cell>
          <cell r="H174">
            <v>40020.338983050846</v>
          </cell>
          <cell r="I174">
            <v>17751.694915254229</v>
          </cell>
          <cell r="J174">
            <v>48131.355932203383</v>
          </cell>
          <cell r="K174">
            <v>48131.355932203383</v>
          </cell>
          <cell r="L174">
            <v>48131.355932203383</v>
          </cell>
          <cell r="M174">
            <v>48131.355932203383</v>
          </cell>
          <cell r="N174">
            <v>48131.355932203383</v>
          </cell>
          <cell r="O174">
            <v>48131.355932203383</v>
          </cell>
          <cell r="P174">
            <v>48131.355932203383</v>
          </cell>
          <cell r="Q174">
            <v>48131.355932203383</v>
          </cell>
          <cell r="R174">
            <v>48131.355932203383</v>
          </cell>
          <cell r="S174">
            <v>48131.355932203383</v>
          </cell>
          <cell r="T174">
            <v>48131.355932203383</v>
          </cell>
          <cell r="U174">
            <v>48131.355932203383</v>
          </cell>
          <cell r="V174">
            <v>48131.355932203383</v>
          </cell>
          <cell r="W174">
            <v>48131.355932203383</v>
          </cell>
          <cell r="X174">
            <v>48131.355932203383</v>
          </cell>
          <cell r="Y174">
            <v>48131.355932203383</v>
          </cell>
          <cell r="Z174">
            <v>48131.355932203383</v>
          </cell>
          <cell r="AA174">
            <v>48131.355932203383</v>
          </cell>
          <cell r="AB174">
            <v>48131.355932203383</v>
          </cell>
          <cell r="AC174">
            <v>48131.355932203383</v>
          </cell>
          <cell r="AD174">
            <v>48131.355932203383</v>
          </cell>
          <cell r="AE174">
            <v>48131.355932203383</v>
          </cell>
          <cell r="AF174">
            <v>48131.355932203383</v>
          </cell>
          <cell r="AG174">
            <v>48131.355932203383</v>
          </cell>
          <cell r="AH174">
            <v>48131.355932203383</v>
          </cell>
          <cell r="AI174">
            <v>48131.355932203383</v>
          </cell>
          <cell r="AJ174">
            <v>48131.355932203383</v>
          </cell>
          <cell r="AK174">
            <v>48131.355932203383</v>
          </cell>
          <cell r="AL174">
            <v>48131.355932203383</v>
          </cell>
          <cell r="AM174">
            <v>48131.355932203383</v>
          </cell>
          <cell r="AN174">
            <v>48131.355932203383</v>
          </cell>
        </row>
        <row r="175">
          <cell r="A175" t="str">
            <v>Кредиторская задолженность подрядчикам</v>
          </cell>
          <cell r="C175" t="str">
            <v>тыс. руб.</v>
          </cell>
          <cell r="D175" t="str">
            <v>int_end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</row>
        <row r="177">
          <cell r="A177" t="str">
            <v>Учет доли к передаче дольщикам / соинвесторам</v>
          </cell>
        </row>
        <row r="178">
          <cell r="A178" t="str">
            <v>Незавершенные инвестиции</v>
          </cell>
          <cell r="C178" t="str">
            <v>тыс. руб.</v>
          </cell>
          <cell r="D178" t="str">
            <v>int_end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</row>
        <row r="179">
          <cell r="A179" t="str">
            <v>Здания и сооружения на балансе</v>
          </cell>
          <cell r="C179" t="str">
            <v>тыс. руб.</v>
          </cell>
          <cell r="D179" t="str">
            <v>int_end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</row>
        <row r="180">
          <cell r="A180" t="str">
            <v>До учета переданных площадей:</v>
          </cell>
        </row>
        <row r="181">
          <cell r="A181" t="str">
            <v xml:space="preserve">    балансовая стоимость</v>
          </cell>
          <cell r="C181" t="str">
            <v>тыс. руб.</v>
          </cell>
          <cell r="D181" t="str">
            <v>int_end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</row>
        <row r="182">
          <cell r="A182" t="str">
            <v>Списание стоимости переданных площадей:</v>
          </cell>
        </row>
        <row r="183">
          <cell r="A183" t="str">
            <v xml:space="preserve">    доля объекта, переданная в текущем периоде</v>
          </cell>
          <cell r="C183" t="str">
            <v>тыс. руб.</v>
          </cell>
          <cell r="D183" t="str">
            <v>int_avg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</row>
        <row r="184">
          <cell r="A184" t="str">
            <v xml:space="preserve">    балансовая стоимость</v>
          </cell>
          <cell r="C184" t="str">
            <v>тыс. руб.</v>
          </cell>
          <cell r="D184" t="str">
            <v>int_end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</row>
        <row r="185">
          <cell r="A185" t="str">
            <v xml:space="preserve">    прибыль/убыток от реализации активов</v>
          </cell>
          <cell r="C185" t="str">
            <v>тыс. руб.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</row>
        <row r="186">
          <cell r="A186" t="str">
            <v>Стоимость оставшейся доли объекта на конец периода:</v>
          </cell>
        </row>
        <row r="187">
          <cell r="A187" t="str">
            <v xml:space="preserve">    непроданная доля объекта</v>
          </cell>
          <cell r="C187" t="str">
            <v>тыс. руб.</v>
          </cell>
          <cell r="D187" t="str">
            <v>int_avg</v>
          </cell>
          <cell r="F187">
            <v>1</v>
          </cell>
          <cell r="G187">
            <v>1</v>
          </cell>
          <cell r="H187">
            <v>1</v>
          </cell>
          <cell r="I187">
            <v>1</v>
          </cell>
          <cell r="J187">
            <v>1</v>
          </cell>
          <cell r="K187">
            <v>1</v>
          </cell>
          <cell r="L187">
            <v>1</v>
          </cell>
          <cell r="M187">
            <v>1</v>
          </cell>
          <cell r="N187">
            <v>1</v>
          </cell>
          <cell r="O187">
            <v>1</v>
          </cell>
          <cell r="P187">
            <v>1</v>
          </cell>
          <cell r="Q187">
            <v>1</v>
          </cell>
          <cell r="R187">
            <v>1</v>
          </cell>
          <cell r="S187">
            <v>1</v>
          </cell>
          <cell r="T187">
            <v>1</v>
          </cell>
          <cell r="U187">
            <v>1</v>
          </cell>
          <cell r="V187">
            <v>1</v>
          </cell>
          <cell r="W187">
            <v>1</v>
          </cell>
          <cell r="X187">
            <v>1</v>
          </cell>
          <cell r="Y187">
            <v>1</v>
          </cell>
          <cell r="Z187">
            <v>1</v>
          </cell>
          <cell r="AA187">
            <v>1</v>
          </cell>
          <cell r="AB187">
            <v>1</v>
          </cell>
          <cell r="AC187">
            <v>1</v>
          </cell>
          <cell r="AD187">
            <v>1</v>
          </cell>
          <cell r="AE187">
            <v>1</v>
          </cell>
          <cell r="AF187">
            <v>1</v>
          </cell>
          <cell r="AG187">
            <v>1</v>
          </cell>
          <cell r="AH187">
            <v>1</v>
          </cell>
          <cell r="AI187">
            <v>1</v>
          </cell>
          <cell r="AJ187">
            <v>1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</row>
        <row r="188">
          <cell r="A188" t="str">
            <v xml:space="preserve">    балансовая стоимость</v>
          </cell>
          <cell r="C188" t="str">
            <v>тыс. руб.</v>
          </cell>
          <cell r="D188" t="str">
            <v>int_end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</row>
        <row r="189">
          <cell r="A189" t="str">
            <v>Авансы подрядчикам</v>
          </cell>
          <cell r="C189" t="str">
            <v>тыс. руб.</v>
          </cell>
          <cell r="D189" t="str">
            <v>int_end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</row>
        <row r="190">
          <cell r="A190" t="str">
            <v>Кредиторская задолженность подрядчикам</v>
          </cell>
          <cell r="C190" t="str">
            <v>тыс. руб.</v>
          </cell>
          <cell r="D190" t="str">
            <v>int_end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</row>
        <row r="192">
          <cell r="A192" t="str">
            <v>Доходы от продажи площадей</v>
          </cell>
        </row>
        <row r="193">
          <cell r="A193" t="str">
            <v>Поступления от продажи площадей</v>
          </cell>
          <cell r="C193" t="str">
            <v>тыс. руб.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P193">
            <v>0</v>
          </cell>
        </row>
        <row r="194">
          <cell r="A194" t="str">
            <v xml:space="preserve">    доходы без НДС</v>
          </cell>
          <cell r="C194" t="str">
            <v>тыс. руб.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P194">
            <v>0</v>
          </cell>
        </row>
        <row r="195">
          <cell r="A195" t="str">
            <v xml:space="preserve">    НДС</v>
          </cell>
          <cell r="C195" t="str">
            <v>тыс. руб.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P195">
            <v>0</v>
          </cell>
        </row>
        <row r="196">
          <cell r="A196" t="str">
            <v>Передача проданных площадей</v>
          </cell>
          <cell r="C196" t="str">
            <v>тыс. руб.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P196">
            <v>0</v>
          </cell>
        </row>
        <row r="197">
          <cell r="A197" t="str">
            <v xml:space="preserve">    передача без НДС</v>
          </cell>
          <cell r="C197" t="str">
            <v>тыс. руб.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P197">
            <v>0</v>
          </cell>
        </row>
        <row r="198">
          <cell r="A198" t="str">
            <v xml:space="preserve">    НДС</v>
          </cell>
          <cell r="C198" t="str">
            <v>тыс. руб.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P198">
            <v>0</v>
          </cell>
        </row>
        <row r="199">
          <cell r="A199" t="str">
            <v>Себестоимость проданных площадей</v>
          </cell>
          <cell r="C199" t="str">
            <v>тыс. руб.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P199">
            <v>0</v>
          </cell>
        </row>
        <row r="200">
          <cell r="A200" t="str">
            <v>Полученные авансы</v>
          </cell>
          <cell r="C200" t="str">
            <v>тыс. руб.</v>
          </cell>
          <cell r="D200" t="str">
            <v>int_end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</row>
        <row r="201">
          <cell r="A201" t="str">
            <v xml:space="preserve">   НДС с авансов</v>
          </cell>
          <cell r="C201" t="str">
            <v>тыс. руб.</v>
          </cell>
          <cell r="D201" t="str">
            <v>int_end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</row>
        <row r="202">
          <cell r="A202" t="str">
            <v>Дебиторская задолженность</v>
          </cell>
          <cell r="C202" t="str">
            <v>тыс. руб.</v>
          </cell>
          <cell r="D202" t="str">
            <v>int_end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</row>
        <row r="204">
          <cell r="A204" t="str">
            <v>Доходы от аренды</v>
          </cell>
          <cell r="C204" t="str">
            <v>тыс. 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P204">
            <v>0</v>
          </cell>
        </row>
        <row r="205">
          <cell r="A205" t="str">
            <v xml:space="preserve">    доходы без НДС</v>
          </cell>
          <cell r="B205" t="str">
            <v>Ставка НДС</v>
          </cell>
          <cell r="C205" t="str">
            <v>тыс. 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P205">
            <v>0</v>
          </cell>
        </row>
        <row r="206">
          <cell r="A206" t="str">
            <v xml:space="preserve">    НДС</v>
          </cell>
          <cell r="B206">
            <v>0.18</v>
          </cell>
          <cell r="C206" t="str">
            <v>тыс. руб.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P206">
            <v>0</v>
          </cell>
        </row>
        <row r="208">
          <cell r="A208" t="str">
            <v>Учет объекта в текущих активах</v>
          </cell>
        </row>
        <row r="209">
          <cell r="A209" t="str">
            <v>Незавершенное производство</v>
          </cell>
          <cell r="C209" t="str">
            <v>тыс. руб.</v>
          </cell>
          <cell r="D209" t="str">
            <v>int_end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</row>
        <row r="210">
          <cell r="A210" t="str">
            <v>Запасы готовой продукции</v>
          </cell>
          <cell r="C210" t="str">
            <v>тыс. руб.</v>
          </cell>
          <cell r="D210" t="str">
            <v>int_end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</row>
        <row r="211">
          <cell r="A211" t="str">
            <v>Авансы подрядчикам</v>
          </cell>
          <cell r="C211" t="str">
            <v>тыс. руб.</v>
          </cell>
          <cell r="D211" t="str">
            <v>int_end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</row>
        <row r="212">
          <cell r="A212" t="str">
            <v>Кредиторская задолженность подрядчикам</v>
          </cell>
          <cell r="C212" t="str">
            <v>тыс. руб.</v>
          </cell>
          <cell r="D212" t="str">
            <v>int_end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</row>
        <row r="215">
          <cell r="F215" t="str">
            <v>"0"</v>
          </cell>
          <cell r="G215" t="str">
            <v xml:space="preserve"> 2011</v>
          </cell>
          <cell r="H215" t="str">
            <v xml:space="preserve"> 2012</v>
          </cell>
          <cell r="I215" t="str">
            <v xml:space="preserve"> 2013</v>
          </cell>
          <cell r="J215" t="str">
            <v xml:space="preserve"> 2014</v>
          </cell>
          <cell r="K215" t="str">
            <v xml:space="preserve"> 2015</v>
          </cell>
          <cell r="L215" t="str">
            <v xml:space="preserve"> 2016</v>
          </cell>
          <cell r="M215" t="str">
            <v xml:space="preserve"> 2017</v>
          </cell>
          <cell r="N215" t="str">
            <v xml:space="preserve"> 2018</v>
          </cell>
          <cell r="O215" t="str">
            <v xml:space="preserve"> 2019</v>
          </cell>
          <cell r="P215" t="str">
            <v xml:space="preserve"> 2020</v>
          </cell>
          <cell r="Q215" t="str">
            <v xml:space="preserve"> 2021</v>
          </cell>
          <cell r="R215" t="str">
            <v xml:space="preserve"> 2022</v>
          </cell>
          <cell r="S215" t="str">
            <v xml:space="preserve"> 2023</v>
          </cell>
          <cell r="T215" t="str">
            <v xml:space="preserve"> 2024</v>
          </cell>
          <cell r="U215" t="str">
            <v xml:space="preserve"> 2025</v>
          </cell>
          <cell r="V215" t="str">
            <v xml:space="preserve"> 2026</v>
          </cell>
          <cell r="W215" t="str">
            <v xml:space="preserve"> 2027</v>
          </cell>
          <cell r="X215" t="str">
            <v xml:space="preserve"> 2028</v>
          </cell>
          <cell r="Y215" t="str">
            <v xml:space="preserve"> 2029</v>
          </cell>
          <cell r="Z215" t="str">
            <v xml:space="preserve"> 2030</v>
          </cell>
          <cell r="AA215" t="str">
            <v xml:space="preserve"> 2031</v>
          </cell>
          <cell r="AB215" t="str">
            <v xml:space="preserve"> 2032</v>
          </cell>
          <cell r="AC215" t="str">
            <v xml:space="preserve"> 2033</v>
          </cell>
          <cell r="AD215" t="str">
            <v xml:space="preserve"> 2034</v>
          </cell>
          <cell r="AE215" t="str">
            <v xml:space="preserve"> 2035</v>
          </cell>
          <cell r="AF215" t="str">
            <v xml:space="preserve"> 2036</v>
          </cell>
          <cell r="AG215" t="str">
            <v xml:space="preserve"> 2037</v>
          </cell>
          <cell r="AH215" t="str">
            <v xml:space="preserve"> 2038</v>
          </cell>
          <cell r="AI215" t="str">
            <v xml:space="preserve"> 2039</v>
          </cell>
          <cell r="AJ215" t="str">
            <v xml:space="preserve"> 2040</v>
          </cell>
          <cell r="AK215" t="str">
            <v xml:space="preserve"> 2041</v>
          </cell>
          <cell r="AL215" t="str">
            <v xml:space="preserve"> 2042</v>
          </cell>
          <cell r="AM215" t="str">
            <v xml:space="preserve"> 2043</v>
          </cell>
          <cell r="AN215" t="str">
            <v xml:space="preserve"> 2044</v>
          </cell>
        </row>
        <row r="217">
          <cell r="F217">
            <v>2</v>
          </cell>
        </row>
        <row r="220">
          <cell r="AN220">
            <v>5.3999999999999999E-2</v>
          </cell>
        </row>
        <row r="221">
          <cell r="AN221">
            <v>5.4000000000000048E-2</v>
          </cell>
        </row>
        <row r="222">
          <cell r="AN222">
            <v>1.054</v>
          </cell>
        </row>
        <row r="225">
          <cell r="AN225">
            <v>0</v>
          </cell>
        </row>
        <row r="226">
          <cell r="F226">
            <v>2.8000000000000001E-2</v>
          </cell>
          <cell r="G226">
            <v>2.8000000000000001E-2</v>
          </cell>
          <cell r="H226">
            <v>2.8000000000000001E-2</v>
          </cell>
          <cell r="I226">
            <v>2.8000000000000001E-2</v>
          </cell>
          <cell r="J226">
            <v>2.8000000000000001E-2</v>
          </cell>
          <cell r="K226">
            <v>2.8000000000000001E-2</v>
          </cell>
          <cell r="L226">
            <v>2.8000000000000001E-2</v>
          </cell>
          <cell r="M226">
            <v>2.8000000000000001E-2</v>
          </cell>
          <cell r="N226">
            <v>2.8000000000000001E-2</v>
          </cell>
          <cell r="O226">
            <v>2.8000000000000001E-2</v>
          </cell>
          <cell r="P226">
            <v>2.8000000000000001E-2</v>
          </cell>
          <cell r="Q226">
            <v>2.8000000000000001E-2</v>
          </cell>
          <cell r="R226">
            <v>2.8000000000000001E-2</v>
          </cell>
          <cell r="S226">
            <v>2.8000000000000001E-2</v>
          </cell>
          <cell r="T226">
            <v>2.8000000000000001E-2</v>
          </cell>
          <cell r="U226">
            <v>2.8000000000000001E-2</v>
          </cell>
          <cell r="V226">
            <v>2.8000000000000001E-2</v>
          </cell>
          <cell r="W226">
            <v>2.8000000000000001E-2</v>
          </cell>
          <cell r="X226">
            <v>2.8000000000000001E-2</v>
          </cell>
          <cell r="Y226">
            <v>2.8000000000000001E-2</v>
          </cell>
          <cell r="Z226">
            <v>2.8000000000000001E-2</v>
          </cell>
          <cell r="AA226">
            <v>2.8000000000000001E-2</v>
          </cell>
          <cell r="AB226">
            <v>2.8000000000000001E-2</v>
          </cell>
          <cell r="AC226">
            <v>2.8000000000000001E-2</v>
          </cell>
          <cell r="AD226">
            <v>2.8000000000000001E-2</v>
          </cell>
          <cell r="AE226">
            <v>2.8000000000000001E-2</v>
          </cell>
          <cell r="AF226">
            <v>2.8000000000000001E-2</v>
          </cell>
          <cell r="AG226">
            <v>2.8000000000000001E-2</v>
          </cell>
          <cell r="AH226">
            <v>2.8000000000000001E-2</v>
          </cell>
          <cell r="AI226">
            <v>2.8000000000000001E-2</v>
          </cell>
          <cell r="AJ226">
            <v>2.8000000000000001E-2</v>
          </cell>
          <cell r="AK226">
            <v>2.8000000000000001E-2</v>
          </cell>
          <cell r="AL226">
            <v>2.8000000000000001E-2</v>
          </cell>
          <cell r="AM226">
            <v>2.8000000000000001E-2</v>
          </cell>
          <cell r="AN226">
            <v>2.8000000000000001E-2</v>
          </cell>
        </row>
        <row r="229">
          <cell r="AN229">
            <v>0.08</v>
          </cell>
        </row>
        <row r="230">
          <cell r="AN230">
            <v>8.0000000000000071E-2</v>
          </cell>
        </row>
        <row r="231">
          <cell r="AN231">
            <v>1.08</v>
          </cell>
        </row>
        <row r="233">
          <cell r="AN233">
            <v>8.2500000000000004E-2</v>
          </cell>
        </row>
        <row r="236">
          <cell r="AN236">
            <v>9.0750000000000011E-2</v>
          </cell>
        </row>
        <row r="237">
          <cell r="AN237">
            <v>0.15</v>
          </cell>
        </row>
        <row r="240">
          <cell r="D240">
            <v>3</v>
          </cell>
          <cell r="AN240" t="str">
            <v xml:space="preserve"> 2044</v>
          </cell>
        </row>
        <row r="243">
          <cell r="A243" t="str">
            <v>выручка от продажи электроэнергии</v>
          </cell>
          <cell r="AN243">
            <v>1</v>
          </cell>
        </row>
        <row r="244">
          <cell r="AN244">
            <v>1</v>
          </cell>
        </row>
        <row r="245">
          <cell r="AN245">
            <v>1</v>
          </cell>
        </row>
        <row r="247">
          <cell r="AN247">
            <v>1</v>
          </cell>
        </row>
        <row r="250">
          <cell r="AN250" t="str">
            <v xml:space="preserve"> 2044</v>
          </cell>
        </row>
        <row r="252">
          <cell r="A252" t="str">
            <v>выручка от продажи электроэнергии</v>
          </cell>
          <cell r="AN252">
            <v>188050</v>
          </cell>
        </row>
        <row r="253">
          <cell r="AN253">
            <v>0</v>
          </cell>
        </row>
        <row r="254">
          <cell r="AN254">
            <v>0</v>
          </cell>
        </row>
        <row r="258">
          <cell r="AN258" t="str">
            <v xml:space="preserve"> 2044</v>
          </cell>
        </row>
        <row r="260">
          <cell r="A260" t="str">
            <v>выручка от продажи электроэнергии</v>
          </cell>
          <cell r="AN260">
            <v>10.030619603536735</v>
          </cell>
        </row>
        <row r="261">
          <cell r="AN261">
            <v>5.3999999999999999E-2</v>
          </cell>
        </row>
        <row r="262">
          <cell r="AN262">
            <v>5.4000000000000048E-2</v>
          </cell>
        </row>
        <row r="263">
          <cell r="AN263">
            <v>8.5005250877429965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1.5300945157937393</v>
          </cell>
        </row>
        <row r="267">
          <cell r="AN267">
            <v>0</v>
          </cell>
        </row>
        <row r="268">
          <cell r="AN268">
            <v>5.3999999999999999E-2</v>
          </cell>
        </row>
        <row r="269">
          <cell r="AN269">
            <v>5.4000000000000048E-2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4">
          <cell r="AN274">
            <v>0</v>
          </cell>
        </row>
        <row r="275">
          <cell r="AN275">
            <v>5.3999999999999999E-2</v>
          </cell>
        </row>
        <row r="276">
          <cell r="AN276">
            <v>5.4000000000000048E-2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0">
          <cell r="AN280">
            <v>0</v>
          </cell>
        </row>
        <row r="284">
          <cell r="AN284" t="str">
            <v xml:space="preserve"> 2044</v>
          </cell>
        </row>
        <row r="286">
          <cell r="A286" t="str">
            <v>выручка от продажи электроэнергии</v>
          </cell>
          <cell r="AN286">
            <v>1886258.0164450831</v>
          </cell>
        </row>
        <row r="287">
          <cell r="AN287">
            <v>1598523.7427500705</v>
          </cell>
        </row>
        <row r="288">
          <cell r="AN288">
            <v>0</v>
          </cell>
        </row>
        <row r="289">
          <cell r="AN289">
            <v>287734.27369501267</v>
          </cell>
        </row>
        <row r="290">
          <cell r="AN290">
            <v>1598523.7427500705</v>
          </cell>
        </row>
        <row r="291">
          <cell r="AN291">
            <v>287734.27369501267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4">
          <cell r="AN304">
            <v>0</v>
          </cell>
        </row>
        <row r="305">
          <cell r="AN305">
            <v>0</v>
          </cell>
        </row>
        <row r="306">
          <cell r="AN306">
            <v>0</v>
          </cell>
        </row>
        <row r="307">
          <cell r="AN307">
            <v>0</v>
          </cell>
        </row>
        <row r="308">
          <cell r="AN308">
            <v>0</v>
          </cell>
        </row>
        <row r="309">
          <cell r="AN309">
            <v>0</v>
          </cell>
        </row>
        <row r="311">
          <cell r="AN311">
            <v>1886258.0164450831</v>
          </cell>
        </row>
        <row r="312">
          <cell r="AN312">
            <v>1598523.7427500705</v>
          </cell>
        </row>
        <row r="313">
          <cell r="AN313">
            <v>0</v>
          </cell>
        </row>
        <row r="314">
          <cell r="AN314">
            <v>287734.27369501267</v>
          </cell>
        </row>
        <row r="315">
          <cell r="AN315">
            <v>1598523.7427500705</v>
          </cell>
        </row>
        <row r="316">
          <cell r="AN316">
            <v>287734.27369501267</v>
          </cell>
        </row>
        <row r="317">
          <cell r="AN317">
            <v>0</v>
          </cell>
        </row>
        <row r="318">
          <cell r="AN318">
            <v>0</v>
          </cell>
        </row>
        <row r="321">
          <cell r="AN321" t="str">
            <v xml:space="preserve"> 2044</v>
          </cell>
        </row>
        <row r="324">
          <cell r="AN324">
            <v>205</v>
          </cell>
        </row>
        <row r="328">
          <cell r="AN328" t="str">
            <v xml:space="preserve"> 2044</v>
          </cell>
        </row>
        <row r="330">
          <cell r="AN330">
            <v>11.312511061894858</v>
          </cell>
        </row>
        <row r="331">
          <cell r="AN331">
            <v>5.3999999999999999E-2</v>
          </cell>
        </row>
        <row r="332">
          <cell r="AN332">
            <v>5.4000000000000048E-2</v>
          </cell>
        </row>
        <row r="333">
          <cell r="AN333">
            <v>9.5868737812668297</v>
          </cell>
        </row>
        <row r="334">
          <cell r="AN334">
            <v>0</v>
          </cell>
        </row>
        <row r="335">
          <cell r="AN335">
            <v>1.7256372806280282</v>
          </cell>
        </row>
        <row r="339">
          <cell r="AN339" t="str">
            <v xml:space="preserve"> 2044</v>
          </cell>
        </row>
        <row r="341">
          <cell r="AN341">
            <v>2319.064767688446</v>
          </cell>
        </row>
        <row r="342">
          <cell r="AN342">
            <v>1965.3091251597</v>
          </cell>
        </row>
        <row r="343">
          <cell r="AN343">
            <v>0</v>
          </cell>
        </row>
        <row r="344">
          <cell r="AN344">
            <v>1965.3091251597</v>
          </cell>
        </row>
        <row r="345">
          <cell r="AN345">
            <v>353.75564252874597</v>
          </cell>
        </row>
        <row r="346">
          <cell r="AN346">
            <v>0</v>
          </cell>
        </row>
        <row r="347">
          <cell r="AN347">
            <v>1965.3091251597</v>
          </cell>
        </row>
        <row r="348">
          <cell r="AN348">
            <v>353.75564252874597</v>
          </cell>
        </row>
        <row r="349">
          <cell r="AN349">
            <v>3.637978807091713E-12</v>
          </cell>
        </row>
        <row r="350">
          <cell r="AN350">
            <v>3.637978807091713E-12</v>
          </cell>
        </row>
        <row r="352">
          <cell r="AN352">
            <v>2319.064767688446</v>
          </cell>
        </row>
        <row r="353">
          <cell r="AN353">
            <v>1965.3091251597</v>
          </cell>
        </row>
        <row r="354">
          <cell r="AN354">
            <v>0</v>
          </cell>
        </row>
        <row r="355">
          <cell r="AN355">
            <v>1965.3091251597</v>
          </cell>
        </row>
        <row r="356">
          <cell r="AN356">
            <v>353.75564252874597</v>
          </cell>
        </row>
        <row r="357">
          <cell r="AN357">
            <v>0</v>
          </cell>
        </row>
        <row r="358">
          <cell r="AN358">
            <v>1965.3091251597</v>
          </cell>
        </row>
        <row r="359">
          <cell r="AN359">
            <v>353.75564252874597</v>
          </cell>
        </row>
        <row r="360">
          <cell r="AN360">
            <v>3.637978807091713E-12</v>
          </cell>
        </row>
        <row r="361">
          <cell r="AN361">
            <v>3.637978807091713E-12</v>
          </cell>
        </row>
        <row r="364">
          <cell r="AN364" t="str">
            <v xml:space="preserve"> 2044</v>
          </cell>
        </row>
        <row r="367">
          <cell r="E367">
            <v>1</v>
          </cell>
        </row>
        <row r="368">
          <cell r="AN368">
            <v>0</v>
          </cell>
        </row>
        <row r="369">
          <cell r="AN369">
            <v>0</v>
          </cell>
        </row>
        <row r="370">
          <cell r="AN370">
            <v>0</v>
          </cell>
        </row>
        <row r="373">
          <cell r="E373">
            <v>1</v>
          </cell>
        </row>
        <row r="374">
          <cell r="AN374">
            <v>0</v>
          </cell>
        </row>
        <row r="375">
          <cell r="AN375">
            <v>0</v>
          </cell>
        </row>
        <row r="376">
          <cell r="AN376">
            <v>0</v>
          </cell>
        </row>
        <row r="379">
          <cell r="E379">
            <v>1</v>
          </cell>
        </row>
        <row r="380">
          <cell r="AN380">
            <v>0</v>
          </cell>
        </row>
        <row r="381">
          <cell r="AN381">
            <v>0</v>
          </cell>
        </row>
        <row r="382">
          <cell r="AN382">
            <v>0</v>
          </cell>
        </row>
        <row r="385">
          <cell r="E385">
            <v>1</v>
          </cell>
        </row>
        <row r="386">
          <cell r="AN386">
            <v>0</v>
          </cell>
        </row>
        <row r="387">
          <cell r="AN387">
            <v>0</v>
          </cell>
        </row>
        <row r="388">
          <cell r="AN388">
            <v>0</v>
          </cell>
        </row>
        <row r="390">
          <cell r="AN390">
            <v>0</v>
          </cell>
        </row>
        <row r="391">
          <cell r="AN391">
            <v>0</v>
          </cell>
        </row>
        <row r="392">
          <cell r="AN392">
            <v>0</v>
          </cell>
        </row>
        <row r="393">
          <cell r="AN393">
            <v>0</v>
          </cell>
        </row>
        <row r="394">
          <cell r="AN394">
            <v>0</v>
          </cell>
        </row>
        <row r="396">
          <cell r="AN396">
            <v>0</v>
          </cell>
        </row>
        <row r="397">
          <cell r="AN397">
            <v>0</v>
          </cell>
        </row>
        <row r="398">
          <cell r="AN398">
            <v>0</v>
          </cell>
        </row>
        <row r="399">
          <cell r="AN399">
            <v>0</v>
          </cell>
        </row>
        <row r="400">
          <cell r="AN400">
            <v>0</v>
          </cell>
        </row>
        <row r="401">
          <cell r="AN401">
            <v>0</v>
          </cell>
        </row>
        <row r="403">
          <cell r="AN403">
            <v>0</v>
          </cell>
        </row>
        <row r="406">
          <cell r="AN406" t="str">
            <v xml:space="preserve"> 2044</v>
          </cell>
        </row>
        <row r="410">
          <cell r="AN410">
            <v>2319.064767688446</v>
          </cell>
        </row>
        <row r="411">
          <cell r="AN411">
            <v>0</v>
          </cell>
        </row>
        <row r="412">
          <cell r="AN412">
            <v>0</v>
          </cell>
        </row>
        <row r="413">
          <cell r="E413">
            <v>1</v>
          </cell>
        </row>
        <row r="414">
          <cell r="AN414">
            <v>-4895.6231450405339</v>
          </cell>
        </row>
        <row r="415">
          <cell r="AN415">
            <v>5.3999999999999999E-2</v>
          </cell>
        </row>
        <row r="416">
          <cell r="AN416">
            <v>5.4000000000000048E-2</v>
          </cell>
        </row>
        <row r="417">
          <cell r="AN417">
            <v>-746.78997127736955</v>
          </cell>
        </row>
        <row r="421">
          <cell r="AN421">
            <v>0</v>
          </cell>
        </row>
        <row r="422">
          <cell r="AN422">
            <v>0</v>
          </cell>
        </row>
        <row r="423">
          <cell r="AN423">
            <v>5347.8813559322034</v>
          </cell>
        </row>
        <row r="424">
          <cell r="AN424">
            <v>0</v>
          </cell>
        </row>
        <row r="425">
          <cell r="E425">
            <v>1</v>
          </cell>
        </row>
        <row r="426">
          <cell r="AN426">
            <v>0</v>
          </cell>
        </row>
        <row r="427">
          <cell r="AN427">
            <v>5.3999999999999999E-2</v>
          </cell>
        </row>
        <row r="428">
          <cell r="AN428">
            <v>5.4000000000000048E-2</v>
          </cell>
        </row>
        <row r="429">
          <cell r="AN429">
            <v>0</v>
          </cell>
        </row>
        <row r="433">
          <cell r="AN433">
            <v>0</v>
          </cell>
        </row>
        <row r="434">
          <cell r="AN434">
            <v>0</v>
          </cell>
        </row>
        <row r="435">
          <cell r="E435">
            <v>1</v>
          </cell>
        </row>
        <row r="436">
          <cell r="AN436">
            <v>0</v>
          </cell>
        </row>
        <row r="437">
          <cell r="AN437">
            <v>5.3999999999999999E-2</v>
          </cell>
        </row>
        <row r="438">
          <cell r="AN438">
            <v>5.4000000000000048E-2</v>
          </cell>
        </row>
        <row r="439">
          <cell r="AN439">
            <v>0</v>
          </cell>
        </row>
        <row r="443">
          <cell r="AN443">
            <v>0</v>
          </cell>
        </row>
        <row r="444">
          <cell r="AN444">
            <v>0</v>
          </cell>
        </row>
        <row r="445">
          <cell r="E445">
            <v>1</v>
          </cell>
        </row>
        <row r="446">
          <cell r="AN446">
            <v>0</v>
          </cell>
        </row>
        <row r="447">
          <cell r="AN447">
            <v>5.3999999999999999E-2</v>
          </cell>
        </row>
        <row r="448">
          <cell r="AN448">
            <v>5.4000000000000048E-2</v>
          </cell>
        </row>
        <row r="449">
          <cell r="AN449">
            <v>0</v>
          </cell>
        </row>
        <row r="451">
          <cell r="AN451">
            <v>0</v>
          </cell>
        </row>
        <row r="452">
          <cell r="AN452">
            <v>0</v>
          </cell>
        </row>
        <row r="454">
          <cell r="AN454">
            <v>3164.3573073287389</v>
          </cell>
        </row>
        <row r="455">
          <cell r="AN455">
            <v>1965.3091251597</v>
          </cell>
        </row>
        <row r="456">
          <cell r="AN456">
            <v>0</v>
          </cell>
        </row>
        <row r="457">
          <cell r="AN457">
            <v>0</v>
          </cell>
        </row>
        <row r="458">
          <cell r="AN458">
            <v>-4148.8331737631643</v>
          </cell>
        </row>
        <row r="459">
          <cell r="AN459">
            <v>0</v>
          </cell>
        </row>
        <row r="460">
          <cell r="AN460">
            <v>5347.8813559322034</v>
          </cell>
        </row>
        <row r="461">
          <cell r="AN461">
            <v>0</v>
          </cell>
        </row>
        <row r="462">
          <cell r="AN462">
            <v>0</v>
          </cell>
        </row>
        <row r="463">
          <cell r="AN463">
            <v>-2576.558377352088</v>
          </cell>
        </row>
        <row r="464">
          <cell r="AN464">
            <v>2319.064767688446</v>
          </cell>
        </row>
        <row r="465">
          <cell r="AN465">
            <v>0</v>
          </cell>
        </row>
        <row r="466">
          <cell r="AN466">
            <v>0</v>
          </cell>
        </row>
        <row r="467">
          <cell r="AN467">
            <v>-4895.6231450405339</v>
          </cell>
        </row>
        <row r="468">
          <cell r="AN468">
            <v>-4148.8331737631643</v>
          </cell>
        </row>
        <row r="469">
          <cell r="AN469">
            <v>-746.78997127736955</v>
          </cell>
        </row>
        <row r="470">
          <cell r="AN470">
            <v>0</v>
          </cell>
        </row>
        <row r="471">
          <cell r="AN471">
            <v>0</v>
          </cell>
        </row>
        <row r="472">
          <cell r="AN472">
            <v>0</v>
          </cell>
        </row>
        <row r="473">
          <cell r="AN473">
            <v>0</v>
          </cell>
        </row>
        <row r="474">
          <cell r="AN474">
            <v>0</v>
          </cell>
        </row>
        <row r="475">
          <cell r="AN475">
            <v>0</v>
          </cell>
        </row>
        <row r="478">
          <cell r="AN478" t="str">
            <v xml:space="preserve"> 2044</v>
          </cell>
        </row>
        <row r="480">
          <cell r="E480">
            <v>1</v>
          </cell>
        </row>
        <row r="481">
          <cell r="AN481">
            <v>0</v>
          </cell>
        </row>
        <row r="482">
          <cell r="AN482">
            <v>0</v>
          </cell>
        </row>
        <row r="486">
          <cell r="AN486">
            <v>0</v>
          </cell>
        </row>
        <row r="487">
          <cell r="AN487">
            <v>0</v>
          </cell>
        </row>
        <row r="488">
          <cell r="AN488">
            <v>0</v>
          </cell>
        </row>
        <row r="489">
          <cell r="AN489">
            <v>0</v>
          </cell>
        </row>
        <row r="490">
          <cell r="AN490">
            <v>0</v>
          </cell>
        </row>
        <row r="491">
          <cell r="AN491">
            <v>0</v>
          </cell>
        </row>
        <row r="492">
          <cell r="AN492">
            <v>0</v>
          </cell>
        </row>
        <row r="493">
          <cell r="AN493">
            <v>0</v>
          </cell>
        </row>
        <row r="494">
          <cell r="AN494">
            <v>0</v>
          </cell>
        </row>
        <row r="496">
          <cell r="AN496">
            <v>0</v>
          </cell>
        </row>
        <row r="497">
          <cell r="AN497">
            <v>0</v>
          </cell>
        </row>
        <row r="498">
          <cell r="AN498">
            <v>0</v>
          </cell>
        </row>
        <row r="499">
          <cell r="AN499">
            <v>0</v>
          </cell>
        </row>
        <row r="501">
          <cell r="E501">
            <v>1</v>
          </cell>
        </row>
        <row r="502">
          <cell r="AN502">
            <v>0</v>
          </cell>
        </row>
        <row r="503">
          <cell r="AN503">
            <v>0</v>
          </cell>
        </row>
        <row r="509">
          <cell r="AN509">
            <v>0</v>
          </cell>
        </row>
        <row r="510">
          <cell r="AN510">
            <v>0</v>
          </cell>
        </row>
        <row r="511">
          <cell r="AN511">
            <v>0</v>
          </cell>
        </row>
        <row r="512">
          <cell r="AN512">
            <v>0</v>
          </cell>
        </row>
        <row r="513">
          <cell r="AN513">
            <v>0</v>
          </cell>
        </row>
        <row r="514">
          <cell r="AN514">
            <v>0</v>
          </cell>
        </row>
        <row r="515">
          <cell r="AN515">
            <v>0</v>
          </cell>
        </row>
        <row r="516">
          <cell r="AN516">
            <v>0</v>
          </cell>
        </row>
        <row r="517">
          <cell r="AN517">
            <v>0</v>
          </cell>
        </row>
        <row r="518">
          <cell r="AN518">
            <v>0</v>
          </cell>
        </row>
        <row r="520">
          <cell r="AN520">
            <v>0</v>
          </cell>
        </row>
        <row r="521">
          <cell r="AN521">
            <v>0</v>
          </cell>
        </row>
        <row r="522">
          <cell r="AN522">
            <v>0</v>
          </cell>
        </row>
        <row r="523">
          <cell r="AN523">
            <v>0</v>
          </cell>
        </row>
        <row r="525">
          <cell r="E525">
            <v>1</v>
          </cell>
        </row>
        <row r="526">
          <cell r="AN526">
            <v>0</v>
          </cell>
        </row>
        <row r="527">
          <cell r="AN527">
            <v>0</v>
          </cell>
        </row>
        <row r="531">
          <cell r="AN531">
            <v>0</v>
          </cell>
        </row>
        <row r="532">
          <cell r="AN532">
            <v>0</v>
          </cell>
        </row>
        <row r="533">
          <cell r="AN533">
            <v>0</v>
          </cell>
        </row>
        <row r="534">
          <cell r="AN534">
            <v>0</v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>
            <v>0</v>
          </cell>
        </row>
        <row r="541">
          <cell r="AN541">
            <v>0</v>
          </cell>
        </row>
        <row r="543">
          <cell r="AN543">
            <v>0</v>
          </cell>
        </row>
        <row r="545">
          <cell r="AN545">
            <v>0</v>
          </cell>
        </row>
        <row r="546">
          <cell r="AN546">
            <v>0</v>
          </cell>
        </row>
        <row r="547">
          <cell r="AN547">
            <v>0</v>
          </cell>
        </row>
        <row r="548">
          <cell r="AN548">
            <v>0</v>
          </cell>
        </row>
        <row r="554">
          <cell r="AN554">
            <v>0</v>
          </cell>
        </row>
        <row r="555">
          <cell r="AN555">
            <v>0</v>
          </cell>
        </row>
        <row r="556">
          <cell r="AN556">
            <v>267394.06779661018</v>
          </cell>
        </row>
        <row r="557">
          <cell r="AN557">
            <v>0</v>
          </cell>
        </row>
        <row r="558">
          <cell r="AN558">
            <v>48131.355932203383</v>
          </cell>
        </row>
        <row r="559">
          <cell r="AN559">
            <v>0</v>
          </cell>
        </row>
        <row r="560">
          <cell r="AN560">
            <v>5347.8813559322034</v>
          </cell>
        </row>
        <row r="561">
          <cell r="AN561">
            <v>99491.508474576258</v>
          </cell>
        </row>
        <row r="562">
          <cell r="AN562">
            <v>0</v>
          </cell>
        </row>
        <row r="563">
          <cell r="AN563">
            <v>0</v>
          </cell>
        </row>
        <row r="564">
          <cell r="AN564">
            <v>0</v>
          </cell>
        </row>
        <row r="565">
          <cell r="AN565">
            <v>0</v>
          </cell>
        </row>
        <row r="566">
          <cell r="AN566">
            <v>0</v>
          </cell>
        </row>
        <row r="567">
          <cell r="AN567">
            <v>0</v>
          </cell>
        </row>
        <row r="568">
          <cell r="AN568">
            <v>0</v>
          </cell>
        </row>
        <row r="569">
          <cell r="AN569">
            <v>0</v>
          </cell>
        </row>
        <row r="570">
          <cell r="AN570">
            <v>0</v>
          </cell>
        </row>
        <row r="571">
          <cell r="AN571">
            <v>0</v>
          </cell>
        </row>
        <row r="572">
          <cell r="AN572">
            <v>0</v>
          </cell>
        </row>
        <row r="573">
          <cell r="AN573">
            <v>0</v>
          </cell>
        </row>
        <row r="574">
          <cell r="AN574">
            <v>0</v>
          </cell>
        </row>
        <row r="575">
          <cell r="AN575">
            <v>0</v>
          </cell>
        </row>
        <row r="576">
          <cell r="AN576">
            <v>0</v>
          </cell>
        </row>
        <row r="577">
          <cell r="AN577">
            <v>0</v>
          </cell>
        </row>
        <row r="578">
          <cell r="AN578">
            <v>0</v>
          </cell>
        </row>
        <row r="579">
          <cell r="AN579">
            <v>0</v>
          </cell>
        </row>
        <row r="580">
          <cell r="AN580">
            <v>0</v>
          </cell>
        </row>
        <row r="581">
          <cell r="AN581">
            <v>0</v>
          </cell>
        </row>
        <row r="582">
          <cell r="AN582">
            <v>0</v>
          </cell>
        </row>
        <row r="583">
          <cell r="AN583">
            <v>0</v>
          </cell>
        </row>
        <row r="584">
          <cell r="AN584">
            <v>0</v>
          </cell>
        </row>
        <row r="585">
          <cell r="AN585">
            <v>0</v>
          </cell>
        </row>
        <row r="586">
          <cell r="AN586">
            <v>0</v>
          </cell>
        </row>
        <row r="587">
          <cell r="AN587">
            <v>0</v>
          </cell>
        </row>
        <row r="588">
          <cell r="AN588">
            <v>0</v>
          </cell>
        </row>
        <row r="589">
          <cell r="AN589">
            <v>0</v>
          </cell>
        </row>
        <row r="592">
          <cell r="AN592" t="str">
            <v xml:space="preserve"> 2044</v>
          </cell>
        </row>
        <row r="593">
          <cell r="E593">
            <v>1</v>
          </cell>
        </row>
        <row r="598">
          <cell r="AN598">
            <v>0</v>
          </cell>
        </row>
        <row r="599">
          <cell r="AN599">
            <v>0</v>
          </cell>
        </row>
        <row r="600">
          <cell r="AN600">
            <v>0</v>
          </cell>
        </row>
        <row r="601">
          <cell r="AN601">
            <v>0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>
            <v>0</v>
          </cell>
        </row>
        <row r="605">
          <cell r="AN605">
            <v>0</v>
          </cell>
        </row>
        <row r="606">
          <cell r="AN606">
            <v>0</v>
          </cell>
        </row>
        <row r="607">
          <cell r="AN607">
            <v>0</v>
          </cell>
        </row>
        <row r="608">
          <cell r="AN608">
            <v>0</v>
          </cell>
        </row>
        <row r="609">
          <cell r="AN609">
            <v>0</v>
          </cell>
        </row>
        <row r="610">
          <cell r="AN610">
            <v>0</v>
          </cell>
        </row>
        <row r="611">
          <cell r="AN611">
            <v>0</v>
          </cell>
        </row>
        <row r="612">
          <cell r="AN612">
            <v>0</v>
          </cell>
        </row>
        <row r="614">
          <cell r="AN614">
            <v>0</v>
          </cell>
        </row>
        <row r="615">
          <cell r="AN615">
            <v>0</v>
          </cell>
        </row>
        <row r="616">
          <cell r="AN616">
            <v>0</v>
          </cell>
        </row>
        <row r="617">
          <cell r="AN617">
            <v>0</v>
          </cell>
        </row>
        <row r="618">
          <cell r="AN618">
            <v>0</v>
          </cell>
        </row>
        <row r="619">
          <cell r="AN619">
            <v>0</v>
          </cell>
        </row>
        <row r="620">
          <cell r="AN620">
            <v>0</v>
          </cell>
        </row>
        <row r="621">
          <cell r="AN621">
            <v>0</v>
          </cell>
        </row>
        <row r="622">
          <cell r="AN622">
            <v>0</v>
          </cell>
        </row>
        <row r="623">
          <cell r="AN623">
            <v>0</v>
          </cell>
        </row>
        <row r="626">
          <cell r="AN626" t="str">
            <v xml:space="preserve"> 2044</v>
          </cell>
        </row>
        <row r="629">
          <cell r="AN629">
            <v>0</v>
          </cell>
        </row>
        <row r="632">
          <cell r="B632">
            <v>0</v>
          </cell>
        </row>
        <row r="633">
          <cell r="AN633">
            <v>0</v>
          </cell>
        </row>
        <row r="634">
          <cell r="B634">
            <v>0</v>
          </cell>
        </row>
        <row r="635">
          <cell r="AN635">
            <v>-25.413450084371085</v>
          </cell>
        </row>
        <row r="638">
          <cell r="B638">
            <v>5</v>
          </cell>
        </row>
        <row r="643">
          <cell r="B643">
            <v>0</v>
          </cell>
          <cell r="C643">
            <v>30</v>
          </cell>
        </row>
        <row r="644">
          <cell r="B644">
            <v>0</v>
          </cell>
          <cell r="C644">
            <v>30</v>
          </cell>
        </row>
        <row r="645">
          <cell r="AN645">
            <v>0</v>
          </cell>
        </row>
        <row r="646">
          <cell r="AN646">
            <v>0</v>
          </cell>
        </row>
        <row r="647">
          <cell r="AN647">
            <v>0</v>
          </cell>
        </row>
        <row r="648">
          <cell r="AN648">
            <v>0</v>
          </cell>
        </row>
        <row r="649">
          <cell r="AN649">
            <v>0</v>
          </cell>
        </row>
        <row r="650">
          <cell r="AN650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AN657">
            <v>3.637978807091713E-12</v>
          </cell>
        </row>
        <row r="658">
          <cell r="AN658">
            <v>0</v>
          </cell>
        </row>
        <row r="659">
          <cell r="AN659">
            <v>3.637978807091713E-12</v>
          </cell>
        </row>
        <row r="660">
          <cell r="AN660">
            <v>3.637978807091713E-12</v>
          </cell>
        </row>
        <row r="661">
          <cell r="AN661">
            <v>0</v>
          </cell>
        </row>
        <row r="662">
          <cell r="AN662">
            <v>3.637978807091713E-12</v>
          </cell>
        </row>
        <row r="665">
          <cell r="AN665">
            <v>24010.609001980105</v>
          </cell>
        </row>
        <row r="666">
          <cell r="AN666">
            <v>0</v>
          </cell>
        </row>
        <row r="667">
          <cell r="AN667">
            <v>0</v>
          </cell>
        </row>
        <row r="668">
          <cell r="AN668">
            <v>79767.969272137096</v>
          </cell>
        </row>
        <row r="669">
          <cell r="AN669">
            <v>0</v>
          </cell>
        </row>
        <row r="672">
          <cell r="AN672">
            <v>0</v>
          </cell>
        </row>
        <row r="676">
          <cell r="AN676">
            <v>0</v>
          </cell>
        </row>
        <row r="680">
          <cell r="AN680">
            <v>-25.413450084367447</v>
          </cell>
        </row>
        <row r="681">
          <cell r="AN681">
            <v>103778.5782741172</v>
          </cell>
        </row>
        <row r="682">
          <cell r="AN682">
            <v>-103803.99172420157</v>
          </cell>
        </row>
        <row r="683">
          <cell r="AN683">
            <v>-5331.9305813737446</v>
          </cell>
        </row>
        <row r="684">
          <cell r="AN684">
            <v>0</v>
          </cell>
        </row>
        <row r="685">
          <cell r="AN685">
            <v>-5331.9305813737446</v>
          </cell>
        </row>
        <row r="688">
          <cell r="AN688" t="str">
            <v xml:space="preserve"> 2044</v>
          </cell>
        </row>
        <row r="690">
          <cell r="AN690">
            <v>0</v>
          </cell>
        </row>
        <row r="692">
          <cell r="AN692">
            <v>0</v>
          </cell>
        </row>
        <row r="693">
          <cell r="AN693">
            <v>0</v>
          </cell>
        </row>
        <row r="694">
          <cell r="AN694">
            <v>0</v>
          </cell>
        </row>
        <row r="695">
          <cell r="AN695">
            <v>0</v>
          </cell>
        </row>
        <row r="697">
          <cell r="AN697">
            <v>0</v>
          </cell>
        </row>
        <row r="699">
          <cell r="AN699">
            <v>0</v>
          </cell>
        </row>
        <row r="700">
          <cell r="AN700">
            <v>0</v>
          </cell>
        </row>
        <row r="701">
          <cell r="AN701">
            <v>0</v>
          </cell>
        </row>
        <row r="702">
          <cell r="AN702">
            <v>0</v>
          </cell>
        </row>
        <row r="703">
          <cell r="AN703">
            <v>0</v>
          </cell>
        </row>
        <row r="705">
          <cell r="AN705">
            <v>19246999.475713968</v>
          </cell>
        </row>
        <row r="706">
          <cell r="AN706">
            <v>19246999.475713968</v>
          </cell>
        </row>
        <row r="709">
          <cell r="AN709" t="str">
            <v xml:space="preserve"> 2044</v>
          </cell>
        </row>
        <row r="710">
          <cell r="E710">
            <v>1</v>
          </cell>
        </row>
        <row r="714">
          <cell r="AN714">
            <v>0.15</v>
          </cell>
        </row>
        <row r="717">
          <cell r="AN717">
            <v>0</v>
          </cell>
        </row>
        <row r="718">
          <cell r="AN718">
            <v>0</v>
          </cell>
        </row>
        <row r="719">
          <cell r="AN719">
            <v>0</v>
          </cell>
        </row>
        <row r="720">
          <cell r="AN720">
            <v>0</v>
          </cell>
        </row>
        <row r="721">
          <cell r="AN721">
            <v>0</v>
          </cell>
        </row>
        <row r="722">
          <cell r="AN722">
            <v>0</v>
          </cell>
        </row>
        <row r="723">
          <cell r="AN723">
            <v>0</v>
          </cell>
        </row>
        <row r="725">
          <cell r="AN725">
            <v>0</v>
          </cell>
        </row>
        <row r="726">
          <cell r="AN726">
            <v>0</v>
          </cell>
        </row>
        <row r="727">
          <cell r="AN727">
            <v>0</v>
          </cell>
        </row>
        <row r="728">
          <cell r="AN728">
            <v>0</v>
          </cell>
        </row>
        <row r="729">
          <cell r="AN729">
            <v>0</v>
          </cell>
        </row>
        <row r="730">
          <cell r="AN730">
            <v>0</v>
          </cell>
        </row>
        <row r="731">
          <cell r="AN731">
            <v>0</v>
          </cell>
        </row>
        <row r="732">
          <cell r="AN732">
            <v>0</v>
          </cell>
        </row>
        <row r="733">
          <cell r="AN733">
            <v>0</v>
          </cell>
        </row>
        <row r="735">
          <cell r="AN735" t="str">
            <v>-</v>
          </cell>
        </row>
        <row r="736">
          <cell r="AN736">
            <v>19246999.475713968</v>
          </cell>
        </row>
        <row r="737">
          <cell r="AN737">
            <v>19246999.475713968</v>
          </cell>
        </row>
        <row r="740">
          <cell r="AN740" t="str">
            <v xml:space="preserve"> 2044</v>
          </cell>
        </row>
        <row r="742">
          <cell r="AN742">
            <v>-5331.9305813737446</v>
          </cell>
        </row>
        <row r="744">
          <cell r="AN744">
            <v>0</v>
          </cell>
        </row>
        <row r="745">
          <cell r="AN745">
            <v>0</v>
          </cell>
        </row>
        <row r="746">
          <cell r="AN746">
            <v>0</v>
          </cell>
        </row>
        <row r="747">
          <cell r="AN747">
            <v>-5331.9305813737446</v>
          </cell>
        </row>
        <row r="749">
          <cell r="AN749">
            <v>0</v>
          </cell>
        </row>
        <row r="751">
          <cell r="AN751">
            <v>0</v>
          </cell>
        </row>
        <row r="752">
          <cell r="AN752">
            <v>0</v>
          </cell>
        </row>
        <row r="753">
          <cell r="AN753">
            <v>0</v>
          </cell>
        </row>
        <row r="755">
          <cell r="AN755">
            <v>0</v>
          </cell>
        </row>
        <row r="757">
          <cell r="AN757">
            <v>0</v>
          </cell>
        </row>
        <row r="758">
          <cell r="AN758">
            <v>0</v>
          </cell>
        </row>
        <row r="759">
          <cell r="AN759">
            <v>0</v>
          </cell>
        </row>
        <row r="760">
          <cell r="AN760">
            <v>0</v>
          </cell>
        </row>
        <row r="762">
          <cell r="AN762">
            <v>19246999.475713968</v>
          </cell>
        </row>
        <row r="763">
          <cell r="AN763">
            <v>19246999.475713968</v>
          </cell>
        </row>
        <row r="767">
          <cell r="AN767" t="str">
            <v xml:space="preserve"> 2044</v>
          </cell>
        </row>
        <row r="770">
          <cell r="AN770">
            <v>0</v>
          </cell>
        </row>
        <row r="771">
          <cell r="AN771">
            <v>0</v>
          </cell>
        </row>
        <row r="775">
          <cell r="B775">
            <v>0.18</v>
          </cell>
        </row>
        <row r="776">
          <cell r="B776">
            <v>30</v>
          </cell>
        </row>
        <row r="777">
          <cell r="B777">
            <v>2</v>
          </cell>
        </row>
        <row r="778">
          <cell r="AN778">
            <v>287734.27369501267</v>
          </cell>
        </row>
        <row r="779">
          <cell r="AN779">
            <v>287734.27369501267</v>
          </cell>
        </row>
        <row r="780">
          <cell r="AN780">
            <v>0</v>
          </cell>
        </row>
        <row r="781">
          <cell r="AN781">
            <v>0</v>
          </cell>
        </row>
        <row r="782">
          <cell r="AN782">
            <v>-393.03432874862358</v>
          </cell>
        </row>
        <row r="783">
          <cell r="AN783">
            <v>353.75564252874597</v>
          </cell>
        </row>
        <row r="784">
          <cell r="AN784">
            <v>-746.78997127736955</v>
          </cell>
        </row>
        <row r="785">
          <cell r="AN785">
            <v>0</v>
          </cell>
        </row>
        <row r="786">
          <cell r="AN786">
            <v>0</v>
          </cell>
        </row>
        <row r="787">
          <cell r="AN787">
            <v>288127.30802376126</v>
          </cell>
        </row>
        <row r="788">
          <cell r="AN788">
            <v>0</v>
          </cell>
        </row>
        <row r="789">
          <cell r="AN789">
            <v>8663.6440677966166</v>
          </cell>
        </row>
        <row r="790">
          <cell r="AN790">
            <v>288127.30802376126</v>
          </cell>
        </row>
        <row r="791">
          <cell r="AN791">
            <v>0</v>
          </cell>
        </row>
        <row r="795">
          <cell r="AN795">
            <v>0</v>
          </cell>
        </row>
        <row r="797">
          <cell r="AN797">
            <v>0.26</v>
          </cell>
        </row>
        <row r="798">
          <cell r="AN798">
            <v>30</v>
          </cell>
        </row>
        <row r="800">
          <cell r="AN800">
            <v>0</v>
          </cell>
        </row>
        <row r="801">
          <cell r="AN801">
            <v>30</v>
          </cell>
        </row>
        <row r="802">
          <cell r="AN802">
            <v>0</v>
          </cell>
        </row>
        <row r="803">
          <cell r="AN803">
            <v>0</v>
          </cell>
        </row>
        <row r="804">
          <cell r="AN804">
            <v>1000</v>
          </cell>
        </row>
        <row r="805">
          <cell r="AN805">
            <v>90</v>
          </cell>
        </row>
        <row r="806">
          <cell r="AN806">
            <v>0</v>
          </cell>
        </row>
        <row r="807">
          <cell r="AN807">
            <v>0</v>
          </cell>
        </row>
        <row r="808">
          <cell r="AN808">
            <v>0</v>
          </cell>
        </row>
        <row r="809">
          <cell r="AN809">
            <v>90</v>
          </cell>
        </row>
        <row r="810">
          <cell r="AN810">
            <v>0</v>
          </cell>
        </row>
        <row r="811">
          <cell r="AN811">
            <v>0</v>
          </cell>
        </row>
        <row r="812">
          <cell r="AN812">
            <v>0</v>
          </cell>
        </row>
        <row r="813">
          <cell r="AN813">
            <v>90</v>
          </cell>
        </row>
        <row r="817">
          <cell r="AN817">
            <v>0</v>
          </cell>
        </row>
        <row r="818">
          <cell r="AN818">
            <v>102165.44915254237</v>
          </cell>
        </row>
        <row r="819">
          <cell r="AN819">
            <v>0</v>
          </cell>
        </row>
        <row r="820">
          <cell r="AN820">
            <v>0</v>
          </cell>
        </row>
        <row r="821">
          <cell r="AN821">
            <v>90</v>
          </cell>
        </row>
        <row r="822">
          <cell r="AN822">
            <v>0</v>
          </cell>
        </row>
        <row r="823">
          <cell r="AN823">
            <v>0</v>
          </cell>
        </row>
        <row r="824">
          <cell r="AN824">
            <v>0</v>
          </cell>
        </row>
        <row r="825">
          <cell r="AN825">
            <v>0</v>
          </cell>
        </row>
        <row r="826">
          <cell r="AN826">
            <v>90</v>
          </cell>
        </row>
        <row r="830">
          <cell r="B830">
            <v>0.2</v>
          </cell>
          <cell r="AN830">
            <v>0.2</v>
          </cell>
        </row>
        <row r="831">
          <cell r="B831">
            <v>90</v>
          </cell>
        </row>
        <row r="832">
          <cell r="AN832">
            <v>319071.87708854838</v>
          </cell>
        </row>
        <row r="833">
          <cell r="AN833">
            <v>1595359.3854427417</v>
          </cell>
        </row>
        <row r="834">
          <cell r="AN834">
            <v>0</v>
          </cell>
        </row>
        <row r="835">
          <cell r="AN835">
            <v>0</v>
          </cell>
        </row>
        <row r="836">
          <cell r="AN836">
            <v>1595359.3854427417</v>
          </cell>
        </row>
        <row r="837">
          <cell r="AN837">
            <v>0</v>
          </cell>
        </row>
        <row r="838">
          <cell r="AN838">
            <v>0</v>
          </cell>
        </row>
        <row r="839">
          <cell r="AN839">
            <v>1595359.3854427417</v>
          </cell>
        </row>
        <row r="841">
          <cell r="AN841">
            <v>607199.18511230964</v>
          </cell>
        </row>
        <row r="844">
          <cell r="AN844" t="str">
            <v xml:space="preserve"> 2044</v>
          </cell>
        </row>
        <row r="846">
          <cell r="AN846">
            <v>1598523.7427500705</v>
          </cell>
        </row>
        <row r="847">
          <cell r="AN847">
            <v>3164.3573073287389</v>
          </cell>
        </row>
        <row r="848">
          <cell r="AN848">
            <v>1965.3091251597</v>
          </cell>
        </row>
        <row r="849">
          <cell r="AN849">
            <v>0</v>
          </cell>
        </row>
        <row r="850">
          <cell r="AN850">
            <v>0</v>
          </cell>
        </row>
        <row r="851">
          <cell r="AN851">
            <v>-4148.8331737631643</v>
          </cell>
        </row>
        <row r="852">
          <cell r="AN852">
            <v>0</v>
          </cell>
        </row>
        <row r="853">
          <cell r="AN853">
            <v>5347.8813559322034</v>
          </cell>
        </row>
        <row r="854">
          <cell r="AN854">
            <v>1595359.3854427417</v>
          </cell>
        </row>
        <row r="855">
          <cell r="AN855">
            <v>0</v>
          </cell>
        </row>
        <row r="856">
          <cell r="AN856">
            <v>0</v>
          </cell>
        </row>
        <row r="857">
          <cell r="AN857">
            <v>1595359.3854427417</v>
          </cell>
        </row>
        <row r="858">
          <cell r="AN858">
            <v>0</v>
          </cell>
        </row>
        <row r="859">
          <cell r="AN859">
            <v>0</v>
          </cell>
        </row>
        <row r="860">
          <cell r="AN860">
            <v>0</v>
          </cell>
        </row>
        <row r="861">
          <cell r="AN861">
            <v>0</v>
          </cell>
        </row>
        <row r="862">
          <cell r="AN862">
            <v>0</v>
          </cell>
        </row>
        <row r="863">
          <cell r="AN863">
            <v>1595359.3854427417</v>
          </cell>
        </row>
        <row r="864">
          <cell r="AN864">
            <v>319071.87708854838</v>
          </cell>
        </row>
        <row r="865">
          <cell r="AN865">
            <v>1276287.5083541933</v>
          </cell>
        </row>
        <row r="866">
          <cell r="AN866">
            <v>0</v>
          </cell>
        </row>
        <row r="867">
          <cell r="AN867">
            <v>1276287.5083541933</v>
          </cell>
        </row>
        <row r="868">
          <cell r="AN868">
            <v>18927161.992464341</v>
          </cell>
        </row>
        <row r="921">
          <cell r="AN921" t="str">
            <v xml:space="preserve"> 2044</v>
          </cell>
        </row>
        <row r="925">
          <cell r="AN925">
            <v>0</v>
          </cell>
        </row>
        <row r="926">
          <cell r="AN926">
            <v>0</v>
          </cell>
        </row>
        <row r="927">
          <cell r="AN927">
            <v>0</v>
          </cell>
        </row>
        <row r="928">
          <cell r="AN928">
            <v>0</v>
          </cell>
        </row>
        <row r="932">
          <cell r="AN932">
            <v>0</v>
          </cell>
        </row>
        <row r="933">
          <cell r="AN933">
            <v>0</v>
          </cell>
        </row>
        <row r="934">
          <cell r="AN934">
            <v>0</v>
          </cell>
        </row>
        <row r="935">
          <cell r="AN935">
            <v>0</v>
          </cell>
        </row>
        <row r="936">
          <cell r="AN936">
            <v>0</v>
          </cell>
        </row>
        <row r="938">
          <cell r="AN938">
            <v>0</v>
          </cell>
        </row>
        <row r="942">
          <cell r="AN942">
            <v>0</v>
          </cell>
        </row>
        <row r="946">
          <cell r="AN946">
            <v>0</v>
          </cell>
        </row>
        <row r="947">
          <cell r="AN947">
            <v>0</v>
          </cell>
        </row>
        <row r="948">
          <cell r="AN948">
            <v>0</v>
          </cell>
        </row>
        <row r="953">
          <cell r="AN953" t="str">
            <v xml:space="preserve"> 2044</v>
          </cell>
        </row>
        <row r="955">
          <cell r="AN955">
            <v>1886258.0164450831</v>
          </cell>
        </row>
        <row r="956">
          <cell r="AN956">
            <v>-2319.064767688446</v>
          </cell>
        </row>
        <row r="957">
          <cell r="AN957">
            <v>0</v>
          </cell>
        </row>
        <row r="958">
          <cell r="AN958">
            <v>4895.6231450405339</v>
          </cell>
        </row>
        <row r="959">
          <cell r="AN959">
            <v>-607199.18511230964</v>
          </cell>
        </row>
        <row r="960">
          <cell r="AN960">
            <v>0</v>
          </cell>
        </row>
        <row r="961">
          <cell r="AN961">
            <v>0</v>
          </cell>
        </row>
        <row r="962">
          <cell r="AN962">
            <v>0</v>
          </cell>
        </row>
        <row r="964">
          <cell r="AN964">
            <v>1281635.3897101255</v>
          </cell>
        </row>
        <row r="966">
          <cell r="AN966">
            <v>0</v>
          </cell>
        </row>
        <row r="967">
          <cell r="AN967">
            <v>0</v>
          </cell>
        </row>
        <row r="968">
          <cell r="AN968">
            <v>0</v>
          </cell>
        </row>
        <row r="969">
          <cell r="AN969">
            <v>5331.9305813737446</v>
          </cell>
        </row>
        <row r="970">
          <cell r="AN970">
            <v>0</v>
          </cell>
        </row>
        <row r="972">
          <cell r="AN972">
            <v>5331.9305813737446</v>
          </cell>
        </row>
        <row r="974">
          <cell r="AN974">
            <v>0</v>
          </cell>
        </row>
        <row r="975">
          <cell r="AN975">
            <v>0</v>
          </cell>
        </row>
        <row r="976">
          <cell r="AN976">
            <v>0</v>
          </cell>
        </row>
        <row r="977">
          <cell r="AN977">
            <v>0</v>
          </cell>
        </row>
        <row r="978">
          <cell r="AN978">
            <v>0</v>
          </cell>
        </row>
        <row r="979">
          <cell r="AN979">
            <v>0</v>
          </cell>
        </row>
        <row r="981">
          <cell r="AN981">
            <v>0</v>
          </cell>
        </row>
        <row r="983">
          <cell r="AN983">
            <v>1286967.3202914991</v>
          </cell>
        </row>
        <row r="984">
          <cell r="A984" t="str">
            <v>Денежные средства на конец периода</v>
          </cell>
          <cell r="C984" t="str">
            <v>тыс. руб.</v>
          </cell>
          <cell r="D984" t="str">
            <v>int_end</v>
          </cell>
          <cell r="F984">
            <v>0</v>
          </cell>
          <cell r="G984">
            <v>751.25722437999866</v>
          </cell>
          <cell r="H984">
            <v>1508.867313249666</v>
          </cell>
          <cell r="I984">
            <v>16968.558155402763</v>
          </cell>
          <cell r="J984">
            <v>67076.029772293885</v>
          </cell>
          <cell r="K984">
            <v>152524.03823371761</v>
          </cell>
          <cell r="L984">
            <v>280589.40747165674</v>
          </cell>
          <cell r="M984">
            <v>426127.10680016142</v>
          </cell>
          <cell r="N984">
            <v>645452.69912570808</v>
          </cell>
          <cell r="O984">
            <v>908361.04742602911</v>
          </cell>
          <cell r="P984">
            <v>1221708.4429703488</v>
          </cell>
          <cell r="Q984">
            <v>1610776.8614888485</v>
          </cell>
          <cell r="R984">
            <v>2016155.0525181009</v>
          </cell>
          <cell r="S984">
            <v>2443365.9087442891</v>
          </cell>
          <cell r="T984">
            <v>2893588.3940880476</v>
          </cell>
          <cell r="U984">
            <v>3368065.136521725</v>
          </cell>
          <cell r="V984">
            <v>3868105.8659281768</v>
          </cell>
          <cell r="W984">
            <v>4395091.0376039334</v>
          </cell>
          <cell r="X984">
            <v>4950475.6514315363</v>
          </cell>
          <cell r="Y984">
            <v>5535793.2772871861</v>
          </cell>
          <cell r="Z984">
            <v>6152660.2978203967</v>
          </cell>
          <cell r="AA984">
            <v>6802780.3803437566</v>
          </cell>
          <cell r="AB984">
            <v>7487949.190204734</v>
          </cell>
          <cell r="AC984">
            <v>8210059.35867956</v>
          </cell>
          <cell r="AD984">
            <v>8971105.7191333827</v>
          </cell>
          <cell r="AE984">
            <v>9773190.8259330671</v>
          </cell>
          <cell r="AF984">
            <v>10618530.771381291</v>
          </cell>
          <cell r="AG984">
            <v>11509461.316765074</v>
          </cell>
          <cell r="AH984">
            <v>12448444.354480937</v>
          </cell>
          <cell r="AI984">
            <v>13438074.719114814</v>
          </cell>
          <cell r="AJ984">
            <v>14481087.366320277</v>
          </cell>
          <cell r="AK984">
            <v>15580364.939356189</v>
          </cell>
          <cell r="AL984">
            <v>16738945.744217398</v>
          </cell>
          <cell r="AM984">
            <v>17960032.155422468</v>
          </cell>
          <cell r="AN984">
            <v>19246999.475713968</v>
          </cell>
        </row>
        <row r="1037">
          <cell r="AN1037" t="str">
            <v xml:space="preserve"> 2044</v>
          </cell>
        </row>
        <row r="1039">
          <cell r="AN1039">
            <v>19246999.475713968</v>
          </cell>
        </row>
        <row r="1040">
          <cell r="AN1040">
            <v>0</v>
          </cell>
        </row>
        <row r="1041">
          <cell r="AN1041">
            <v>48131.355932203383</v>
          </cell>
        </row>
        <row r="1042">
          <cell r="AN1042">
            <v>-25.413450084371085</v>
          </cell>
        </row>
        <row r="1043">
          <cell r="AN1043">
            <v>0</v>
          </cell>
        </row>
        <row r="1044">
          <cell r="AN1044">
            <v>0</v>
          </cell>
        </row>
        <row r="1045">
          <cell r="AN1045">
            <v>8663.6440677966166</v>
          </cell>
        </row>
        <row r="1046">
          <cell r="AN1046">
            <v>0</v>
          </cell>
        </row>
        <row r="1048">
          <cell r="AN1048">
            <v>19303769.062263884</v>
          </cell>
        </row>
        <row r="1050">
          <cell r="AN1050">
            <v>99491.508474576258</v>
          </cell>
        </row>
        <row r="1051">
          <cell r="AN1051">
            <v>99491.508474576258</v>
          </cell>
        </row>
        <row r="1052">
          <cell r="AN1052">
            <v>0</v>
          </cell>
        </row>
        <row r="1053">
          <cell r="AN1053">
            <v>0</v>
          </cell>
        </row>
        <row r="1054">
          <cell r="AN1054">
            <v>99491.508474576258</v>
          </cell>
        </row>
        <row r="1056">
          <cell r="AN1056">
            <v>19403260.570738461</v>
          </cell>
        </row>
        <row r="1058">
          <cell r="AN1058">
            <v>3.637978807091713E-12</v>
          </cell>
        </row>
        <row r="1059">
          <cell r="AN1059">
            <v>3.637978807091713E-12</v>
          </cell>
        </row>
        <row r="1060">
          <cell r="AN1060">
            <v>0</v>
          </cell>
        </row>
        <row r="1061">
          <cell r="AN1061">
            <v>103778.5782741172</v>
          </cell>
        </row>
        <row r="1062">
          <cell r="AN1062">
            <v>0</v>
          </cell>
        </row>
        <row r="1063">
          <cell r="AN1063">
            <v>0</v>
          </cell>
        </row>
        <row r="1064">
          <cell r="AN1064">
            <v>0</v>
          </cell>
        </row>
        <row r="1065">
          <cell r="AN1065">
            <v>0</v>
          </cell>
        </row>
        <row r="1066">
          <cell r="AN1066">
            <v>103778.5782741172</v>
          </cell>
        </row>
        <row r="1068">
          <cell r="AN1068">
            <v>0</v>
          </cell>
        </row>
        <row r="1070">
          <cell r="AN1070">
            <v>0</v>
          </cell>
        </row>
        <row r="1071">
          <cell r="AN1071">
            <v>18927161.992464341</v>
          </cell>
        </row>
        <row r="1072">
          <cell r="AN1072">
            <v>372320</v>
          </cell>
        </row>
        <row r="1073">
          <cell r="AN1073">
            <v>19299481.992464341</v>
          </cell>
        </row>
        <row r="1075">
          <cell r="AN1075">
            <v>19403260.570738457</v>
          </cell>
        </row>
        <row r="1076">
          <cell r="AN1076">
            <v>0</v>
          </cell>
        </row>
        <row r="1104">
          <cell r="AN1104" t="str">
            <v xml:space="preserve"> 2044</v>
          </cell>
        </row>
        <row r="1106">
          <cell r="AN1106">
            <v>6.8023494062017603E-2</v>
          </cell>
        </row>
        <row r="1107">
          <cell r="AN1107">
            <v>6.8392067710109319E-2</v>
          </cell>
        </row>
        <row r="1108">
          <cell r="AN1108">
            <v>12.492359392935072</v>
          </cell>
        </row>
        <row r="1109">
          <cell r="AN1109">
            <v>1.9795497700177025E-3</v>
          </cell>
        </row>
        <row r="1110">
          <cell r="AN1110">
            <v>0.79841636018398576</v>
          </cell>
        </row>
        <row r="1112">
          <cell r="AN1112">
            <v>0.37892313216083734</v>
          </cell>
        </row>
        <row r="1113">
          <cell r="AN1113">
            <v>1200.5241696958926</v>
          </cell>
        </row>
        <row r="1114">
          <cell r="AN1114">
            <v>0.99924897945673896</v>
          </cell>
        </row>
        <row r="1116">
          <cell r="AN1116">
            <v>504.16537403909643</v>
          </cell>
        </row>
        <row r="1117">
          <cell r="AN1117">
            <v>403.33229923127715</v>
          </cell>
        </row>
        <row r="1119">
          <cell r="AN1119">
            <v>8.5198021300994353E-2</v>
          </cell>
        </row>
        <row r="1120">
          <cell r="AN1120">
            <v>8.5659652182414142E-2</v>
          </cell>
        </row>
        <row r="1121">
          <cell r="AN1121">
            <v>15.646422112463171</v>
          </cell>
        </row>
        <row r="1123">
          <cell r="AN1123" t="str">
            <v>-</v>
          </cell>
        </row>
        <row r="1124">
          <cell r="AN1124">
            <v>3.1041193598454715E-13</v>
          </cell>
        </row>
        <row r="1126">
          <cell r="AN1126">
            <v>186.00918786221533</v>
          </cell>
        </row>
        <row r="1127">
          <cell r="AN1127">
            <v>185.46191692302415</v>
          </cell>
        </row>
        <row r="1128">
          <cell r="AN1128">
            <v>185.46216180448724</v>
          </cell>
        </row>
        <row r="1129">
          <cell r="AN1129">
            <v>19199990.483989768</v>
          </cell>
        </row>
        <row r="1131">
          <cell r="AN1131">
            <v>0.99465148767673506</v>
          </cell>
        </row>
        <row r="1132">
          <cell r="AN1132">
            <v>185.96787808643271</v>
          </cell>
        </row>
        <row r="1133">
          <cell r="AN1133">
            <v>0</v>
          </cell>
        </row>
        <row r="1134">
          <cell r="AN1134" t="str">
            <v>-</v>
          </cell>
        </row>
        <row r="1135">
          <cell r="AN1135" t="str">
            <v>-</v>
          </cell>
        </row>
        <row r="1213">
          <cell r="AN1213" t="str">
            <v xml:space="preserve"> 2044</v>
          </cell>
        </row>
        <row r="1218">
          <cell r="AN1218">
            <v>0.1125</v>
          </cell>
        </row>
        <row r="1219">
          <cell r="AN1219">
            <v>0.11250000000000004</v>
          </cell>
        </row>
        <row r="1220">
          <cell r="AN1220">
            <v>37.514630065774526</v>
          </cell>
        </row>
        <row r="1223">
          <cell r="AN1223">
            <v>1281635.3897101255</v>
          </cell>
        </row>
        <row r="1224">
          <cell r="AN1224">
            <v>0</v>
          </cell>
        </row>
        <row r="1225">
          <cell r="AN1225">
            <v>5331.9305813737446</v>
          </cell>
        </row>
        <row r="1226">
          <cell r="AN1226" t="str">
            <v/>
          </cell>
        </row>
        <row r="1228">
          <cell r="AN1228" t="str">
            <v/>
          </cell>
        </row>
        <row r="1229">
          <cell r="AN1229" t="str">
            <v/>
          </cell>
        </row>
        <row r="1230">
          <cell r="AN1230">
            <v>0</v>
          </cell>
        </row>
        <row r="1231">
          <cell r="AN1231" t="str">
            <v/>
          </cell>
        </row>
        <row r="1233">
          <cell r="AN1233" t="str">
            <v/>
          </cell>
        </row>
        <row r="1235">
          <cell r="AN1235">
            <v>1286967.3202914991</v>
          </cell>
        </row>
        <row r="1236">
          <cell r="AN1236">
            <v>34305.744666415609</v>
          </cell>
        </row>
        <row r="1237">
          <cell r="AN1237">
            <v>1895332.4049357388</v>
          </cell>
        </row>
        <row r="1240">
          <cell r="AN1240">
            <v>18874679.475713968</v>
          </cell>
        </row>
        <row r="1241">
          <cell r="AN1241">
            <v>1</v>
          </cell>
        </row>
        <row r="1242">
          <cell r="AN1242">
            <v>0</v>
          </cell>
        </row>
        <row r="1246">
          <cell r="AN1246">
            <v>1</v>
          </cell>
        </row>
        <row r="1247">
          <cell r="AN1247">
            <v>0</v>
          </cell>
        </row>
        <row r="1251">
          <cell r="AN1251">
            <v>-5331.9305813737446</v>
          </cell>
        </row>
        <row r="1252">
          <cell r="AN1252">
            <v>-142.12936585074286</v>
          </cell>
        </row>
        <row r="1284">
          <cell r="AN1284" t="str">
            <v xml:space="preserve"> 2044</v>
          </cell>
        </row>
        <row r="1289">
          <cell r="AN1289">
            <v>0.1125</v>
          </cell>
        </row>
        <row r="1290">
          <cell r="AN1290">
            <v>0.11250000000000004</v>
          </cell>
        </row>
        <row r="1291">
          <cell r="AN1291">
            <v>37.514630065774526</v>
          </cell>
        </row>
        <row r="1294">
          <cell r="AN1294">
            <v>1281635.3897101255</v>
          </cell>
        </row>
        <row r="1295">
          <cell r="AN1295" t="str">
            <v/>
          </cell>
        </row>
        <row r="1296">
          <cell r="AN1296">
            <v>5331.9305813737446</v>
          </cell>
        </row>
        <row r="1297">
          <cell r="AN1297" t="str">
            <v/>
          </cell>
        </row>
        <row r="1298">
          <cell r="AN1298">
            <v>0</v>
          </cell>
        </row>
        <row r="1299">
          <cell r="AN1299">
            <v>0</v>
          </cell>
        </row>
        <row r="1300">
          <cell r="AN1300">
            <v>0</v>
          </cell>
        </row>
        <row r="1301">
          <cell r="AN1301">
            <v>0</v>
          </cell>
        </row>
        <row r="1302">
          <cell r="AN1302" t="str">
            <v/>
          </cell>
        </row>
        <row r="1304">
          <cell r="AN1304" t="str">
            <v/>
          </cell>
        </row>
        <row r="1306">
          <cell r="AN1306">
            <v>1286967.3202914991</v>
          </cell>
        </row>
        <row r="1307">
          <cell r="AN1307">
            <v>34305.744666415609</v>
          </cell>
        </row>
        <row r="1308">
          <cell r="AN1308">
            <v>2178784.2102354574</v>
          </cell>
        </row>
        <row r="1311">
          <cell r="AN1311">
            <v>19246999.475713968</v>
          </cell>
        </row>
        <row r="1312">
          <cell r="AN1312">
            <v>1</v>
          </cell>
        </row>
        <row r="1313">
          <cell r="AN1313">
            <v>0</v>
          </cell>
        </row>
        <row r="1317">
          <cell r="AN1317">
            <v>1</v>
          </cell>
        </row>
        <row r="1318">
          <cell r="AN1318">
            <v>0</v>
          </cell>
        </row>
        <row r="1322">
          <cell r="AN1322">
            <v>-5331.9305813737446</v>
          </cell>
        </row>
        <row r="1323">
          <cell r="AN1323">
            <v>-142.12936585074286</v>
          </cell>
        </row>
        <row r="1355">
          <cell r="AN1355" t="str">
            <v xml:space="preserve"> 2044</v>
          </cell>
        </row>
        <row r="1358">
          <cell r="AN1358">
            <v>8.2500000000000004E-2</v>
          </cell>
        </row>
        <row r="1359">
          <cell r="AN1359">
            <v>8.2500000000000018E-2</v>
          </cell>
        </row>
        <row r="1360">
          <cell r="AN1360">
            <v>14.809785584350175</v>
          </cell>
        </row>
        <row r="1363">
          <cell r="AN1363">
            <v>1281635.3897101255</v>
          </cell>
        </row>
        <row r="1364">
          <cell r="AN1364">
            <v>0</v>
          </cell>
        </row>
        <row r="1365">
          <cell r="AN1365">
            <v>5331.9305813737446</v>
          </cell>
        </row>
        <row r="1366">
          <cell r="AN1366">
            <v>0</v>
          </cell>
        </row>
        <row r="1367">
          <cell r="AN1367">
            <v>0</v>
          </cell>
        </row>
        <row r="1368">
          <cell r="AN1368" t="str">
            <v/>
          </cell>
        </row>
        <row r="1369">
          <cell r="AN1369" t="str">
            <v/>
          </cell>
        </row>
        <row r="1370">
          <cell r="AN1370">
            <v>0</v>
          </cell>
        </row>
        <row r="1371">
          <cell r="AN1371">
            <v>0</v>
          </cell>
        </row>
        <row r="1373">
          <cell r="AN1373" t="str">
            <v/>
          </cell>
        </row>
        <row r="1375">
          <cell r="AN1375">
            <v>1286967.3202914991</v>
          </cell>
        </row>
        <row r="1376">
          <cell r="AN1376">
            <v>86899.79425843044</v>
          </cell>
        </row>
        <row r="1377">
          <cell r="AN1377">
            <v>3545187.2757239244</v>
          </cell>
        </row>
        <row r="1380">
          <cell r="AN1380">
            <v>19246999.475713968</v>
          </cell>
        </row>
        <row r="1381">
          <cell r="AN1381">
            <v>1</v>
          </cell>
        </row>
        <row r="1382">
          <cell r="AN1382">
            <v>0</v>
          </cell>
        </row>
        <row r="1386">
          <cell r="AN1386">
            <v>1</v>
          </cell>
        </row>
        <row r="1387">
          <cell r="AN1387">
            <v>0</v>
          </cell>
        </row>
        <row r="1391">
          <cell r="AN1391">
            <v>-5331.9305813737446</v>
          </cell>
        </row>
        <row r="1392">
          <cell r="AN1392">
            <v>-360.02753389003232</v>
          </cell>
        </row>
        <row r="1424">
          <cell r="AN1424" t="str">
            <v xml:space="preserve"> 2044</v>
          </cell>
        </row>
        <row r="1427">
          <cell r="AN1427">
            <v>0.1125</v>
          </cell>
        </row>
        <row r="1428">
          <cell r="AN1428">
            <v>0.11250000000000004</v>
          </cell>
        </row>
        <row r="1429">
          <cell r="AN1429">
            <v>37.514630065774526</v>
          </cell>
        </row>
        <row r="1435">
          <cell r="AN1435">
            <v>34305.744666415609</v>
          </cell>
        </row>
        <row r="1436">
          <cell r="AN1436">
            <v>0</v>
          </cell>
        </row>
        <row r="1437">
          <cell r="AN1437">
            <v>1398.9879857099797</v>
          </cell>
        </row>
        <row r="1438">
          <cell r="AN1438">
            <v>34021.060746606709</v>
          </cell>
        </row>
        <row r="1451">
          <cell r="AN1451" t="str">
            <v xml:space="preserve"> 2044</v>
          </cell>
        </row>
        <row r="1466">
          <cell r="AN1466">
            <v>0</v>
          </cell>
        </row>
        <row r="1468">
          <cell r="AN1468">
            <v>354600.6157505422</v>
          </cell>
        </row>
        <row r="1469">
          <cell r="AN1469">
            <v>252598.56936176747</v>
          </cell>
        </row>
        <row r="1475">
          <cell r="AN1475">
            <v>0</v>
          </cell>
        </row>
        <row r="1476">
          <cell r="AN1476">
            <v>0</v>
          </cell>
        </row>
        <row r="1477">
          <cell r="AN1477">
            <v>0</v>
          </cell>
        </row>
        <row r="1480">
          <cell r="AN1480">
            <v>0</v>
          </cell>
        </row>
        <row r="1481">
          <cell r="AN1481">
            <v>0</v>
          </cell>
        </row>
        <row r="1482">
          <cell r="AN1482">
            <v>0</v>
          </cell>
        </row>
        <row r="1486">
          <cell r="AN1486">
            <v>354600.6157505422</v>
          </cell>
        </row>
        <row r="1487">
          <cell r="AN1487">
            <v>252598.56936176747</v>
          </cell>
        </row>
        <row r="1490">
          <cell r="AN1490">
            <v>37.514630065774526</v>
          </cell>
        </row>
        <row r="1491">
          <cell r="AN1491">
            <v>9452.3287349180773</v>
          </cell>
        </row>
        <row r="1492">
          <cell r="AN1492">
            <v>6733.3349394325778</v>
          </cell>
        </row>
        <row r="1498">
          <cell r="AN1498" t="str">
            <v xml:space="preserve"> 2044</v>
          </cell>
        </row>
        <row r="1500">
          <cell r="AN1500">
            <v>1598523.7427500705</v>
          </cell>
        </row>
        <row r="1501">
          <cell r="AN1501">
            <v>1600707.2667986739</v>
          </cell>
        </row>
        <row r="1502">
          <cell r="AN1502">
            <v>1595359.3854427417</v>
          </cell>
        </row>
        <row r="1503">
          <cell r="AN1503">
            <v>1276287.5083541933</v>
          </cell>
        </row>
        <row r="1504">
          <cell r="AN1504">
            <v>0</v>
          </cell>
        </row>
        <row r="1507">
          <cell r="AN1507">
            <v>0</v>
          </cell>
        </row>
        <row r="1508">
          <cell r="AN1508">
            <v>5331.9305813737446</v>
          </cell>
        </row>
        <row r="1530">
          <cell r="AN1530">
            <v>0</v>
          </cell>
        </row>
        <row r="1532">
          <cell r="AN1532">
            <v>0</v>
          </cell>
        </row>
        <row r="1533">
          <cell r="AN1533">
            <v>0</v>
          </cell>
        </row>
        <row r="1534">
          <cell r="AN1534">
            <v>0</v>
          </cell>
        </row>
        <row r="1536">
          <cell r="AN1536" t="str">
            <v>-</v>
          </cell>
        </row>
      </sheetData>
      <sheetData sheetId="2">
        <row r="6">
          <cell r="A6" t="str">
            <v>Включение проектов в суммарные результаты:</v>
          </cell>
        </row>
        <row r="11">
          <cell r="AN11" t="str">
            <v xml:space="preserve"> 2044</v>
          </cell>
        </row>
        <row r="16">
          <cell r="AN16">
            <v>287734.27369501267</v>
          </cell>
        </row>
        <row r="17">
          <cell r="AN17">
            <v>287734.27369501267</v>
          </cell>
        </row>
        <row r="18">
          <cell r="AN18">
            <v>-393.03432874862358</v>
          </cell>
        </row>
        <row r="19">
          <cell r="AN19">
            <v>-393.03432874862358</v>
          </cell>
        </row>
        <row r="20">
          <cell r="AN20">
            <v>0</v>
          </cell>
        </row>
        <row r="21">
          <cell r="AN21">
            <v>0</v>
          </cell>
        </row>
        <row r="22">
          <cell r="AN22">
            <v>0</v>
          </cell>
        </row>
        <row r="23">
          <cell r="AN23">
            <v>0</v>
          </cell>
        </row>
        <row r="24">
          <cell r="AN24">
            <v>8663.6440677966166</v>
          </cell>
        </row>
        <row r="25">
          <cell r="AN25">
            <v>8663.6440677966166</v>
          </cell>
        </row>
        <row r="26">
          <cell r="AN26">
            <v>288127.30802376126</v>
          </cell>
        </row>
        <row r="27">
          <cell r="AN27">
            <v>288127.30802376126</v>
          </cell>
        </row>
        <row r="28">
          <cell r="AN28">
            <v>0</v>
          </cell>
        </row>
        <row r="29">
          <cell r="AN29">
            <v>0</v>
          </cell>
        </row>
        <row r="30">
          <cell r="AN30">
            <v>288127.30802376126</v>
          </cell>
        </row>
        <row r="31">
          <cell r="AN31">
            <v>288127.30802376126</v>
          </cell>
        </row>
        <row r="33">
          <cell r="AN33">
            <v>319071.87708854838</v>
          </cell>
        </row>
        <row r="34">
          <cell r="AN34">
            <v>319071.87708854838</v>
          </cell>
        </row>
        <row r="35">
          <cell r="AN35">
            <v>0</v>
          </cell>
        </row>
        <row r="36">
          <cell r="AN36">
            <v>0</v>
          </cell>
        </row>
        <row r="37">
          <cell r="AN37">
            <v>0</v>
          </cell>
        </row>
        <row r="38">
          <cell r="AN38">
            <v>0</v>
          </cell>
        </row>
        <row r="39">
          <cell r="AN39">
            <v>1595359.3854427417</v>
          </cell>
        </row>
        <row r="40">
          <cell r="AN40">
            <v>1595359.3854427417</v>
          </cell>
        </row>
        <row r="41">
          <cell r="AN41">
            <v>0</v>
          </cell>
        </row>
        <row r="42">
          <cell r="AN42">
            <v>0</v>
          </cell>
        </row>
        <row r="43">
          <cell r="AN43">
            <v>0</v>
          </cell>
        </row>
        <row r="44">
          <cell r="AN44">
            <v>0</v>
          </cell>
        </row>
        <row r="47">
          <cell r="AN47" t="str">
            <v xml:space="preserve"> 2044</v>
          </cell>
        </row>
        <row r="49">
          <cell r="AN49">
            <v>1598523.7427500705</v>
          </cell>
        </row>
        <row r="50">
          <cell r="AN50">
            <v>1598523.7427500705</v>
          </cell>
        </row>
        <row r="51">
          <cell r="AN51">
            <v>3164.3573073287389</v>
          </cell>
        </row>
        <row r="52">
          <cell r="AN52">
            <v>3164.3573073287389</v>
          </cell>
        </row>
        <row r="53">
          <cell r="AN53">
            <v>1965.3091251597</v>
          </cell>
        </row>
        <row r="54">
          <cell r="AN54">
            <v>1965.3091251597</v>
          </cell>
        </row>
        <row r="55">
          <cell r="AN55">
            <v>0</v>
          </cell>
        </row>
        <row r="56">
          <cell r="AN56">
            <v>0</v>
          </cell>
        </row>
        <row r="57">
          <cell r="AN57">
            <v>0</v>
          </cell>
        </row>
        <row r="58">
          <cell r="AN58">
            <v>0</v>
          </cell>
        </row>
        <row r="59">
          <cell r="AN59">
            <v>-4148.8331737631643</v>
          </cell>
        </row>
        <row r="60">
          <cell r="AN60">
            <v>-4148.8331737631643</v>
          </cell>
        </row>
        <row r="61">
          <cell r="AN61">
            <v>0</v>
          </cell>
        </row>
        <row r="62">
          <cell r="AN62">
            <v>0</v>
          </cell>
        </row>
        <row r="63">
          <cell r="AN63">
            <v>5347.8813559322034</v>
          </cell>
        </row>
        <row r="64">
          <cell r="AN64">
            <v>5347.8813559322034</v>
          </cell>
        </row>
        <row r="65">
          <cell r="AN65">
            <v>1595359.3854427417</v>
          </cell>
        </row>
        <row r="66">
          <cell r="AN66">
            <v>1595359.3854427417</v>
          </cell>
        </row>
        <row r="67">
          <cell r="AN67">
            <v>0</v>
          </cell>
        </row>
        <row r="68">
          <cell r="AN68">
            <v>0</v>
          </cell>
        </row>
        <row r="69">
          <cell r="AN69">
            <v>0</v>
          </cell>
        </row>
        <row r="70">
          <cell r="AN70">
            <v>0</v>
          </cell>
        </row>
        <row r="71">
          <cell r="AN71">
            <v>1595359.3854427417</v>
          </cell>
        </row>
        <row r="72">
          <cell r="AN72">
            <v>1595359.3854427417</v>
          </cell>
        </row>
        <row r="73">
          <cell r="AN73">
            <v>0</v>
          </cell>
        </row>
        <row r="74">
          <cell r="AN74">
            <v>0</v>
          </cell>
        </row>
        <row r="75">
          <cell r="AN75">
            <v>0</v>
          </cell>
        </row>
        <row r="76">
          <cell r="AN76">
            <v>0</v>
          </cell>
        </row>
        <row r="77">
          <cell r="AN77">
            <v>0</v>
          </cell>
        </row>
        <row r="78">
          <cell r="AN78">
            <v>0</v>
          </cell>
        </row>
        <row r="79">
          <cell r="AN79">
            <v>0</v>
          </cell>
        </row>
        <row r="80">
          <cell r="AN80">
            <v>0</v>
          </cell>
        </row>
        <row r="81">
          <cell r="AN81">
            <v>0</v>
          </cell>
        </row>
        <row r="82">
          <cell r="AN82">
            <v>0</v>
          </cell>
        </row>
        <row r="83">
          <cell r="AN83">
            <v>1595359.3854427417</v>
          </cell>
        </row>
        <row r="84">
          <cell r="AN84">
            <v>1595359.3854427417</v>
          </cell>
        </row>
        <row r="85">
          <cell r="AN85">
            <v>319071.87708854838</v>
          </cell>
        </row>
        <row r="86">
          <cell r="AN86">
            <v>319071.87708854838</v>
          </cell>
        </row>
        <row r="87">
          <cell r="AN87">
            <v>1276287.5083541933</v>
          </cell>
        </row>
        <row r="88">
          <cell r="AN88">
            <v>1276287.5083541933</v>
          </cell>
        </row>
        <row r="89">
          <cell r="AN89">
            <v>0</v>
          </cell>
        </row>
        <row r="90">
          <cell r="AN90">
            <v>0</v>
          </cell>
        </row>
        <row r="91">
          <cell r="AN91">
            <v>1276287.5083541933</v>
          </cell>
        </row>
        <row r="92">
          <cell r="AN92">
            <v>1276287.5083541933</v>
          </cell>
        </row>
        <row r="93">
          <cell r="AN93">
            <v>18927161.992464341</v>
          </cell>
        </row>
        <row r="94">
          <cell r="AN94">
            <v>18927161.992464341</v>
          </cell>
        </row>
        <row r="147">
          <cell r="AN147" t="str">
            <v xml:space="preserve"> 2044</v>
          </cell>
        </row>
        <row r="149">
          <cell r="AN149">
            <v>1886258.0164450831</v>
          </cell>
        </row>
        <row r="150">
          <cell r="AN150">
            <v>1886258.0164450831</v>
          </cell>
        </row>
        <row r="151">
          <cell r="AN151">
            <v>-2319.064767688446</v>
          </cell>
        </row>
        <row r="152">
          <cell r="AN152">
            <v>-2319.064767688446</v>
          </cell>
        </row>
        <row r="153">
          <cell r="AN153">
            <v>0</v>
          </cell>
        </row>
        <row r="154">
          <cell r="AN154">
            <v>0</v>
          </cell>
        </row>
        <row r="155">
          <cell r="AN155">
            <v>4895.6231450405339</v>
          </cell>
        </row>
        <row r="156">
          <cell r="AN156">
            <v>4895.6231450405339</v>
          </cell>
        </row>
        <row r="157">
          <cell r="AN157">
            <v>-607199.18511230964</v>
          </cell>
        </row>
        <row r="158">
          <cell r="AN158">
            <v>-607199.18511230964</v>
          </cell>
        </row>
        <row r="159">
          <cell r="AN159">
            <v>0</v>
          </cell>
        </row>
        <row r="160">
          <cell r="AN160">
            <v>0</v>
          </cell>
        </row>
        <row r="161">
          <cell r="AN161">
            <v>0</v>
          </cell>
        </row>
        <row r="162">
          <cell r="AN162">
            <v>0</v>
          </cell>
        </row>
        <row r="163">
          <cell r="AN163">
            <v>0</v>
          </cell>
        </row>
        <row r="164">
          <cell r="AN164">
            <v>0</v>
          </cell>
        </row>
        <row r="166">
          <cell r="AN166">
            <v>1281635.3897101255</v>
          </cell>
        </row>
        <row r="168">
          <cell r="AN168">
            <v>0</v>
          </cell>
        </row>
        <row r="169">
          <cell r="AN169">
            <v>0</v>
          </cell>
        </row>
        <row r="170">
          <cell r="AN170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5331.9305813737446</v>
          </cell>
        </row>
        <row r="175">
          <cell r="AN175">
            <v>5331.9305813737446</v>
          </cell>
        </row>
        <row r="176">
          <cell r="AN176">
            <v>0</v>
          </cell>
        </row>
        <row r="177">
          <cell r="AN177">
            <v>0</v>
          </cell>
        </row>
        <row r="179">
          <cell r="AN179">
            <v>5331.9305813737446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4">
          <cell r="AN184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7">
          <cell r="AN187">
            <v>0</v>
          </cell>
        </row>
        <row r="188">
          <cell r="AN188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3">
          <cell r="AN193">
            <v>0</v>
          </cell>
        </row>
        <row r="194">
          <cell r="AN194">
            <v>0</v>
          </cell>
        </row>
        <row r="196">
          <cell r="AN196">
            <v>0</v>
          </cell>
        </row>
        <row r="198">
          <cell r="AN198">
            <v>1286967.3202914991</v>
          </cell>
        </row>
        <row r="199">
          <cell r="AN199">
            <v>19246999.475713968</v>
          </cell>
        </row>
        <row r="252">
          <cell r="AN252" t="str">
            <v xml:space="preserve"> 2044</v>
          </cell>
        </row>
        <row r="254">
          <cell r="AN254">
            <v>19246999.475713968</v>
          </cell>
        </row>
        <row r="255">
          <cell r="AN255">
            <v>19246999.475713968</v>
          </cell>
        </row>
        <row r="256">
          <cell r="AN256">
            <v>0</v>
          </cell>
        </row>
        <row r="257">
          <cell r="AN257">
            <v>0</v>
          </cell>
        </row>
        <row r="258">
          <cell r="AN258">
            <v>48131.355932203383</v>
          </cell>
        </row>
        <row r="259">
          <cell r="AN259">
            <v>48131.355932203383</v>
          </cell>
        </row>
        <row r="260">
          <cell r="AN260">
            <v>-25.413450084371085</v>
          </cell>
        </row>
        <row r="261">
          <cell r="AN261">
            <v>-25.413450084371085</v>
          </cell>
        </row>
        <row r="262">
          <cell r="AN262">
            <v>0</v>
          </cell>
        </row>
        <row r="263">
          <cell r="AN263">
            <v>0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8663.6440677966166</v>
          </cell>
        </row>
        <row r="267">
          <cell r="AN267">
            <v>8663.6440677966166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3">
          <cell r="AN273">
            <v>19303769.062263884</v>
          </cell>
        </row>
        <row r="275">
          <cell r="AN275">
            <v>99491.508474576258</v>
          </cell>
        </row>
        <row r="276">
          <cell r="AN276">
            <v>99491.508474576258</v>
          </cell>
        </row>
        <row r="277">
          <cell r="AN277">
            <v>99491.508474576258</v>
          </cell>
        </row>
        <row r="278">
          <cell r="AN278">
            <v>99491.508474576258</v>
          </cell>
        </row>
        <row r="279">
          <cell r="AN279">
            <v>0</v>
          </cell>
        </row>
        <row r="280">
          <cell r="AN280">
            <v>0</v>
          </cell>
        </row>
        <row r="281">
          <cell r="AN281">
            <v>0</v>
          </cell>
        </row>
        <row r="282">
          <cell r="AN282">
            <v>0</v>
          </cell>
        </row>
        <row r="284">
          <cell r="AN284">
            <v>99491.508474576258</v>
          </cell>
        </row>
        <row r="286">
          <cell r="AN286">
            <v>19403260.570738461</v>
          </cell>
        </row>
        <row r="288">
          <cell r="AN288">
            <v>3.637978807091713E-12</v>
          </cell>
        </row>
        <row r="289">
          <cell r="AN289">
            <v>3.637978807091713E-12</v>
          </cell>
        </row>
        <row r="290">
          <cell r="AN290">
            <v>3.637978807091713E-12</v>
          </cell>
        </row>
        <row r="291">
          <cell r="AN291">
            <v>3.637978807091713E-12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103778.5782741172</v>
          </cell>
        </row>
        <row r="295">
          <cell r="AN295">
            <v>103778.5782741172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5">
          <cell r="AN305">
            <v>103778.5782741172</v>
          </cell>
        </row>
        <row r="307">
          <cell r="AN307">
            <v>0</v>
          </cell>
        </row>
        <row r="308">
          <cell r="AN308">
            <v>0</v>
          </cell>
        </row>
        <row r="310">
          <cell r="AN310">
            <v>0</v>
          </cell>
        </row>
        <row r="311">
          <cell r="AN311">
            <v>0</v>
          </cell>
        </row>
        <row r="312">
          <cell r="AN312">
            <v>18927161.992464341</v>
          </cell>
        </row>
        <row r="313">
          <cell r="AN313">
            <v>18927161.992464341</v>
          </cell>
        </row>
        <row r="314">
          <cell r="AN314">
            <v>372320</v>
          </cell>
        </row>
        <row r="315">
          <cell r="AN315">
            <v>372320</v>
          </cell>
        </row>
        <row r="317">
          <cell r="AN317">
            <v>19299481.992464341</v>
          </cell>
        </row>
        <row r="319">
          <cell r="AN319">
            <v>19403260.570738457</v>
          </cell>
        </row>
        <row r="320">
          <cell r="AN320">
            <v>0</v>
          </cell>
        </row>
        <row r="348">
          <cell r="AN348" t="str">
            <v xml:space="preserve"> 2044</v>
          </cell>
        </row>
        <row r="350">
          <cell r="AN350">
            <v>6.8023494062017603E-2</v>
          </cell>
        </row>
        <row r="351">
          <cell r="AN351">
            <v>6.8392067710109319E-2</v>
          </cell>
        </row>
        <row r="352">
          <cell r="AN352">
            <v>12.492359392935072</v>
          </cell>
        </row>
        <row r="353">
          <cell r="AN353">
            <v>1.9795497700177025E-3</v>
          </cell>
        </row>
        <row r="354">
          <cell r="AN354">
            <v>0.79841636018398576</v>
          </cell>
        </row>
        <row r="356">
          <cell r="AN356">
            <v>504.16537403909643</v>
          </cell>
        </row>
        <row r="357">
          <cell r="AN357">
            <v>403.33229923127715</v>
          </cell>
        </row>
        <row r="359">
          <cell r="AN359">
            <v>8.5198021300994353E-2</v>
          </cell>
        </row>
        <row r="360">
          <cell r="AN360">
            <v>8.5659652182414142E-2</v>
          </cell>
        </row>
        <row r="361">
          <cell r="AN361">
            <v>15.646422112463171</v>
          </cell>
        </row>
        <row r="363">
          <cell r="AN363" t="str">
            <v>-</v>
          </cell>
        </row>
        <row r="364">
          <cell r="AN364">
            <v>3.1041193598454715E-13</v>
          </cell>
        </row>
        <row r="366">
          <cell r="AN366">
            <v>186.00918786221533</v>
          </cell>
        </row>
        <row r="367">
          <cell r="AN367">
            <v>185.46191692302415</v>
          </cell>
        </row>
        <row r="368">
          <cell r="AN368">
            <v>185.46216180448724</v>
          </cell>
        </row>
        <row r="369">
          <cell r="AN369">
            <v>19199990.483989768</v>
          </cell>
        </row>
        <row r="371">
          <cell r="AN371">
            <v>0.99465148767673506</v>
          </cell>
        </row>
        <row r="372">
          <cell r="AN372">
            <v>185.96787808643271</v>
          </cell>
        </row>
        <row r="373">
          <cell r="AN373">
            <v>0</v>
          </cell>
        </row>
        <row r="374">
          <cell r="AN374" t="str">
            <v>-</v>
          </cell>
        </row>
        <row r="375">
          <cell r="AN375" t="str">
            <v>-</v>
          </cell>
        </row>
        <row r="453">
          <cell r="AN453" t="str">
            <v xml:space="preserve"> 2044</v>
          </cell>
        </row>
        <row r="457">
          <cell r="AN457">
            <v>0.16</v>
          </cell>
        </row>
        <row r="458">
          <cell r="AN458">
            <v>0.15999999999999992</v>
          </cell>
        </row>
        <row r="459">
          <cell r="AN459">
            <v>155.44316618216098</v>
          </cell>
        </row>
        <row r="462">
          <cell r="AN462">
            <v>1281635.3897101255</v>
          </cell>
        </row>
        <row r="463">
          <cell r="AN463">
            <v>0</v>
          </cell>
        </row>
        <row r="464">
          <cell r="AN464">
            <v>5331.9305813737446</v>
          </cell>
        </row>
        <row r="465">
          <cell r="AN465" t="str">
            <v/>
          </cell>
        </row>
        <row r="467">
          <cell r="AN467" t="str">
            <v/>
          </cell>
        </row>
        <row r="468">
          <cell r="AN468" t="str">
            <v/>
          </cell>
        </row>
        <row r="469">
          <cell r="AN469">
            <v>0</v>
          </cell>
        </row>
        <row r="470">
          <cell r="AN470" t="str">
            <v/>
          </cell>
        </row>
        <row r="471">
          <cell r="AN471" t="str">
            <v/>
          </cell>
        </row>
        <row r="473">
          <cell r="AN473">
            <v>1286967.3202914991</v>
          </cell>
        </row>
        <row r="474">
          <cell r="AN474">
            <v>8279.343195977659</v>
          </cell>
        </row>
        <row r="475">
          <cell r="AN475">
            <v>875878.96295036958</v>
          </cell>
        </row>
        <row r="478">
          <cell r="AN478">
            <v>18874679.475713968</v>
          </cell>
        </row>
        <row r="479">
          <cell r="AN479">
            <v>1</v>
          </cell>
        </row>
        <row r="480">
          <cell r="AN480">
            <v>0</v>
          </cell>
        </row>
        <row r="484">
          <cell r="AN484">
            <v>1</v>
          </cell>
        </row>
        <row r="485">
          <cell r="AN485">
            <v>0</v>
          </cell>
        </row>
        <row r="489">
          <cell r="AN489">
            <v>-5331.9305813737446</v>
          </cell>
        </row>
        <row r="490">
          <cell r="AN490">
            <v>-34.301479520337054</v>
          </cell>
        </row>
        <row r="522">
          <cell r="AN522" t="str">
            <v xml:space="preserve"> 2044</v>
          </cell>
        </row>
        <row r="526">
          <cell r="AN526">
            <v>0.2</v>
          </cell>
        </row>
        <row r="527">
          <cell r="AN527">
            <v>0.19999999999999996</v>
          </cell>
        </row>
        <row r="528">
          <cell r="AN528">
            <v>492.2235242952022</v>
          </cell>
        </row>
        <row r="531">
          <cell r="AN531">
            <v>1281635.3897101255</v>
          </cell>
        </row>
        <row r="532">
          <cell r="AN532" t="str">
            <v/>
          </cell>
        </row>
        <row r="533">
          <cell r="AN533">
            <v>5331.9305813737446</v>
          </cell>
        </row>
        <row r="534">
          <cell r="AN534" t="str">
            <v/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 t="str">
            <v/>
          </cell>
        </row>
        <row r="540">
          <cell r="AN540" t="str">
            <v/>
          </cell>
        </row>
        <row r="542">
          <cell r="AN542">
            <v>1286967.3202914991</v>
          </cell>
        </row>
        <row r="543">
          <cell r="AN543">
            <v>2614.5993776592923</v>
          </cell>
        </row>
        <row r="544">
          <cell r="AN544">
            <v>711596.77768437343</v>
          </cell>
        </row>
        <row r="547">
          <cell r="AN547">
            <v>19246999.475713968</v>
          </cell>
        </row>
        <row r="548">
          <cell r="AN548">
            <v>1</v>
          </cell>
        </row>
        <row r="549">
          <cell r="AN549">
            <v>0</v>
          </cell>
        </row>
        <row r="553">
          <cell r="AN553">
            <v>1</v>
          </cell>
        </row>
        <row r="554">
          <cell r="AN554">
            <v>0</v>
          </cell>
        </row>
        <row r="558">
          <cell r="AN558">
            <v>-5331.9305813737446</v>
          </cell>
        </row>
        <row r="559">
          <cell r="AN559">
            <v>-10.832335957547643</v>
          </cell>
        </row>
        <row r="591">
          <cell r="AN591" t="str">
            <v xml:space="preserve"> 2044</v>
          </cell>
        </row>
        <row r="594">
          <cell r="AN594">
            <v>0.2</v>
          </cell>
        </row>
        <row r="595">
          <cell r="AN595">
            <v>0.19999999999999996</v>
          </cell>
        </row>
        <row r="596">
          <cell r="AN596">
            <v>492.2235242952022</v>
          </cell>
        </row>
        <row r="599">
          <cell r="AN599">
            <v>1281635.3897101255</v>
          </cell>
        </row>
        <row r="600">
          <cell r="AN600">
            <v>0</v>
          </cell>
        </row>
        <row r="601">
          <cell r="AN601">
            <v>5331.9305813737446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 t="str">
            <v/>
          </cell>
        </row>
        <row r="605">
          <cell r="AN605" t="str">
            <v/>
          </cell>
        </row>
        <row r="606">
          <cell r="AN606">
            <v>0</v>
          </cell>
        </row>
        <row r="607">
          <cell r="AN607" t="str">
            <v/>
          </cell>
        </row>
        <row r="609">
          <cell r="AN609">
            <v>1286967.3202914991</v>
          </cell>
        </row>
        <row r="610">
          <cell r="AN610">
            <v>2614.5993776592923</v>
          </cell>
        </row>
        <row r="611">
          <cell r="AN611">
            <v>711596.77768437343</v>
          </cell>
        </row>
        <row r="614">
          <cell r="AN614">
            <v>19246999.475713968</v>
          </cell>
        </row>
        <row r="615">
          <cell r="AN615">
            <v>1</v>
          </cell>
        </row>
        <row r="616">
          <cell r="AN616">
            <v>0</v>
          </cell>
        </row>
        <row r="620">
          <cell r="AN620">
            <v>1</v>
          </cell>
        </row>
        <row r="621">
          <cell r="AN621">
            <v>0</v>
          </cell>
        </row>
        <row r="625">
          <cell r="AN625">
            <v>-5331.9305813737446</v>
          </cell>
        </row>
        <row r="626">
          <cell r="AN626">
            <v>-10.832335957547643</v>
          </cell>
        </row>
        <row r="658">
          <cell r="AN658" t="str">
            <v xml:space="preserve"> 2044</v>
          </cell>
        </row>
        <row r="661">
          <cell r="AN661">
            <v>0.16</v>
          </cell>
        </row>
        <row r="662">
          <cell r="AN662">
            <v>0.15999999999999992</v>
          </cell>
        </row>
        <row r="663">
          <cell r="AN663">
            <v>155.44316618216098</v>
          </cell>
        </row>
        <row r="669">
          <cell r="AN669">
            <v>8279.343195977659</v>
          </cell>
        </row>
        <row r="670">
          <cell r="AN670">
            <v>0</v>
          </cell>
        </row>
        <row r="671">
          <cell r="AN671">
            <v>337.63154752567027</v>
          </cell>
        </row>
        <row r="672">
          <cell r="AN672">
            <v>8210.6376221038608</v>
          </cell>
        </row>
        <row r="685">
          <cell r="A685" t="str">
            <v>ОСНОВНЫЕ ПОКАЗАТЕЛИ КОМПАНИИ</v>
          </cell>
          <cell r="F685" t="str">
            <v>"0"</v>
          </cell>
          <cell r="G685" t="str">
            <v xml:space="preserve"> 2011</v>
          </cell>
          <cell r="H685" t="str">
            <v xml:space="preserve"> 2012</v>
          </cell>
          <cell r="I685" t="str">
            <v xml:space="preserve"> 2013</v>
          </cell>
          <cell r="J685" t="str">
            <v xml:space="preserve"> 2014</v>
          </cell>
          <cell r="K685" t="str">
            <v xml:space="preserve"> 2015</v>
          </cell>
          <cell r="L685" t="str">
            <v xml:space="preserve"> 2016</v>
          </cell>
          <cell r="M685" t="str">
            <v xml:space="preserve"> 2017</v>
          </cell>
          <cell r="N685" t="str">
            <v xml:space="preserve"> 2018</v>
          </cell>
          <cell r="O685" t="str">
            <v xml:space="preserve"> 2019</v>
          </cell>
          <cell r="P685" t="str">
            <v xml:space="preserve"> 2020</v>
          </cell>
          <cell r="Q685" t="str">
            <v xml:space="preserve"> 2021</v>
          </cell>
          <cell r="R685" t="str">
            <v xml:space="preserve"> 2022</v>
          </cell>
          <cell r="S685" t="str">
            <v xml:space="preserve"> 2023</v>
          </cell>
          <cell r="T685" t="str">
            <v xml:space="preserve"> 2024</v>
          </cell>
          <cell r="U685" t="str">
            <v xml:space="preserve"> 2025</v>
          </cell>
          <cell r="V685" t="str">
            <v xml:space="preserve"> 2026</v>
          </cell>
          <cell r="W685" t="str">
            <v xml:space="preserve"> 2027</v>
          </cell>
          <cell r="X685" t="str">
            <v xml:space="preserve"> 2028</v>
          </cell>
          <cell r="Y685" t="str">
            <v xml:space="preserve"> 2029</v>
          </cell>
          <cell r="Z685" t="str">
            <v xml:space="preserve"> 2030</v>
          </cell>
          <cell r="AA685" t="str">
            <v xml:space="preserve"> 2031</v>
          </cell>
          <cell r="AB685" t="str">
            <v xml:space="preserve"> 2032</v>
          </cell>
          <cell r="AC685" t="str">
            <v xml:space="preserve"> 2033</v>
          </cell>
          <cell r="AD685" t="str">
            <v xml:space="preserve"> 2034</v>
          </cell>
          <cell r="AE685" t="str">
            <v xml:space="preserve"> 2035</v>
          </cell>
          <cell r="AF685" t="str">
            <v xml:space="preserve"> 2036</v>
          </cell>
          <cell r="AG685" t="str">
            <v xml:space="preserve"> 2037</v>
          </cell>
          <cell r="AH685" t="str">
            <v xml:space="preserve"> 2038</v>
          </cell>
          <cell r="AI685" t="str">
            <v xml:space="preserve"> 2039</v>
          </cell>
          <cell r="AJ685" t="str">
            <v xml:space="preserve"> 2040</v>
          </cell>
          <cell r="AK685" t="str">
            <v xml:space="preserve"> 2041</v>
          </cell>
          <cell r="AL685" t="str">
            <v xml:space="preserve"> 2042</v>
          </cell>
          <cell r="AM685" t="str">
            <v xml:space="preserve"> 2043</v>
          </cell>
          <cell r="AN685" t="str">
            <v xml:space="preserve"> 2044</v>
          </cell>
          <cell r="AP685" t="str">
            <v>ИТОГО</v>
          </cell>
        </row>
        <row r="687">
          <cell r="A687" t="str">
            <v>Выручка от реализации (без НДС)</v>
          </cell>
          <cell r="C687" t="str">
            <v>тыс. руб.</v>
          </cell>
          <cell r="D687" t="str">
            <v>int_sum</v>
          </cell>
          <cell r="G687">
            <v>0</v>
          </cell>
          <cell r="H687">
            <v>0</v>
          </cell>
          <cell r="I687">
            <v>13932.214910074892</v>
          </cell>
          <cell r="J687">
            <v>47683.553425823287</v>
          </cell>
          <cell r="K687">
            <v>83474.267644264779</v>
          </cell>
          <cell r="L687">
            <v>128306.90555820533</v>
          </cell>
          <cell r="M687">
            <v>173874.18658930511</v>
          </cell>
          <cell r="N687">
            <v>264713.78940518433</v>
          </cell>
          <cell r="O687">
            <v>321932.69311507419</v>
          </cell>
          <cell r="P687">
            <v>384559.33301572665</v>
          </cell>
          <cell r="Q687">
            <v>476853.57293950103</v>
          </cell>
          <cell r="R687">
            <v>502603.66587823408</v>
          </cell>
          <cell r="S687">
            <v>529744.26383565878</v>
          </cell>
          <cell r="T687">
            <v>558350.45408278436</v>
          </cell>
          <cell r="U687">
            <v>588501.37860325479</v>
          </cell>
          <cell r="V687">
            <v>620280.45304783061</v>
          </cell>
          <cell r="W687">
            <v>653775.59751241351</v>
          </cell>
          <cell r="X687">
            <v>689079.47977808386</v>
          </cell>
          <cell r="Y687">
            <v>726289.7716861004</v>
          </cell>
          <cell r="Z687">
            <v>765509.41935714986</v>
          </cell>
          <cell r="AA687">
            <v>806846.92800243595</v>
          </cell>
          <cell r="AB687">
            <v>850416.66211456759</v>
          </cell>
          <cell r="AC687">
            <v>896339.16186875431</v>
          </cell>
          <cell r="AD687">
            <v>944741.47660966706</v>
          </cell>
          <cell r="AE687">
            <v>995757.51634658908</v>
          </cell>
          <cell r="AF687">
            <v>1049528.4222293049</v>
          </cell>
          <cell r="AG687">
            <v>1106202.9570296872</v>
          </cell>
          <cell r="AH687">
            <v>1165937.9167092906</v>
          </cell>
          <cell r="AI687">
            <v>1228898.5642115923</v>
          </cell>
          <cell r="AJ687">
            <v>1295259.0866790183</v>
          </cell>
          <cell r="AK687">
            <v>1365203.0773596854</v>
          </cell>
          <cell r="AL687">
            <v>1438924.0435371085</v>
          </cell>
          <cell r="AM687">
            <v>1516625.9418881121</v>
          </cell>
          <cell r="AN687">
            <v>1598523.7427500705</v>
          </cell>
          <cell r="AP687">
            <v>23788670.497720554</v>
          </cell>
        </row>
        <row r="688">
          <cell r="A688" t="str">
            <v>Прибыль до налога, процентов и амортизации (EBITDA)</v>
          </cell>
          <cell r="C688" t="str">
            <v>тыс. руб.</v>
          </cell>
          <cell r="D688" t="str">
            <v>int_sum</v>
          </cell>
          <cell r="G688">
            <v>729.37594599999989</v>
          </cell>
          <cell r="H688">
            <v>770.95037492199992</v>
          </cell>
          <cell r="I688">
            <v>14727.667607803236</v>
          </cell>
          <cell r="J688">
            <v>48481.38986518138</v>
          </cell>
          <cell r="K688">
            <v>84274.349997775033</v>
          </cell>
          <cell r="L688">
            <v>129100.61465012164</v>
          </cell>
          <cell r="M688">
            <v>174663.25151313728</v>
          </cell>
          <cell r="N688">
            <v>265445.32443523098</v>
          </cell>
          <cell r="O688">
            <v>322650.957573116</v>
          </cell>
          <cell r="P688">
            <v>385260.7605238395</v>
          </cell>
          <cell r="Q688">
            <v>477504.93720537337</v>
          </cell>
          <cell r="R688">
            <v>503290.20381446352</v>
          </cell>
          <cell r="S688">
            <v>530467.87482044462</v>
          </cell>
          <cell r="T688">
            <v>559113.14006074867</v>
          </cell>
          <cell r="U688">
            <v>589305.24962402915</v>
          </cell>
          <cell r="V688">
            <v>621127.73310372676</v>
          </cell>
          <cell r="W688">
            <v>654668.63069132809</v>
          </cell>
          <cell r="X688">
            <v>690020.73674865975</v>
          </cell>
          <cell r="Y688">
            <v>727281.85653308744</v>
          </cell>
          <cell r="Z688">
            <v>766555.0767858742</v>
          </cell>
          <cell r="AA688">
            <v>807949.05093231134</v>
          </cell>
          <cell r="AB688">
            <v>851578.2996826563</v>
          </cell>
          <cell r="AC688">
            <v>897563.52786551986</v>
          </cell>
          <cell r="AD688">
            <v>946031.95837025787</v>
          </cell>
          <cell r="AE688">
            <v>997117.68412225181</v>
          </cell>
          <cell r="AF688">
            <v>1050962.0390648535</v>
          </cell>
          <cell r="AG688">
            <v>1107713.9891743553</v>
          </cell>
          <cell r="AH688">
            <v>1167530.5445897707</v>
          </cell>
          <cell r="AI688">
            <v>1230577.1939976185</v>
          </cell>
          <cell r="AJ688">
            <v>1297028.3624734899</v>
          </cell>
          <cell r="AK688">
            <v>1367067.8940470584</v>
          </cell>
          <cell r="AL688">
            <v>1440889.5603255997</v>
          </cell>
          <cell r="AM688">
            <v>1518697.5965831818</v>
          </cell>
          <cell r="AN688">
            <v>1600707.2667986739</v>
          </cell>
          <cell r="AP688">
            <v>23826855.049902461</v>
          </cell>
        </row>
        <row r="689">
          <cell r="A689" t="str">
            <v>Прибыль до налога и процентов по кредитам (EBIT)</v>
          </cell>
          <cell r="C689" t="str">
            <v>тыс. руб.</v>
          </cell>
          <cell r="D689" t="str">
            <v>int_sum</v>
          </cell>
          <cell r="G689">
            <v>729.37594599999989</v>
          </cell>
          <cell r="H689">
            <v>770.95037492199992</v>
          </cell>
          <cell r="I689">
            <v>12609.430319667643</v>
          </cell>
          <cell r="J689">
            <v>43133.508509249179</v>
          </cell>
          <cell r="K689">
            <v>78926.468641842832</v>
          </cell>
          <cell r="L689">
            <v>123752.73329418944</v>
          </cell>
          <cell r="M689">
            <v>169315.37015720506</v>
          </cell>
          <cell r="N689">
            <v>260097.4430792988</v>
          </cell>
          <cell r="O689">
            <v>317303.07621718379</v>
          </cell>
          <cell r="P689">
            <v>379912.87916790729</v>
          </cell>
          <cell r="Q689">
            <v>472157.05584944115</v>
          </cell>
          <cell r="R689">
            <v>497942.3224585313</v>
          </cell>
          <cell r="S689">
            <v>525119.9934645124</v>
          </cell>
          <cell r="T689">
            <v>553765.25870481646</v>
          </cell>
          <cell r="U689">
            <v>583957.36826809694</v>
          </cell>
          <cell r="V689">
            <v>615779.85174779454</v>
          </cell>
          <cell r="W689">
            <v>649320.74933539587</v>
          </cell>
          <cell r="X689">
            <v>684672.85539272754</v>
          </cell>
          <cell r="Y689">
            <v>721933.97517715523</v>
          </cell>
          <cell r="Z689">
            <v>761207.19542994199</v>
          </cell>
          <cell r="AA689">
            <v>802601.16957637912</v>
          </cell>
          <cell r="AB689">
            <v>846230.41832672409</v>
          </cell>
          <cell r="AC689">
            <v>892215.64650958765</v>
          </cell>
          <cell r="AD689">
            <v>940684.07701432565</v>
          </cell>
          <cell r="AE689">
            <v>991769.8027663196</v>
          </cell>
          <cell r="AF689">
            <v>1045614.1577089212</v>
          </cell>
          <cell r="AG689">
            <v>1102366.1078184231</v>
          </cell>
          <cell r="AH689">
            <v>1162182.6632338385</v>
          </cell>
          <cell r="AI689">
            <v>1225229.3126416863</v>
          </cell>
          <cell r="AJ689">
            <v>1291680.4811175577</v>
          </cell>
          <cell r="AK689">
            <v>1361720.0126911262</v>
          </cell>
          <cell r="AL689">
            <v>1435541.6789696675</v>
          </cell>
          <cell r="AM689">
            <v>1513349.7152272495</v>
          </cell>
          <cell r="AN689">
            <v>1595359.3854427417</v>
          </cell>
          <cell r="AP689">
            <v>23658952.490580421</v>
          </cell>
        </row>
        <row r="690">
          <cell r="A690" t="str">
            <v>Чистая прибыль</v>
          </cell>
          <cell r="C690" t="str">
            <v>тыс. руб.</v>
          </cell>
          <cell r="D690" t="str">
            <v>int_sum</v>
          </cell>
          <cell r="G690">
            <v>583.50075679999986</v>
          </cell>
          <cell r="H690">
            <v>616.76029993759994</v>
          </cell>
          <cell r="I690">
            <v>10087.544255734114</v>
          </cell>
          <cell r="J690">
            <v>34506.806807399342</v>
          </cell>
          <cell r="K690">
            <v>63141.174913474264</v>
          </cell>
          <cell r="L690">
            <v>99002.186635351551</v>
          </cell>
          <cell r="M690">
            <v>135452.29612576406</v>
          </cell>
          <cell r="N690">
            <v>208077.95446343903</v>
          </cell>
          <cell r="O690">
            <v>253842.46097374702</v>
          </cell>
          <cell r="P690">
            <v>303930.30333432584</v>
          </cell>
          <cell r="Q690">
            <v>377725.64467955293</v>
          </cell>
          <cell r="R690">
            <v>398353.85796682502</v>
          </cell>
          <cell r="S690">
            <v>420095.9947716099</v>
          </cell>
          <cell r="T690">
            <v>443012.20696385315</v>
          </cell>
          <cell r="U690">
            <v>467165.89461447753</v>
          </cell>
          <cell r="V690">
            <v>492623.88139823562</v>
          </cell>
          <cell r="W690">
            <v>519456.59946831671</v>
          </cell>
          <cell r="X690">
            <v>547738.284314182</v>
          </cell>
          <cell r="Y690">
            <v>577547.18014172418</v>
          </cell>
          <cell r="Z690">
            <v>608965.75634395354</v>
          </cell>
          <cell r="AA690">
            <v>642080.93566110334</v>
          </cell>
          <cell r="AB690">
            <v>676984.33466137922</v>
          </cell>
          <cell r="AC690">
            <v>713772.51720767014</v>
          </cell>
          <cell r="AD690">
            <v>752547.26161146048</v>
          </cell>
          <cell r="AE690">
            <v>793415.8422130557</v>
          </cell>
          <cell r="AF690">
            <v>836491.32616713701</v>
          </cell>
          <cell r="AG690">
            <v>881892.88625473843</v>
          </cell>
          <cell r="AH690">
            <v>929746.13058707083</v>
          </cell>
          <cell r="AI690">
            <v>980183.45011334901</v>
          </cell>
          <cell r="AJ690">
            <v>1033344.3848940462</v>
          </cell>
          <cell r="AK690">
            <v>1089376.0101529011</v>
          </cell>
          <cell r="AL690">
            <v>1148433.3431757339</v>
          </cell>
          <cell r="AM690">
            <v>1210679.7721817996</v>
          </cell>
          <cell r="AN690">
            <v>1276287.5083541933</v>
          </cell>
          <cell r="AP690">
            <v>18927161.992464341</v>
          </cell>
        </row>
        <row r="691">
          <cell r="A691" t="str">
            <v>Дивиденды</v>
          </cell>
          <cell r="C691" t="str">
            <v>тыс. руб.</v>
          </cell>
          <cell r="D691" t="str">
            <v>int_sum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P691">
            <v>0</v>
          </cell>
        </row>
        <row r="694">
          <cell r="A694" t="str">
            <v>Инвестиции в постоянные активы</v>
          </cell>
          <cell r="C694" t="str">
            <v>тыс. руб.</v>
          </cell>
          <cell r="D694" t="str">
            <v>int_sum</v>
          </cell>
          <cell r="F694">
            <v>0</v>
          </cell>
          <cell r="G694">
            <v>-17700</v>
          </cell>
          <cell r="H694">
            <v>-154500</v>
          </cell>
          <cell r="I694">
            <v>-164272</v>
          </cell>
          <cell r="J694">
            <v>-35848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P694">
            <v>-372320</v>
          </cell>
        </row>
        <row r="695">
          <cell r="A695" t="str">
            <v>Инвестиции в чистый оборотный капитал</v>
          </cell>
          <cell r="C695" t="str">
            <v>тыс. руб.</v>
          </cell>
          <cell r="D695" t="str">
            <v>int_sum</v>
          </cell>
          <cell r="F695">
            <v>0</v>
          </cell>
          <cell r="G695">
            <v>36.468797299999999</v>
          </cell>
          <cell r="H695">
            <v>2.0787214460999976</v>
          </cell>
          <cell r="I695">
            <v>602.92912887879959</v>
          </cell>
          <cell r="J695">
            <v>1526.1332778269384</v>
          </cell>
          <cell r="K695">
            <v>1789.5691924177722</v>
          </cell>
          <cell r="L695">
            <v>2401.4411257682314</v>
          </cell>
          <cell r="M695">
            <v>4737.5218468084086</v>
          </cell>
          <cell r="N695">
            <v>5899.7565061754685</v>
          </cell>
          <cell r="O695">
            <v>3718.0059706417815</v>
          </cell>
          <cell r="P695">
            <v>4069.21085406165</v>
          </cell>
          <cell r="Q695">
            <v>5994.8924830144242</v>
          </cell>
          <cell r="R695">
            <v>1676.4517064953543</v>
          </cell>
          <cell r="S695">
            <v>1766.980098646105</v>
          </cell>
          <cell r="T695">
            <v>1862.3970239730043</v>
          </cell>
          <cell r="U695">
            <v>1962.966463267534</v>
          </cell>
          <cell r="V695">
            <v>2068.9666522839834</v>
          </cell>
          <cell r="W695">
            <v>2180.6908515073155</v>
          </cell>
          <cell r="X695">
            <v>2298.4481574887104</v>
          </cell>
          <cell r="Y695">
            <v>2422.5643579931129</v>
          </cell>
          <cell r="Z695">
            <v>2553.3828333247293</v>
          </cell>
          <cell r="AA695">
            <v>2691.265506324271</v>
          </cell>
          <cell r="AB695">
            <v>2836.5938436657816</v>
          </cell>
          <cell r="AC695">
            <v>2989.7699112237387</v>
          </cell>
          <cell r="AD695">
            <v>3151.2174864298067</v>
          </cell>
          <cell r="AE695">
            <v>3321.3832306970144</v>
          </cell>
          <cell r="AF695">
            <v>3500.7379251546736</v>
          </cell>
          <cell r="AG695">
            <v>3689.77777311299</v>
          </cell>
          <cell r="AH695">
            <v>3889.0257728611177</v>
          </cell>
          <cell r="AI695">
            <v>4099.0331645956176</v>
          </cell>
          <cell r="AJ695">
            <v>4320.380955483779</v>
          </cell>
          <cell r="AK695">
            <v>4553.6815270799125</v>
          </cell>
          <cell r="AL695">
            <v>4799.5803295422375</v>
          </cell>
          <cell r="AM695">
            <v>5058.757667337457</v>
          </cell>
          <cell r="AN695">
            <v>5331.9305813737446</v>
          </cell>
          <cell r="AP695">
            <v>103803.99172420157</v>
          </cell>
        </row>
        <row r="698">
          <cell r="A698" t="str">
            <v>ЭФФЕКТИВНОСТЬ ПОЛНЫХ ИНВЕСТИЦИОННЫХ ЗАТРАТ</v>
          </cell>
        </row>
        <row r="699">
          <cell r="A699" t="str">
            <v>Ставка сравнения (дисконтирования)</v>
          </cell>
          <cell r="B699">
            <v>0.16</v>
          </cell>
        </row>
        <row r="700">
          <cell r="A700" t="str">
            <v>NPV</v>
          </cell>
          <cell r="B700">
            <v>875878.96295036958</v>
          </cell>
          <cell r="C700" t="str">
            <v>тыс. руб.</v>
          </cell>
        </row>
        <row r="701">
          <cell r="A701" t="str">
            <v>IRR</v>
          </cell>
          <cell r="B701">
            <v>0.37479563004693173</v>
          </cell>
        </row>
        <row r="702">
          <cell r="A702" t="str">
            <v>Дисконтированный срок окупаемости</v>
          </cell>
          <cell r="B702">
            <v>8.0678005188566093</v>
          </cell>
          <cell r="C702" t="str">
            <v>лет</v>
          </cell>
        </row>
        <row r="704">
          <cell r="A704" t="str">
            <v>ЭФФЕКТИВНОСТЬ ДЛЯ СОБСТВЕННОГО КАПИТАЛА</v>
          </cell>
        </row>
        <row r="705">
          <cell r="A705" t="str">
            <v>Ставка сравнения (дисконтирования)</v>
          </cell>
          <cell r="B705">
            <v>0.2</v>
          </cell>
        </row>
        <row r="706">
          <cell r="A706" t="str">
            <v>NPV</v>
          </cell>
          <cell r="B706">
            <v>711596.77768437343</v>
          </cell>
          <cell r="C706" t="str">
            <v>тыс. руб.</v>
          </cell>
        </row>
        <row r="707">
          <cell r="A707" t="str">
            <v>IRR</v>
          </cell>
          <cell r="B707" t="str">
            <v>нет</v>
          </cell>
        </row>
        <row r="708">
          <cell r="A708" t="str">
            <v>Дисконтированный срок окупаемости</v>
          </cell>
          <cell r="B708" t="str">
            <v>нет</v>
          </cell>
          <cell r="C708" t="str">
            <v>лет</v>
          </cell>
        </row>
        <row r="710">
          <cell r="A710" t="str">
            <v>ЭФФЕКТИВНОСТЬ ДЛЯ БАНКА</v>
          </cell>
        </row>
        <row r="711">
          <cell r="A711" t="str">
            <v>Ставка сравнения (дисконтирования)</v>
          </cell>
          <cell r="B711">
            <v>0.2</v>
          </cell>
        </row>
        <row r="712">
          <cell r="A712" t="str">
            <v>NPV</v>
          </cell>
          <cell r="B712">
            <v>711596.77768437343</v>
          </cell>
          <cell r="C712" t="str">
            <v>тыс. руб.</v>
          </cell>
        </row>
        <row r="713">
          <cell r="A713" t="str">
            <v>Максимальная ставка кредитования</v>
          </cell>
          <cell r="B713" t="str">
            <v>нет</v>
          </cell>
        </row>
        <row r="714">
          <cell r="A714" t="str">
            <v>Дисконтированный срок окупаемости</v>
          </cell>
          <cell r="B714" t="str">
            <v>нет</v>
          </cell>
          <cell r="C714" t="str">
            <v>лет</v>
          </cell>
        </row>
        <row r="717">
          <cell r="A717" t="str">
            <v>Собственные средства и целевое финансирование</v>
          </cell>
          <cell r="C717" t="str">
            <v>тыс. руб.</v>
          </cell>
          <cell r="D717" t="str">
            <v>int_sum</v>
          </cell>
          <cell r="F717">
            <v>0</v>
          </cell>
          <cell r="G717">
            <v>17700</v>
          </cell>
          <cell r="H717">
            <v>154500</v>
          </cell>
          <cell r="I717">
            <v>164272</v>
          </cell>
          <cell r="J717">
            <v>35848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P717">
            <v>372320</v>
          </cell>
        </row>
        <row r="719">
          <cell r="A719" t="str">
            <v>Привлечение кредитов</v>
          </cell>
          <cell r="C719" t="str">
            <v>тыс. руб.</v>
          </cell>
          <cell r="D719" t="str">
            <v>int_sum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P719">
            <v>0</v>
          </cell>
        </row>
        <row r="720">
          <cell r="A720" t="str">
            <v>Погашение задолженности</v>
          </cell>
          <cell r="C720" t="str">
            <v>тыс. руб.</v>
          </cell>
          <cell r="D720" t="str">
            <v>int_sum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P720">
            <v>0</v>
          </cell>
        </row>
        <row r="721">
          <cell r="A721" t="str">
            <v>Выплаты процентов по кредитам</v>
          </cell>
          <cell r="C721" t="str">
            <v>тыс. руб.</v>
          </cell>
          <cell r="D721" t="str">
            <v>int_sum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P721">
            <v>0</v>
          </cell>
        </row>
        <row r="723">
          <cell r="A723" t="str">
            <v>Общий коэффициент покрытия долга</v>
          </cell>
          <cell r="D723" t="str">
            <v>int_avg</v>
          </cell>
          <cell r="G723" t="str">
            <v>-</v>
          </cell>
          <cell r="H723" t="str">
            <v>-</v>
          </cell>
          <cell r="I723" t="str">
            <v>-</v>
          </cell>
          <cell r="J723" t="str">
            <v>-</v>
          </cell>
          <cell r="K723" t="str">
            <v>-</v>
          </cell>
          <cell r="L723" t="str">
            <v>-</v>
          </cell>
          <cell r="M723" t="str">
            <v>-</v>
          </cell>
          <cell r="N723" t="str">
            <v>-</v>
          </cell>
          <cell r="O723" t="str">
            <v>-</v>
          </cell>
          <cell r="P723" t="str">
            <v>-</v>
          </cell>
          <cell r="Q723" t="str">
            <v>-</v>
          </cell>
          <cell r="R723" t="str">
            <v>-</v>
          </cell>
          <cell r="S723" t="str">
            <v>-</v>
          </cell>
          <cell r="T723" t="str">
            <v>-</v>
          </cell>
          <cell r="U723" t="str">
            <v>-</v>
          </cell>
          <cell r="V723" t="str">
            <v>-</v>
          </cell>
          <cell r="W723" t="str">
            <v>-</v>
          </cell>
          <cell r="X723" t="str">
            <v>-</v>
          </cell>
          <cell r="Y723" t="str">
            <v>-</v>
          </cell>
          <cell r="Z723" t="str">
            <v>-</v>
          </cell>
          <cell r="AA723" t="str">
            <v>-</v>
          </cell>
          <cell r="AB723" t="str">
            <v>-</v>
          </cell>
          <cell r="AC723" t="str">
            <v>-</v>
          </cell>
          <cell r="AD723" t="str">
            <v>-</v>
          </cell>
          <cell r="AE723" t="str">
            <v>-</v>
          </cell>
          <cell r="AF723" t="str">
            <v>-</v>
          </cell>
          <cell r="AG723" t="str">
            <v>-</v>
          </cell>
          <cell r="AH723" t="str">
            <v>-</v>
          </cell>
          <cell r="AI723" t="str">
            <v>-</v>
          </cell>
          <cell r="AJ723" t="str">
            <v>-</v>
          </cell>
          <cell r="AK723" t="str">
            <v>-</v>
          </cell>
          <cell r="AL723" t="str">
            <v>-</v>
          </cell>
          <cell r="AM723" t="str">
            <v>-</v>
          </cell>
          <cell r="AN723" t="str">
            <v>-</v>
          </cell>
        </row>
      </sheetData>
      <sheetData sheetId="3">
        <row r="7">
          <cell r="E7" t="str">
            <v>Проект</v>
          </cell>
        </row>
        <row r="9">
          <cell r="E9">
            <v>1</v>
          </cell>
        </row>
        <row r="13">
          <cell r="A13" t="str">
            <v>Эффективность полных затрат - NPV</v>
          </cell>
          <cell r="E13" t="str">
            <v>NPV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Эффективность полных затрат - PBP</v>
          </cell>
          <cell r="E14" t="str">
            <v>PBP</v>
          </cell>
          <cell r="F14" t="str">
            <v>нет</v>
          </cell>
          <cell r="G14" t="str">
            <v>нет</v>
          </cell>
          <cell r="H14" t="str">
            <v>нет</v>
          </cell>
          <cell r="I14" t="str">
            <v>нет</v>
          </cell>
          <cell r="J14" t="str">
            <v>нет</v>
          </cell>
          <cell r="K14" t="str">
            <v>нет</v>
          </cell>
          <cell r="L14" t="str">
            <v>нет</v>
          </cell>
        </row>
        <row r="15">
          <cell r="A15" t="str">
            <v>Эффективность для собственного капитала - NPV</v>
          </cell>
          <cell r="E15" t="str">
            <v>NPV_OWN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Эффективность для собственного капитала - PBP</v>
          </cell>
          <cell r="E16" t="str">
            <v>PBP_OWN</v>
          </cell>
          <cell r="F16" t="str">
            <v>нет</v>
          </cell>
          <cell r="G16" t="str">
            <v>нет</v>
          </cell>
          <cell r="H16" t="str">
            <v>нет</v>
          </cell>
          <cell r="I16" t="str">
            <v>нет</v>
          </cell>
          <cell r="J16" t="str">
            <v>нет</v>
          </cell>
          <cell r="K16" t="str">
            <v>нет</v>
          </cell>
          <cell r="L16" t="str">
            <v>нет</v>
          </cell>
        </row>
        <row r="17">
          <cell r="A17" t="str">
            <v>Эффективность для банка - NPV</v>
          </cell>
          <cell r="E17" t="str">
            <v>NPV_BANK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Эффективность для банка - PBP</v>
          </cell>
          <cell r="E18" t="str">
            <v>PBP_BANK</v>
          </cell>
          <cell r="F18" t="str">
            <v>нет</v>
          </cell>
          <cell r="G18" t="str">
            <v>нет</v>
          </cell>
          <cell r="H18" t="str">
            <v>нет</v>
          </cell>
          <cell r="I18" t="str">
            <v>нет</v>
          </cell>
          <cell r="J18" t="str">
            <v>нет</v>
          </cell>
          <cell r="K18" t="str">
            <v>нет</v>
          </cell>
          <cell r="L18" t="str">
            <v>нет</v>
          </cell>
        </row>
        <row r="19">
          <cell r="A19" t="str">
            <v>Суммарная чистая прибыль</v>
          </cell>
          <cell r="E19" t="str">
            <v>TotalProfit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49">
          <cell r="A49" t="str">
            <v>Изменения суммарных результатов для компании:</v>
          </cell>
          <cell r="F49" t="str">
            <v>Отклонение изучаемого параметра от плановых значений (100% - плановое значение)</v>
          </cell>
        </row>
        <row r="50">
          <cell r="F50">
            <v>0.85</v>
          </cell>
          <cell r="G50">
            <v>0.9</v>
          </cell>
          <cell r="H50">
            <v>0.95000000000000007</v>
          </cell>
          <cell r="I50">
            <v>1</v>
          </cell>
          <cell r="J50">
            <v>1.05</v>
          </cell>
          <cell r="K50">
            <v>1.1000000000000001</v>
          </cell>
          <cell r="L50">
            <v>1.1500000000000001</v>
          </cell>
        </row>
        <row r="51">
          <cell r="A51" t="str">
            <v>Эффективность полных затрат - NPV</v>
          </cell>
          <cell r="E51" t="str">
            <v>NPV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Эффективность полных затрат - PBP</v>
          </cell>
          <cell r="E52" t="str">
            <v>PBP</v>
          </cell>
          <cell r="F52" t="str">
            <v>нет</v>
          </cell>
          <cell r="G52" t="str">
            <v>нет</v>
          </cell>
          <cell r="H52" t="str">
            <v>нет</v>
          </cell>
          <cell r="I52" t="str">
            <v>нет</v>
          </cell>
          <cell r="J52" t="str">
            <v>нет</v>
          </cell>
          <cell r="K52" t="str">
            <v>нет</v>
          </cell>
          <cell r="L52" t="str">
            <v>нет</v>
          </cell>
        </row>
        <row r="53">
          <cell r="A53" t="str">
            <v>Эффективность для собственного капитала - NPV</v>
          </cell>
          <cell r="E53" t="str">
            <v>NPV_OWN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Эффективность для собственного капитала - PBP</v>
          </cell>
          <cell r="E54" t="str">
            <v>PBP_OWN</v>
          </cell>
          <cell r="F54" t="str">
            <v>нет</v>
          </cell>
          <cell r="G54" t="str">
            <v>нет</v>
          </cell>
          <cell r="H54" t="str">
            <v>нет</v>
          </cell>
          <cell r="I54" t="str">
            <v>нет</v>
          </cell>
          <cell r="J54" t="str">
            <v>нет</v>
          </cell>
          <cell r="K54" t="str">
            <v>нет</v>
          </cell>
          <cell r="L54" t="str">
            <v>нет</v>
          </cell>
        </row>
        <row r="55">
          <cell r="A55" t="str">
            <v>Эффективность для банка - NPV</v>
          </cell>
          <cell r="E55" t="str">
            <v>NPV_BANK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Эффективность для банка - PBP</v>
          </cell>
          <cell r="E56" t="str">
            <v>PBP_BANK</v>
          </cell>
          <cell r="F56" t="str">
            <v>нет</v>
          </cell>
          <cell r="G56" t="str">
            <v>нет</v>
          </cell>
          <cell r="H56" t="str">
            <v>нет</v>
          </cell>
          <cell r="I56" t="str">
            <v>нет</v>
          </cell>
          <cell r="J56" t="str">
            <v>нет</v>
          </cell>
          <cell r="K56" t="str">
            <v>нет</v>
          </cell>
          <cell r="L56" t="str">
            <v>нет</v>
          </cell>
        </row>
        <row r="57">
          <cell r="A57" t="str">
            <v>Суммарная чистая прибыль</v>
          </cell>
          <cell r="E57" t="str">
            <v>TotalProfit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9">
          <cell r="A59" t="str">
            <v>График чувствительности компании в целом</v>
          </cell>
        </row>
        <row r="60">
          <cell r="A60" t="str">
            <v>Эффективность полных затрат - NPV</v>
          </cell>
          <cell r="E60">
            <v>1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91">
          <cell r="A91" t="str">
            <v>Наименование изменяемого параметра</v>
          </cell>
          <cell r="B91" t="str">
            <v>Область</v>
          </cell>
          <cell r="C91" t="str">
            <v>%?</v>
          </cell>
        </row>
        <row r="92">
          <cell r="A92" t="str">
            <v>Уровень цен на реализуемую продукцию</v>
          </cell>
          <cell r="B92" t="str">
            <v>SENS_Prices</v>
          </cell>
        </row>
        <row r="93">
          <cell r="A93" t="str">
            <v>Объем продаж</v>
          </cell>
          <cell r="B93" t="str">
            <v>SENS_Volume</v>
          </cell>
        </row>
        <row r="94">
          <cell r="A94" t="str">
            <v>Стоимость материалов и комплектующих</v>
          </cell>
          <cell r="B94" t="str">
            <v>SENS_Materials</v>
          </cell>
        </row>
        <row r="95">
          <cell r="A95" t="str">
            <v>Величина общих издержек</v>
          </cell>
          <cell r="B95" t="str">
            <v>SENS_GenExp</v>
          </cell>
        </row>
        <row r="96">
          <cell r="A96" t="str">
            <v>Размер инвестиций в постоянные активы</v>
          </cell>
          <cell r="B96" t="str">
            <v>SENS_Assets</v>
          </cell>
        </row>
        <row r="97">
          <cell r="A97" t="str">
            <v>Ставка дисконтирования</v>
          </cell>
          <cell r="B97" t="str">
            <v>SENS_Discount</v>
          </cell>
          <cell r="C97" t="str">
            <v>%</v>
          </cell>
        </row>
        <row r="98">
          <cell r="A98" t="str">
            <v>&lt; конец списка параметров &gt;</v>
          </cell>
        </row>
      </sheetData>
      <sheetData sheetId="4">
        <row r="5">
          <cell r="B5" t="str">
            <v>5.12</v>
          </cell>
        </row>
      </sheetData>
      <sheetData sheetId="5">
        <row r="5">
          <cell r="B5" t="str">
            <v>5.12</v>
          </cell>
        </row>
        <row r="6">
          <cell r="B6">
            <v>39605</v>
          </cell>
        </row>
        <row r="8">
          <cell r="B8" t="b">
            <v>0</v>
          </cell>
        </row>
        <row r="9">
          <cell r="B9" t="b">
            <v>1</v>
          </cell>
        </row>
        <row r="10">
          <cell r="B10" t="b">
            <v>1</v>
          </cell>
        </row>
        <row r="11">
          <cell r="B11" t="b">
            <v>0</v>
          </cell>
        </row>
        <row r="12">
          <cell r="B12" t="b">
            <v>0</v>
          </cell>
        </row>
        <row r="13">
          <cell r="B13" t="b">
            <v>1</v>
          </cell>
        </row>
        <row r="14">
          <cell r="B14">
            <v>0</v>
          </cell>
        </row>
        <row r="15">
          <cell r="B15" t="str">
            <v>Проект</v>
          </cell>
        </row>
        <row r="16">
          <cell r="B16" t="b">
            <v>0</v>
          </cell>
          <cell r="C16">
            <v>36526</v>
          </cell>
        </row>
        <row r="18">
          <cell r="B18" t="str">
            <v>-</v>
          </cell>
        </row>
        <row r="19">
          <cell r="B19" t="str">
            <v>Альт-Инвест</v>
          </cell>
        </row>
      </sheetData>
      <sheetData sheetId="6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>
        <row r="8">
          <cell r="I8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>
        <row r="8">
          <cell r="D8">
            <v>1</v>
          </cell>
        </row>
      </sheetData>
      <sheetData sheetId="1">
        <row r="7">
          <cell r="D7">
            <v>40544</v>
          </cell>
        </row>
        <row r="12">
          <cell r="B12" t="str">
            <v>$</v>
          </cell>
        </row>
        <row r="445">
          <cell r="E445">
            <v>1</v>
          </cell>
        </row>
      </sheetData>
      <sheetData sheetId="2">
        <row r="6">
          <cell r="A6" t="str">
            <v>Включение проектов в суммарные результаты:</v>
          </cell>
        </row>
      </sheetData>
      <sheetData sheetId="3">
        <row r="7">
          <cell r="E7" t="str">
            <v>Проект</v>
          </cell>
        </row>
      </sheetData>
      <sheetData sheetId="4"/>
      <sheetData sheetId="5">
        <row r="5">
          <cell r="B5" t="str">
            <v>5.12</v>
          </cell>
        </row>
        <row r="8">
          <cell r="B8" t="b">
            <v>0</v>
          </cell>
        </row>
      </sheetData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G6" t="str">
            <v>2008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>
        <row r="8">
          <cell r="D8">
            <v>1</v>
          </cell>
        </row>
      </sheetData>
      <sheetData sheetId="1">
        <row r="7">
          <cell r="D7">
            <v>40544</v>
          </cell>
        </row>
        <row r="20">
          <cell r="D20" t="b">
            <v>1</v>
          </cell>
        </row>
      </sheetData>
      <sheetData sheetId="2">
        <row r="6">
          <cell r="A6" t="str">
            <v>Включение проектов в суммарные результаты:</v>
          </cell>
        </row>
      </sheetData>
      <sheetData sheetId="3">
        <row r="7">
          <cell r="E7" t="str">
            <v>Проект</v>
          </cell>
        </row>
      </sheetData>
      <sheetData sheetId="4"/>
      <sheetData sheetId="5">
        <row r="5">
          <cell r="B5" t="str">
            <v>5.12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  <cell r="I6" t="str">
            <v>2010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  <cell r="I6" t="str">
            <v>2010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 ст"/>
      <sheetName val="ýë ñò"/>
      <sheetName val="Лист13"/>
      <sheetName val="даты"/>
      <sheetName val="СписочнаяЧисленность"/>
      <sheetName val="Справочники"/>
      <sheetName val="расшифровка"/>
      <sheetName val="1997"/>
      <sheetName val="1998"/>
      <sheetName val="Аморт_осн"/>
      <sheetName val="MAIN"/>
      <sheetName val="Прил_9"/>
      <sheetName val="SHPZ"/>
      <sheetName val="P-99b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1.411.1"/>
      <sheetName val="ИПР ф.24"/>
      <sheetName val="ИП09"/>
      <sheetName val="15.э"/>
      <sheetName val="Детализация"/>
      <sheetName val="Справочник затрат_СБ"/>
      <sheetName val="Заголовок"/>
      <sheetName val="перекрестка"/>
      <sheetName val="16"/>
      <sheetName val="18.2"/>
      <sheetName val="4"/>
      <sheetName val="6"/>
      <sheetName val="27"/>
      <sheetName val="29"/>
      <sheetName val="20"/>
      <sheetName val="21"/>
      <sheetName val="23"/>
      <sheetName val="25"/>
      <sheetName val="26"/>
      <sheetName val="28"/>
      <sheetName val="19"/>
      <sheetName val="22"/>
      <sheetName val="24"/>
      <sheetName val="t_Настройки"/>
      <sheetName val="Ввод параметров"/>
      <sheetName val="УФ-28"/>
      <sheetName val="УЗ-10"/>
      <sheetName val="Баланс"/>
      <sheetName val="ОПиУ"/>
      <sheetName val="Лизинг"/>
      <sheetName val="общие сведения"/>
      <sheetName val="Пер-Вл"/>
      <sheetName val="РБП"/>
      <sheetName val="Source"/>
      <sheetName val="Месяцы"/>
    </sheetNames>
    <sheetDataSet>
      <sheetData sheetId="0" refreshError="1">
        <row r="360">
          <cell r="A360" t="str">
            <v>ИТОГО по электростанциям:</v>
          </cell>
          <cell r="B360" t="str">
            <v xml:space="preserve"> </v>
          </cell>
          <cell r="D360">
            <v>1677.5819999999999</v>
          </cell>
          <cell r="E360">
            <v>961.71199999999988</v>
          </cell>
          <cell r="F360">
            <v>609.19800000000009</v>
          </cell>
          <cell r="H360">
            <v>137.38199999999998</v>
          </cell>
          <cell r="J360">
            <v>91.50800000000001</v>
          </cell>
          <cell r="K360">
            <v>1632.64</v>
          </cell>
        </row>
        <row r="368">
          <cell r="A368" t="str">
            <v>Тепловые сети</v>
          </cell>
          <cell r="G368" t="str">
            <v>30,0 км</v>
          </cell>
          <cell r="H368">
            <v>56.85</v>
          </cell>
          <cell r="I368" t="str">
            <v xml:space="preserve"> 22,0км</v>
          </cell>
          <cell r="J368">
            <v>40</v>
          </cell>
          <cell r="K368">
            <v>700</v>
          </cell>
          <cell r="L368" t="str">
            <v>Мосинжстрой</v>
          </cell>
        </row>
        <row r="369">
          <cell r="H369">
            <v>51.3</v>
          </cell>
          <cell r="J369">
            <v>37</v>
          </cell>
          <cell r="L369" t="str">
            <v>Спецстрой РФ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J6" t="str">
            <v>2011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>
        <row r="8">
          <cell r="I8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66"/>
  <sheetViews>
    <sheetView showZeros="0" tabSelected="1" view="pageBreakPreview" zoomScale="70" zoomScaleNormal="70" zoomScaleSheetLayoutView="70"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B12" sqref="B12:B13"/>
    </sheetView>
  </sheetViews>
  <sheetFormatPr defaultColWidth="10.28515625" defaultRowHeight="15.75" outlineLevelRow="1" outlineLevelCol="2" x14ac:dyDescent="0.25"/>
  <cols>
    <col min="1" max="1" width="12.85546875" style="1" customWidth="1"/>
    <col min="2" max="2" width="59.5703125" style="1" customWidth="1" collapsed="1"/>
    <col min="3" max="3" width="10.85546875" style="1" hidden="1" customWidth="1" outlineLevel="1"/>
    <col min="4" max="4" width="12" style="1" hidden="1" customWidth="1" outlineLevel="1"/>
    <col min="5" max="6" width="9.42578125" style="1" hidden="1" customWidth="1" outlineLevel="1"/>
    <col min="7" max="7" width="17" style="1" customWidth="1" collapsed="1"/>
    <col min="8" max="8" width="14.85546875" style="1" customWidth="1"/>
    <col min="9" max="9" width="33.140625" style="1" customWidth="1"/>
    <col min="10" max="10" width="16.28515625" style="129" customWidth="1"/>
    <col min="11" max="12" width="13.7109375" style="1" customWidth="1"/>
    <col min="13" max="13" width="20.28515625" style="1" customWidth="1"/>
    <col min="14" max="14" width="30.28515625" style="1" customWidth="1"/>
    <col min="15" max="15" width="16.42578125" style="1" customWidth="1"/>
    <col min="16" max="16" width="21.140625" style="1" customWidth="1"/>
    <col min="17" max="17" width="15.85546875" style="1" customWidth="1"/>
    <col min="18" max="20" width="15.85546875" style="1" customWidth="1" outlineLevel="1"/>
    <col min="21" max="21" width="14.140625" style="1" customWidth="1" outlineLevel="1"/>
    <col min="22" max="25" width="10" style="1" hidden="1" customWidth="1" outlineLevel="2"/>
    <col min="26" max="26" width="13.140625" style="1" customWidth="1" outlineLevel="1" collapsed="1"/>
    <col min="27" max="27" width="13.140625" style="1" customWidth="1" outlineLevel="1"/>
    <col min="28" max="28" width="24.7109375" style="1" customWidth="1" outlineLevel="1"/>
    <col min="29" max="29" width="13.28515625" style="1" customWidth="1" outlineLevel="1"/>
    <col min="30" max="30" width="12.7109375" style="1" customWidth="1" outlineLevel="1"/>
    <col min="31" max="31" width="13" style="1" customWidth="1" outlineLevel="1"/>
    <col min="32" max="32" width="27" style="1" customWidth="1" outlineLevel="1"/>
    <col min="33" max="33" width="22.5703125" style="1" customWidth="1" outlineLevel="1"/>
    <col min="34" max="34" width="17.42578125" style="1" customWidth="1" outlineLevel="1"/>
    <col min="35" max="35" width="12.42578125" style="1" customWidth="1" outlineLevel="1"/>
    <col min="36" max="167" width="10.28515625" style="13"/>
    <col min="168" max="16384" width="10.28515625" style="1"/>
  </cols>
  <sheetData>
    <row r="1" spans="1:167" ht="16.149999999999999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4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5"/>
      <c r="AE1" s="15"/>
      <c r="AF1" s="15"/>
      <c r="AG1" s="13"/>
      <c r="AH1" s="150" t="s">
        <v>218</v>
      </c>
      <c r="AI1" s="150"/>
    </row>
    <row r="2" spans="1:167" ht="16.149999999999999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4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F2" s="15"/>
      <c r="AG2" s="15"/>
      <c r="AH2" s="2" t="s">
        <v>0</v>
      </c>
      <c r="AI2" s="2"/>
    </row>
    <row r="3" spans="1:167" ht="21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4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6"/>
      <c r="AE3" s="16"/>
      <c r="AF3" s="16"/>
      <c r="AG3" s="13"/>
      <c r="AH3" s="63" t="s">
        <v>193</v>
      </c>
      <c r="AI3" s="63"/>
    </row>
    <row r="4" spans="1:167" s="19" customFormat="1" ht="21" customHeight="1" x14ac:dyDescent="0.3">
      <c r="A4" s="17"/>
      <c r="B4" s="17"/>
      <c r="C4" s="17"/>
      <c r="D4" s="17"/>
      <c r="E4" s="17"/>
      <c r="F4" s="17"/>
      <c r="G4" s="145"/>
      <c r="H4" s="174" t="s">
        <v>219</v>
      </c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</row>
    <row r="5" spans="1:167" s="23" customFormat="1" ht="16.5" thickBot="1" x14ac:dyDescent="0.3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151"/>
      <c r="AI5" s="151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</row>
    <row r="6" spans="1:167" s="25" customFormat="1" ht="18.75" x14ac:dyDescent="0.3">
      <c r="A6" s="156" t="s">
        <v>78</v>
      </c>
      <c r="B6" s="159" t="s">
        <v>79</v>
      </c>
      <c r="C6" s="162" t="s">
        <v>80</v>
      </c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46"/>
      <c r="Q6" s="163" t="s">
        <v>81</v>
      </c>
      <c r="R6" s="163"/>
      <c r="S6" s="163"/>
      <c r="T6" s="163"/>
      <c r="U6" s="163"/>
      <c r="V6" s="164" t="s">
        <v>82</v>
      </c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5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</row>
    <row r="7" spans="1:167" s="25" customFormat="1" ht="15.75" customHeight="1" x14ac:dyDescent="0.3">
      <c r="A7" s="157"/>
      <c r="B7" s="160"/>
      <c r="C7" s="166" t="s">
        <v>83</v>
      </c>
      <c r="D7" s="167"/>
      <c r="E7" s="167"/>
      <c r="F7" s="168"/>
      <c r="G7" s="169" t="s">
        <v>84</v>
      </c>
      <c r="H7" s="170"/>
      <c r="I7" s="170"/>
      <c r="J7" s="171"/>
      <c r="K7" s="169" t="s">
        <v>85</v>
      </c>
      <c r="L7" s="170"/>
      <c r="M7" s="170"/>
      <c r="N7" s="170"/>
      <c r="O7" s="171"/>
      <c r="P7" s="172" t="s">
        <v>86</v>
      </c>
      <c r="Q7" s="152"/>
      <c r="R7" s="152"/>
      <c r="S7" s="152"/>
      <c r="T7" s="152"/>
      <c r="U7" s="152"/>
      <c r="V7" s="152" t="s">
        <v>83</v>
      </c>
      <c r="W7" s="152"/>
      <c r="X7" s="152"/>
      <c r="Y7" s="152"/>
      <c r="Z7" s="153" t="s">
        <v>84</v>
      </c>
      <c r="AA7" s="153"/>
      <c r="AB7" s="153"/>
      <c r="AC7" s="153"/>
      <c r="AD7" s="153" t="s">
        <v>85</v>
      </c>
      <c r="AE7" s="153"/>
      <c r="AF7" s="153"/>
      <c r="AG7" s="153"/>
      <c r="AH7" s="153"/>
      <c r="AI7" s="154" t="s">
        <v>87</v>
      </c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</row>
    <row r="8" spans="1:167" s="34" customFormat="1" ht="108.75" customHeight="1" thickBot="1" x14ac:dyDescent="0.35">
      <c r="A8" s="158"/>
      <c r="B8" s="161"/>
      <c r="C8" s="26" t="s">
        <v>88</v>
      </c>
      <c r="D8" s="27" t="s">
        <v>89</v>
      </c>
      <c r="E8" s="28" t="s">
        <v>90</v>
      </c>
      <c r="F8" s="29" t="s">
        <v>91</v>
      </c>
      <c r="G8" s="30" t="s">
        <v>88</v>
      </c>
      <c r="H8" s="31" t="s">
        <v>89</v>
      </c>
      <c r="I8" s="31" t="s">
        <v>92</v>
      </c>
      <c r="J8" s="31" t="s">
        <v>93</v>
      </c>
      <c r="K8" s="30" t="s">
        <v>94</v>
      </c>
      <c r="L8" s="31" t="s">
        <v>89</v>
      </c>
      <c r="M8" s="30" t="s">
        <v>95</v>
      </c>
      <c r="N8" s="30" t="s">
        <v>96</v>
      </c>
      <c r="O8" s="31" t="s">
        <v>97</v>
      </c>
      <c r="P8" s="173"/>
      <c r="Q8" s="31" t="s">
        <v>98</v>
      </c>
      <c r="R8" s="31" t="s">
        <v>99</v>
      </c>
      <c r="S8" s="31" t="s">
        <v>100</v>
      </c>
      <c r="T8" s="31" t="s">
        <v>101</v>
      </c>
      <c r="U8" s="31" t="s">
        <v>102</v>
      </c>
      <c r="V8" s="30" t="s">
        <v>88</v>
      </c>
      <c r="W8" s="32" t="s">
        <v>103</v>
      </c>
      <c r="X8" s="31" t="s">
        <v>90</v>
      </c>
      <c r="Y8" s="31" t="s">
        <v>104</v>
      </c>
      <c r="Z8" s="30" t="s">
        <v>88</v>
      </c>
      <c r="AA8" s="31" t="s">
        <v>89</v>
      </c>
      <c r="AB8" s="31" t="s">
        <v>92</v>
      </c>
      <c r="AC8" s="31" t="s">
        <v>93</v>
      </c>
      <c r="AD8" s="30" t="s">
        <v>94</v>
      </c>
      <c r="AE8" s="31" t="s">
        <v>89</v>
      </c>
      <c r="AF8" s="30" t="s">
        <v>95</v>
      </c>
      <c r="AG8" s="30" t="s">
        <v>96</v>
      </c>
      <c r="AH8" s="31" t="s">
        <v>97</v>
      </c>
      <c r="AI8" s="155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</row>
    <row r="9" spans="1:167" s="36" customFormat="1" ht="23.25" customHeight="1" x14ac:dyDescent="0.25">
      <c r="A9" s="175"/>
      <c r="B9" s="176" t="s">
        <v>220</v>
      </c>
      <c r="C9" s="177"/>
      <c r="D9" s="178"/>
      <c r="E9" s="179"/>
      <c r="F9" s="179"/>
      <c r="G9" s="180"/>
      <c r="H9" s="180"/>
      <c r="I9" s="180"/>
      <c r="J9" s="181"/>
      <c r="K9" s="181"/>
      <c r="L9" s="181"/>
      <c r="M9" s="181"/>
      <c r="N9" s="181"/>
      <c r="O9" s="180"/>
      <c r="P9" s="181"/>
      <c r="Q9" s="182"/>
      <c r="R9" s="183"/>
      <c r="S9" s="183"/>
      <c r="T9" s="183"/>
      <c r="U9" s="183"/>
      <c r="V9" s="180"/>
      <c r="W9" s="180"/>
      <c r="X9" s="180"/>
      <c r="Y9" s="180"/>
      <c r="Z9" s="180"/>
      <c r="AA9" s="180"/>
      <c r="AB9" s="180"/>
      <c r="AC9" s="181"/>
      <c r="AD9" s="181"/>
      <c r="AE9" s="181"/>
      <c r="AF9" s="181"/>
      <c r="AG9" s="181"/>
      <c r="AH9" s="181"/>
      <c r="AI9" s="184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</row>
    <row r="10" spans="1:167" s="36" customFormat="1" x14ac:dyDescent="0.25">
      <c r="A10" s="37" t="s">
        <v>105</v>
      </c>
      <c r="B10" s="3" t="s">
        <v>1</v>
      </c>
      <c r="C10" s="147"/>
      <c r="D10" s="38"/>
      <c r="E10" s="143"/>
      <c r="F10" s="143"/>
      <c r="G10" s="39"/>
      <c r="H10" s="39"/>
      <c r="I10" s="39"/>
      <c r="J10" s="40">
        <f>J12+J147</f>
        <v>655.56500000000005</v>
      </c>
      <c r="K10" s="41"/>
      <c r="L10" s="41"/>
      <c r="M10" s="41"/>
      <c r="N10" s="41"/>
      <c r="O10" s="40">
        <f>O12+O147</f>
        <v>1150.03</v>
      </c>
      <c r="P10" s="41"/>
      <c r="Q10" s="41">
        <f>Q12+Q147</f>
        <v>1047.634</v>
      </c>
      <c r="R10" s="41">
        <f t="shared" ref="R10:U10" si="0">R12+R147</f>
        <v>6.3709999999999996</v>
      </c>
      <c r="S10" s="41">
        <f t="shared" si="0"/>
        <v>652.80639999999994</v>
      </c>
      <c r="T10" s="41">
        <f t="shared" si="0"/>
        <v>386.66200000000003</v>
      </c>
      <c r="U10" s="41">
        <f t="shared" si="0"/>
        <v>1.7945999999999995</v>
      </c>
      <c r="V10" s="41">
        <f t="shared" ref="V10:AI10" si="1">V12+V147</f>
        <v>0</v>
      </c>
      <c r="W10" s="41">
        <f t="shared" si="1"/>
        <v>0</v>
      </c>
      <c r="X10" s="41">
        <f t="shared" si="1"/>
        <v>0</v>
      </c>
      <c r="Y10" s="41">
        <f t="shared" si="1"/>
        <v>0</v>
      </c>
      <c r="Z10" s="41">
        <f t="shared" si="1"/>
        <v>0</v>
      </c>
      <c r="AA10" s="41">
        <f t="shared" si="1"/>
        <v>0</v>
      </c>
      <c r="AB10" s="41">
        <f t="shared" si="1"/>
        <v>0</v>
      </c>
      <c r="AC10" s="41">
        <f t="shared" si="1"/>
        <v>11.95</v>
      </c>
      <c r="AD10" s="41">
        <f t="shared" si="1"/>
        <v>0</v>
      </c>
      <c r="AE10" s="41">
        <f t="shared" si="1"/>
        <v>0</v>
      </c>
      <c r="AF10" s="41">
        <f t="shared" si="1"/>
        <v>0</v>
      </c>
      <c r="AG10" s="41">
        <f t="shared" si="1"/>
        <v>0</v>
      </c>
      <c r="AH10" s="41">
        <f t="shared" si="1"/>
        <v>76</v>
      </c>
      <c r="AI10" s="55">
        <f t="shared" si="1"/>
        <v>0</v>
      </c>
      <c r="AJ10" s="42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</row>
    <row r="11" spans="1:167" s="36" customFormat="1" x14ac:dyDescent="0.25">
      <c r="A11" s="37"/>
      <c r="B11" s="3"/>
      <c r="C11" s="147"/>
      <c r="D11" s="38"/>
      <c r="E11" s="143"/>
      <c r="F11" s="143"/>
      <c r="G11" s="39"/>
      <c r="H11" s="39"/>
      <c r="I11" s="39"/>
      <c r="J11" s="40">
        <f>SUM(K11:N11)</f>
        <v>0</v>
      </c>
      <c r="K11" s="41"/>
      <c r="L11" s="41"/>
      <c r="M11" s="41"/>
      <c r="N11" s="41"/>
      <c r="O11" s="40">
        <f>SUM(P11:S11)</f>
        <v>0</v>
      </c>
      <c r="P11" s="41"/>
      <c r="Q11" s="41">
        <f>SUM(R11:U11)</f>
        <v>0</v>
      </c>
      <c r="R11" s="41">
        <f>SUM(S11:V11)</f>
        <v>0</v>
      </c>
      <c r="S11" s="41">
        <f>SUM(T11:W11)</f>
        <v>0</v>
      </c>
      <c r="T11" s="41">
        <f>SUM(U11:X11)</f>
        <v>0</v>
      </c>
      <c r="U11" s="41">
        <f>SUM(V11:Y11)</f>
        <v>0</v>
      </c>
      <c r="V11" s="41"/>
      <c r="W11" s="41"/>
      <c r="X11" s="41"/>
      <c r="Y11" s="41"/>
      <c r="Z11" s="41"/>
      <c r="AA11" s="41"/>
      <c r="AB11" s="41"/>
      <c r="AC11" s="40">
        <f>SUM(AD11:AG11)</f>
        <v>0</v>
      </c>
      <c r="AD11" s="41"/>
      <c r="AE11" s="41"/>
      <c r="AF11" s="41"/>
      <c r="AG11" s="41"/>
      <c r="AH11" s="40">
        <f>SUM(AI11:AL11)</f>
        <v>0</v>
      </c>
      <c r="AI11" s="55"/>
      <c r="AJ11" s="42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</row>
    <row r="12" spans="1:167" s="36" customFormat="1" x14ac:dyDescent="0.25">
      <c r="A12" s="43" t="s">
        <v>2</v>
      </c>
      <c r="B12" s="3" t="s">
        <v>3</v>
      </c>
      <c r="C12" s="147"/>
      <c r="D12" s="38"/>
      <c r="E12" s="143"/>
      <c r="F12" s="143"/>
      <c r="G12" s="41"/>
      <c r="H12" s="41"/>
      <c r="I12" s="41"/>
      <c r="J12" s="40">
        <f>J14+J89</f>
        <v>655.56500000000005</v>
      </c>
      <c r="K12" s="41"/>
      <c r="L12" s="41"/>
      <c r="M12" s="41"/>
      <c r="N12" s="41"/>
      <c r="O12" s="40">
        <f>O14+O89</f>
        <v>1150.03</v>
      </c>
      <c r="P12" s="41"/>
      <c r="Q12" s="41">
        <f>Q14+Q89</f>
        <v>1034.922</v>
      </c>
      <c r="R12" s="41">
        <f t="shared" ref="R12:U12" si="2">R14+R89</f>
        <v>6.3709999999999996</v>
      </c>
      <c r="S12" s="41">
        <f t="shared" si="2"/>
        <v>652.80639999999994</v>
      </c>
      <c r="T12" s="41">
        <f t="shared" si="2"/>
        <v>373.95000000000005</v>
      </c>
      <c r="U12" s="41">
        <f t="shared" si="2"/>
        <v>1.7945999999999995</v>
      </c>
      <c r="V12" s="41"/>
      <c r="W12" s="41"/>
      <c r="X12" s="41"/>
      <c r="Y12" s="41"/>
      <c r="Z12" s="41"/>
      <c r="AA12" s="41"/>
      <c r="AB12" s="41"/>
      <c r="AC12" s="40">
        <f>AC14+AC89</f>
        <v>11.95</v>
      </c>
      <c r="AD12" s="41"/>
      <c r="AE12" s="41"/>
      <c r="AF12" s="41"/>
      <c r="AG12" s="41"/>
      <c r="AH12" s="40">
        <f>AH14+AH89</f>
        <v>76</v>
      </c>
      <c r="AI12" s="55"/>
      <c r="AJ12" s="42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</row>
    <row r="13" spans="1:167" s="36" customFormat="1" x14ac:dyDescent="0.25">
      <c r="A13" s="37"/>
      <c r="B13" s="3"/>
      <c r="C13" s="147"/>
      <c r="D13" s="38"/>
      <c r="E13" s="143"/>
      <c r="F13" s="143"/>
      <c r="G13" s="39"/>
      <c r="H13" s="39"/>
      <c r="I13" s="39">
        <f>SUM(I15:I57)</f>
        <v>0</v>
      </c>
      <c r="J13" s="40">
        <f>SUM(K13:N13)</f>
        <v>0</v>
      </c>
      <c r="K13" s="41"/>
      <c r="L13" s="41"/>
      <c r="M13" s="41"/>
      <c r="N13" s="41"/>
      <c r="O13" s="40">
        <f>SUM(P13:S13)</f>
        <v>0</v>
      </c>
      <c r="P13" s="41"/>
      <c r="Q13" s="41">
        <f>SUM(R13:U13)</f>
        <v>0</v>
      </c>
      <c r="R13" s="41">
        <f>SUM(S13:V13)</f>
        <v>0</v>
      </c>
      <c r="S13" s="41">
        <f>SUM(T13:W13)</f>
        <v>0</v>
      </c>
      <c r="T13" s="41">
        <f>SUM(U13:X13)</f>
        <v>0</v>
      </c>
      <c r="U13" s="41">
        <f>SUM(V13:Y13)</f>
        <v>0</v>
      </c>
      <c r="V13" s="41"/>
      <c r="W13" s="41"/>
      <c r="X13" s="41"/>
      <c r="Y13" s="41"/>
      <c r="Z13" s="41"/>
      <c r="AA13" s="41"/>
      <c r="AB13" s="41"/>
      <c r="AC13" s="40">
        <f>SUM(AD13:AG13)</f>
        <v>0</v>
      </c>
      <c r="AD13" s="41"/>
      <c r="AE13" s="41"/>
      <c r="AF13" s="41"/>
      <c r="AG13" s="41"/>
      <c r="AH13" s="40">
        <f>SUM(AI13:AL13)</f>
        <v>0</v>
      </c>
      <c r="AI13" s="55"/>
      <c r="AJ13" s="42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</row>
    <row r="14" spans="1:167" s="36" customFormat="1" x14ac:dyDescent="0.25">
      <c r="A14" s="43" t="s">
        <v>106</v>
      </c>
      <c r="B14" s="3" t="s">
        <v>28</v>
      </c>
      <c r="C14" s="147"/>
      <c r="D14" s="38"/>
      <c r="E14" s="143"/>
      <c r="F14" s="143"/>
      <c r="G14" s="144"/>
      <c r="H14" s="44"/>
      <c r="I14" s="44"/>
      <c r="J14" s="40">
        <f>J16+J61+J63+J68+J71+J76+J77+J83+J87+J75</f>
        <v>655.56500000000005</v>
      </c>
      <c r="K14" s="41"/>
      <c r="L14" s="41"/>
      <c r="M14" s="41"/>
      <c r="N14" s="41"/>
      <c r="O14" s="40">
        <f>O16+O61+O63+O68+O71+O76+O77+O83+O87+O75</f>
        <v>1150.03</v>
      </c>
      <c r="P14" s="41"/>
      <c r="Q14" s="41">
        <f>Q16+Q61+Q63+Q68+Q71+Q76+Q77+Q83+Q87+Q75</f>
        <v>682.46299999999997</v>
      </c>
      <c r="R14" s="41">
        <f t="shared" ref="R14:U14" si="3">R16+R61+R63+R68+R71+R76+R77+R83+R87+R75</f>
        <v>2.0780000000000003</v>
      </c>
      <c r="S14" s="41">
        <f t="shared" si="3"/>
        <v>384.3959999999999</v>
      </c>
      <c r="T14" s="41">
        <f t="shared" si="3"/>
        <v>295.97000000000003</v>
      </c>
      <c r="U14" s="41">
        <f t="shared" si="3"/>
        <v>1.9E-2</v>
      </c>
      <c r="V14" s="41"/>
      <c r="W14" s="41"/>
      <c r="X14" s="41"/>
      <c r="Y14" s="41"/>
      <c r="Z14" s="41"/>
      <c r="AA14" s="41"/>
      <c r="AB14" s="41"/>
      <c r="AC14" s="40">
        <f>AC16+AC61+AC63+AC68+AC71+AC76+AC77+AC83+AC87+AC75</f>
        <v>0</v>
      </c>
      <c r="AD14" s="41"/>
      <c r="AE14" s="41"/>
      <c r="AF14" s="41"/>
      <c r="AG14" s="41"/>
      <c r="AH14" s="40">
        <f>AH16+AH61+AH63+AH68+AH71+AH76+AH77+AH83+AH87+AH75</f>
        <v>0</v>
      </c>
      <c r="AI14" s="55"/>
      <c r="AJ14" s="42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</row>
    <row r="15" spans="1:167" s="36" customFormat="1" x14ac:dyDescent="0.25">
      <c r="A15" s="45"/>
      <c r="B15" s="3"/>
      <c r="C15" s="147"/>
      <c r="D15" s="38"/>
      <c r="E15" s="143"/>
      <c r="F15" s="143"/>
      <c r="G15" s="144"/>
      <c r="H15" s="46"/>
      <c r="I15" s="44"/>
      <c r="J15" s="40">
        <f>SUM(K15:N15)</f>
        <v>0</v>
      </c>
      <c r="K15" s="41"/>
      <c r="L15" s="41"/>
      <c r="M15" s="41"/>
      <c r="N15" s="41"/>
      <c r="O15" s="40">
        <f>SUM(P15:S15)</f>
        <v>0</v>
      </c>
      <c r="P15" s="41"/>
      <c r="Q15" s="41">
        <f>SUM(R15:U15)</f>
        <v>0</v>
      </c>
      <c r="R15" s="41">
        <f>SUM(S15:V15)</f>
        <v>0</v>
      </c>
      <c r="S15" s="41">
        <f>SUM(T15:W15)</f>
        <v>0</v>
      </c>
      <c r="T15" s="41">
        <f>SUM(U15:X15)</f>
        <v>0</v>
      </c>
      <c r="U15" s="41">
        <f>SUM(V15:Y15)</f>
        <v>0</v>
      </c>
      <c r="V15" s="41"/>
      <c r="W15" s="41"/>
      <c r="X15" s="41"/>
      <c r="Y15" s="41"/>
      <c r="Z15" s="41"/>
      <c r="AA15" s="41"/>
      <c r="AB15" s="41"/>
      <c r="AC15" s="40">
        <f>SUM(AD15:AG15)</f>
        <v>0</v>
      </c>
      <c r="AD15" s="41"/>
      <c r="AE15" s="41"/>
      <c r="AF15" s="41"/>
      <c r="AG15" s="41"/>
      <c r="AH15" s="40">
        <f>SUM(AI15:AL15)</f>
        <v>0</v>
      </c>
      <c r="AI15" s="55"/>
      <c r="AJ15" s="42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</row>
    <row r="16" spans="1:167" s="36" customFormat="1" x14ac:dyDescent="0.25">
      <c r="A16" s="45" t="s">
        <v>107</v>
      </c>
      <c r="B16" s="3" t="s">
        <v>4</v>
      </c>
      <c r="C16" s="147"/>
      <c r="D16" s="38"/>
      <c r="E16" s="143"/>
      <c r="F16" s="143"/>
      <c r="G16" s="144"/>
      <c r="H16" s="46"/>
      <c r="I16" s="44"/>
      <c r="J16" s="40">
        <f>J18+J47</f>
        <v>655.56500000000005</v>
      </c>
      <c r="K16" s="41"/>
      <c r="L16" s="41"/>
      <c r="M16" s="41"/>
      <c r="N16" s="41"/>
      <c r="O16" s="40">
        <f>O18+O47</f>
        <v>1150.03</v>
      </c>
      <c r="P16" s="41"/>
      <c r="Q16" s="41">
        <f>Q18+Q47</f>
        <v>446.988</v>
      </c>
      <c r="R16" s="41">
        <f t="shared" ref="R16:U16" si="4">R18+R47</f>
        <v>0</v>
      </c>
      <c r="S16" s="41">
        <f t="shared" si="4"/>
        <v>276.471</v>
      </c>
      <c r="T16" s="41">
        <f t="shared" si="4"/>
        <v>170.49799999999999</v>
      </c>
      <c r="U16" s="41">
        <f t="shared" si="4"/>
        <v>1.9E-2</v>
      </c>
      <c r="V16" s="41"/>
      <c r="W16" s="41"/>
      <c r="X16" s="41"/>
      <c r="Y16" s="41"/>
      <c r="Z16" s="41"/>
      <c r="AA16" s="41"/>
      <c r="AB16" s="41"/>
      <c r="AC16" s="40">
        <f>AC18+AC47</f>
        <v>0</v>
      </c>
      <c r="AD16" s="41"/>
      <c r="AE16" s="41"/>
      <c r="AF16" s="41"/>
      <c r="AG16" s="41"/>
      <c r="AH16" s="40">
        <f>AH18+AH47</f>
        <v>0</v>
      </c>
      <c r="AI16" s="55"/>
      <c r="AJ16" s="42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</row>
    <row r="17" spans="1:167" s="36" customFormat="1" x14ac:dyDescent="0.25">
      <c r="A17" s="45"/>
      <c r="B17" s="47"/>
      <c r="C17" s="147"/>
      <c r="D17" s="38"/>
      <c r="E17" s="143"/>
      <c r="F17" s="143"/>
      <c r="G17" s="46"/>
      <c r="H17" s="46"/>
      <c r="I17" s="44"/>
      <c r="J17" s="40">
        <f>SUM(K17:N17)</f>
        <v>0</v>
      </c>
      <c r="K17" s="41"/>
      <c r="L17" s="41"/>
      <c r="M17" s="41"/>
      <c r="N17" s="41"/>
      <c r="O17" s="40">
        <f>SUM(P17:S17)</f>
        <v>0</v>
      </c>
      <c r="P17" s="41"/>
      <c r="Q17" s="41">
        <f>SUM(R17:U17)</f>
        <v>0</v>
      </c>
      <c r="R17" s="41">
        <f>SUM(S17:V17)</f>
        <v>0</v>
      </c>
      <c r="S17" s="41">
        <f>SUM(T17:W17)</f>
        <v>0</v>
      </c>
      <c r="T17" s="41">
        <f>SUM(U17:X17)</f>
        <v>0</v>
      </c>
      <c r="U17" s="41">
        <f>SUM(V17:Y17)</f>
        <v>0</v>
      </c>
      <c r="V17" s="41"/>
      <c r="W17" s="41"/>
      <c r="X17" s="41"/>
      <c r="Y17" s="41"/>
      <c r="Z17" s="41"/>
      <c r="AA17" s="41"/>
      <c r="AB17" s="41"/>
      <c r="AC17" s="40">
        <f>SUM(AD17:AG17)</f>
        <v>0</v>
      </c>
      <c r="AD17" s="41"/>
      <c r="AE17" s="41"/>
      <c r="AF17" s="41"/>
      <c r="AG17" s="41"/>
      <c r="AH17" s="40">
        <f>SUM(AI17:AL17)</f>
        <v>0</v>
      </c>
      <c r="AI17" s="55"/>
      <c r="AJ17" s="42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</row>
    <row r="18" spans="1:167" s="36" customFormat="1" x14ac:dyDescent="0.25">
      <c r="A18" s="45"/>
      <c r="B18" s="3" t="s">
        <v>29</v>
      </c>
      <c r="C18" s="147"/>
      <c r="D18" s="38"/>
      <c r="E18" s="143"/>
      <c r="F18" s="143"/>
      <c r="G18" s="46"/>
      <c r="H18" s="46"/>
      <c r="I18" s="44"/>
      <c r="J18" s="40">
        <f>J19</f>
        <v>383.96499999999997</v>
      </c>
      <c r="K18" s="41"/>
      <c r="L18" s="41"/>
      <c r="M18" s="41"/>
      <c r="N18" s="41"/>
      <c r="O18" s="40">
        <f>O19</f>
        <v>1150.03</v>
      </c>
      <c r="P18" s="41"/>
      <c r="Q18" s="41">
        <f>Q19</f>
        <v>273.69799999999998</v>
      </c>
      <c r="R18" s="41">
        <f t="shared" ref="R18:U18" si="5">R19</f>
        <v>0</v>
      </c>
      <c r="S18" s="41">
        <f t="shared" si="5"/>
        <v>222.29499999999999</v>
      </c>
      <c r="T18" s="41">
        <f t="shared" si="5"/>
        <v>51.384</v>
      </c>
      <c r="U18" s="41">
        <f t="shared" si="5"/>
        <v>1.9E-2</v>
      </c>
      <c r="V18" s="41"/>
      <c r="W18" s="41"/>
      <c r="X18" s="41"/>
      <c r="Y18" s="41"/>
      <c r="Z18" s="41"/>
      <c r="AA18" s="41"/>
      <c r="AB18" s="41"/>
      <c r="AC18" s="40">
        <f>AC19</f>
        <v>0</v>
      </c>
      <c r="AD18" s="41"/>
      <c r="AE18" s="41"/>
      <c r="AF18" s="41"/>
      <c r="AG18" s="41"/>
      <c r="AH18" s="40">
        <f>AH19</f>
        <v>0</v>
      </c>
      <c r="AI18" s="55"/>
      <c r="AJ18" s="42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</row>
    <row r="19" spans="1:167" s="36" customFormat="1" outlineLevel="1" x14ac:dyDescent="0.25">
      <c r="A19" s="45"/>
      <c r="B19" s="3" t="s">
        <v>6</v>
      </c>
      <c r="C19" s="147"/>
      <c r="D19" s="38"/>
      <c r="E19" s="143"/>
      <c r="F19" s="143"/>
      <c r="G19" s="46"/>
      <c r="H19" s="46"/>
      <c r="I19" s="44"/>
      <c r="J19" s="40">
        <f>J20+J25+J24</f>
        <v>383.96499999999997</v>
      </c>
      <c r="K19" s="41"/>
      <c r="L19" s="41"/>
      <c r="M19" s="41"/>
      <c r="N19" s="41"/>
      <c r="O19" s="40">
        <f>O20+O25+O24</f>
        <v>1150.03</v>
      </c>
      <c r="P19" s="41"/>
      <c r="Q19" s="41">
        <f>Q20+Q25+Q24</f>
        <v>273.69799999999998</v>
      </c>
      <c r="R19" s="41">
        <f t="shared" ref="R19:U19" si="6">R20+R25+R24</f>
        <v>0</v>
      </c>
      <c r="S19" s="41">
        <f t="shared" si="6"/>
        <v>222.29499999999999</v>
      </c>
      <c r="T19" s="41">
        <f t="shared" si="6"/>
        <v>51.384</v>
      </c>
      <c r="U19" s="41">
        <f t="shared" si="6"/>
        <v>1.9E-2</v>
      </c>
      <c r="V19" s="41"/>
      <c r="W19" s="41"/>
      <c r="X19" s="41"/>
      <c r="Y19" s="41"/>
      <c r="Z19" s="41"/>
      <c r="AA19" s="41"/>
      <c r="AB19" s="41"/>
      <c r="AC19" s="40">
        <f>AC20+AC25+AC24</f>
        <v>0</v>
      </c>
      <c r="AD19" s="41"/>
      <c r="AE19" s="41"/>
      <c r="AF19" s="41"/>
      <c r="AG19" s="41"/>
      <c r="AH19" s="40">
        <f>AH20+AH25+AH24</f>
        <v>0</v>
      </c>
      <c r="AI19" s="55"/>
      <c r="AJ19" s="42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</row>
    <row r="20" spans="1:167" s="36" customFormat="1" outlineLevel="1" x14ac:dyDescent="0.25">
      <c r="A20" s="45"/>
      <c r="B20" s="47" t="s">
        <v>37</v>
      </c>
      <c r="C20" s="147"/>
      <c r="D20" s="38"/>
      <c r="E20" s="143"/>
      <c r="F20" s="143"/>
      <c r="G20" s="144"/>
      <c r="H20" s="46"/>
      <c r="I20" s="44"/>
      <c r="J20" s="48"/>
      <c r="K20" s="48"/>
      <c r="L20" s="48"/>
      <c r="M20" s="48"/>
      <c r="N20" s="48"/>
      <c r="O20" s="48">
        <f>O21+O22+O23</f>
        <v>118.80000000000001</v>
      </c>
      <c r="P20" s="48"/>
      <c r="Q20" s="39">
        <f>SUM(Q21:Q23)</f>
        <v>18.206999999999997</v>
      </c>
      <c r="R20" s="39">
        <f t="shared" ref="R20:U20" si="7">SUM(R21:R23)</f>
        <v>0</v>
      </c>
      <c r="S20" s="39">
        <f t="shared" si="7"/>
        <v>18.206999999999997</v>
      </c>
      <c r="T20" s="39">
        <f t="shared" si="7"/>
        <v>0</v>
      </c>
      <c r="U20" s="39">
        <f t="shared" si="7"/>
        <v>0</v>
      </c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132"/>
      <c r="AJ20" s="42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</row>
    <row r="21" spans="1:167" s="36" customFormat="1" ht="30" outlineLevel="1" x14ac:dyDescent="0.25">
      <c r="A21" s="49" t="s">
        <v>108</v>
      </c>
      <c r="B21" s="10" t="s">
        <v>109</v>
      </c>
      <c r="C21" s="147"/>
      <c r="D21" s="38"/>
      <c r="E21" s="143"/>
      <c r="F21" s="143"/>
      <c r="G21" s="46"/>
      <c r="H21" s="46"/>
      <c r="I21" s="44"/>
      <c r="J21" s="50"/>
      <c r="K21" s="51">
        <v>1980</v>
      </c>
      <c r="L21" s="51">
        <v>15</v>
      </c>
      <c r="M21" s="52" t="s">
        <v>110</v>
      </c>
      <c r="N21" s="53" t="s">
        <v>111</v>
      </c>
      <c r="O21" s="50">
        <v>55.7</v>
      </c>
      <c r="P21" s="40"/>
      <c r="Q21" s="54">
        <v>11.379999999999999</v>
      </c>
      <c r="R21" s="41"/>
      <c r="S21" s="54">
        <v>11.379999999999999</v>
      </c>
      <c r="T21" s="54"/>
      <c r="U21" s="41"/>
      <c r="V21" s="41"/>
      <c r="W21" s="41"/>
      <c r="X21" s="41"/>
      <c r="Y21" s="41"/>
      <c r="Z21" s="41"/>
      <c r="AA21" s="41"/>
      <c r="AB21" s="41"/>
      <c r="AC21" s="40"/>
      <c r="AD21" s="41"/>
      <c r="AE21" s="41"/>
      <c r="AF21" s="41"/>
      <c r="AG21" s="41"/>
      <c r="AH21" s="40"/>
      <c r="AI21" s="55"/>
      <c r="AJ21" s="42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</row>
    <row r="22" spans="1:167" s="36" customFormat="1" ht="30" outlineLevel="1" x14ac:dyDescent="0.25">
      <c r="A22" s="56">
        <f>A21+1</f>
        <v>2</v>
      </c>
      <c r="B22" s="10" t="s">
        <v>112</v>
      </c>
      <c r="C22" s="147"/>
      <c r="D22" s="38"/>
      <c r="E22" s="143"/>
      <c r="F22" s="143"/>
      <c r="G22" s="46"/>
      <c r="H22" s="46"/>
      <c r="I22" s="44"/>
      <c r="J22" s="50"/>
      <c r="K22" s="51">
        <v>1980</v>
      </c>
      <c r="L22" s="51">
        <v>15</v>
      </c>
      <c r="M22" s="52" t="s">
        <v>110</v>
      </c>
      <c r="N22" s="53" t="s">
        <v>113</v>
      </c>
      <c r="O22" s="50">
        <v>26.5</v>
      </c>
      <c r="P22" s="40"/>
      <c r="Q22" s="54">
        <v>5.133</v>
      </c>
      <c r="R22" s="41"/>
      <c r="S22" s="54">
        <v>5.133</v>
      </c>
      <c r="T22" s="54"/>
      <c r="U22" s="41"/>
      <c r="V22" s="41"/>
      <c r="W22" s="41"/>
      <c r="X22" s="41"/>
      <c r="Y22" s="41"/>
      <c r="Z22" s="41"/>
      <c r="AA22" s="41"/>
      <c r="AB22" s="41"/>
      <c r="AC22" s="40"/>
      <c r="AD22" s="41"/>
      <c r="AE22" s="41"/>
      <c r="AF22" s="41"/>
      <c r="AG22" s="41"/>
      <c r="AH22" s="40"/>
      <c r="AI22" s="55"/>
      <c r="AJ22" s="42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</row>
    <row r="23" spans="1:167" s="36" customFormat="1" ht="29.25" customHeight="1" outlineLevel="1" x14ac:dyDescent="0.25">
      <c r="A23" s="56">
        <v>3</v>
      </c>
      <c r="B23" s="10" t="s">
        <v>200</v>
      </c>
      <c r="C23" s="147"/>
      <c r="D23" s="38"/>
      <c r="E23" s="143"/>
      <c r="F23" s="143"/>
      <c r="G23" s="46"/>
      <c r="H23" s="46"/>
      <c r="I23" s="44"/>
      <c r="J23" s="50"/>
      <c r="K23" s="51">
        <v>1972</v>
      </c>
      <c r="L23" s="51">
        <v>15</v>
      </c>
      <c r="M23" s="52" t="s">
        <v>217</v>
      </c>
      <c r="N23" s="53" t="s">
        <v>216</v>
      </c>
      <c r="O23" s="50">
        <v>36.6</v>
      </c>
      <c r="P23" s="40"/>
      <c r="Q23" s="54">
        <v>1.694</v>
      </c>
      <c r="R23" s="41"/>
      <c r="S23" s="54">
        <v>1.694</v>
      </c>
      <c r="T23" s="54"/>
      <c r="U23" s="41"/>
      <c r="V23" s="41"/>
      <c r="W23" s="41"/>
      <c r="X23" s="41"/>
      <c r="Y23" s="41"/>
      <c r="Z23" s="41"/>
      <c r="AA23" s="41"/>
      <c r="AB23" s="41"/>
      <c r="AC23" s="40"/>
      <c r="AD23" s="41"/>
      <c r="AE23" s="41"/>
      <c r="AF23" s="41"/>
      <c r="AG23" s="41"/>
      <c r="AH23" s="40"/>
      <c r="AI23" s="55"/>
      <c r="AJ23" s="42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</row>
    <row r="24" spans="1:167" s="36" customFormat="1" outlineLevel="1" x14ac:dyDescent="0.25">
      <c r="A24" s="49"/>
      <c r="B24" s="47" t="s">
        <v>36</v>
      </c>
      <c r="C24" s="147"/>
      <c r="D24" s="38"/>
      <c r="E24" s="143"/>
      <c r="F24" s="143"/>
      <c r="G24" s="46"/>
      <c r="H24" s="46"/>
      <c r="I24" s="46"/>
      <c r="J24" s="46"/>
      <c r="K24" s="46"/>
      <c r="L24" s="46"/>
      <c r="M24" s="46"/>
      <c r="N24" s="46"/>
      <c r="O24" s="48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133"/>
      <c r="AJ24" s="42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</row>
    <row r="25" spans="1:167" s="36" customFormat="1" outlineLevel="1" x14ac:dyDescent="0.25">
      <c r="A25" s="49"/>
      <c r="B25" s="47" t="s">
        <v>30</v>
      </c>
      <c r="C25" s="147"/>
      <c r="D25" s="38"/>
      <c r="E25" s="143"/>
      <c r="F25" s="143"/>
      <c r="G25" s="40"/>
      <c r="H25" s="40"/>
      <c r="I25" s="40"/>
      <c r="J25" s="40">
        <f>SUM(J26:J41)</f>
        <v>383.96499999999997</v>
      </c>
      <c r="K25" s="40"/>
      <c r="L25" s="40"/>
      <c r="M25" s="40"/>
      <c r="N25" s="40"/>
      <c r="O25" s="40">
        <f>SUM(O35:O41)</f>
        <v>1031.23</v>
      </c>
      <c r="P25" s="31"/>
      <c r="Q25" s="41">
        <f>SUM(Q26:Q41)</f>
        <v>255.49099999999999</v>
      </c>
      <c r="R25" s="41">
        <f t="shared" ref="R25:U25" si="8">SUM(R26:R41)</f>
        <v>0</v>
      </c>
      <c r="S25" s="41">
        <f t="shared" si="8"/>
        <v>204.08799999999999</v>
      </c>
      <c r="T25" s="41">
        <f t="shared" si="8"/>
        <v>51.384</v>
      </c>
      <c r="U25" s="41">
        <f t="shared" si="8"/>
        <v>1.9E-2</v>
      </c>
      <c r="V25" s="40"/>
      <c r="W25" s="40"/>
      <c r="X25" s="40"/>
      <c r="Y25" s="40"/>
      <c r="Z25" s="40"/>
      <c r="AA25" s="40"/>
      <c r="AB25" s="40"/>
      <c r="AC25" s="40">
        <f>SUM(AC35:AC41)</f>
        <v>0</v>
      </c>
      <c r="AD25" s="40"/>
      <c r="AE25" s="40"/>
      <c r="AF25" s="40"/>
      <c r="AG25" s="40"/>
      <c r="AH25" s="40">
        <f>SUM(AH35:AH41)</f>
        <v>0</v>
      </c>
      <c r="AI25" s="134"/>
      <c r="AJ25" s="42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</row>
    <row r="26" spans="1:167" s="36" customFormat="1" ht="141" customHeight="1" outlineLevel="1" x14ac:dyDescent="0.25">
      <c r="A26" s="49" t="s">
        <v>215</v>
      </c>
      <c r="B26" s="10" t="s">
        <v>114</v>
      </c>
      <c r="C26" s="147"/>
      <c r="D26" s="38"/>
      <c r="E26" s="143"/>
      <c r="F26" s="143"/>
      <c r="G26" s="46"/>
      <c r="H26" s="46"/>
      <c r="I26" s="57" t="s">
        <v>115</v>
      </c>
      <c r="J26" s="50">
        <v>20</v>
      </c>
      <c r="K26" s="51">
        <v>1978</v>
      </c>
      <c r="L26" s="51">
        <v>15</v>
      </c>
      <c r="M26" s="52" t="s">
        <v>110</v>
      </c>
      <c r="N26" s="53" t="s">
        <v>116</v>
      </c>
      <c r="O26" s="50">
        <v>120</v>
      </c>
      <c r="P26" s="40"/>
      <c r="Q26" s="54">
        <v>14.036999999999999</v>
      </c>
      <c r="R26" s="41"/>
      <c r="S26" s="54">
        <f>Q26-R26-T26-U26</f>
        <v>14.036999999999999</v>
      </c>
      <c r="T26" s="54"/>
      <c r="U26" s="41"/>
      <c r="V26" s="41"/>
      <c r="W26" s="41"/>
      <c r="X26" s="41"/>
      <c r="Y26" s="41"/>
      <c r="Z26" s="41"/>
      <c r="AA26" s="41"/>
      <c r="AB26" s="41"/>
      <c r="AC26" s="40"/>
      <c r="AD26" s="41"/>
      <c r="AE26" s="41"/>
      <c r="AF26" s="41"/>
      <c r="AG26" s="41"/>
      <c r="AH26" s="40"/>
      <c r="AI26" s="55"/>
      <c r="AJ26" s="42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</row>
    <row r="27" spans="1:167" s="36" customFormat="1" ht="126" customHeight="1" outlineLevel="1" x14ac:dyDescent="0.25">
      <c r="A27" s="56">
        <f>A26+1</f>
        <v>5</v>
      </c>
      <c r="B27" s="10" t="s">
        <v>117</v>
      </c>
      <c r="C27" s="147"/>
      <c r="D27" s="38"/>
      <c r="E27" s="143"/>
      <c r="F27" s="143"/>
      <c r="G27" s="46"/>
      <c r="H27" s="46"/>
      <c r="I27" s="57" t="s">
        <v>118</v>
      </c>
      <c r="J27" s="50">
        <v>17</v>
      </c>
      <c r="K27" s="51">
        <v>1976</v>
      </c>
      <c r="L27" s="51">
        <v>15</v>
      </c>
      <c r="M27" s="52" t="s">
        <v>110</v>
      </c>
      <c r="N27" s="53" t="s">
        <v>116</v>
      </c>
      <c r="O27" s="50">
        <v>102</v>
      </c>
      <c r="P27" s="40"/>
      <c r="Q27" s="54">
        <v>16.641999999999999</v>
      </c>
      <c r="R27" s="41"/>
      <c r="S27" s="54">
        <f t="shared" ref="S27:S41" si="9">Q27-R27-T27-U27</f>
        <v>11.512</v>
      </c>
      <c r="T27" s="54">
        <v>5.13</v>
      </c>
      <c r="U27" s="41"/>
      <c r="V27" s="41"/>
      <c r="W27" s="41"/>
      <c r="X27" s="41"/>
      <c r="Y27" s="41"/>
      <c r="Z27" s="41"/>
      <c r="AA27" s="41"/>
      <c r="AB27" s="41"/>
      <c r="AC27" s="40"/>
      <c r="AD27" s="41"/>
      <c r="AE27" s="41"/>
      <c r="AF27" s="41"/>
      <c r="AG27" s="41"/>
      <c r="AH27" s="40"/>
      <c r="AI27" s="55"/>
      <c r="AJ27" s="42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</row>
    <row r="28" spans="1:167" s="36" customFormat="1" ht="120" customHeight="1" outlineLevel="1" x14ac:dyDescent="0.25">
      <c r="A28" s="56">
        <f t="shared" ref="A28:A39" si="10">A27+1</f>
        <v>6</v>
      </c>
      <c r="B28" s="10" t="s">
        <v>119</v>
      </c>
      <c r="C28" s="147"/>
      <c r="D28" s="38"/>
      <c r="E28" s="143"/>
      <c r="F28" s="143"/>
      <c r="G28" s="46"/>
      <c r="H28" s="46"/>
      <c r="I28" s="57" t="s">
        <v>120</v>
      </c>
      <c r="J28" s="50">
        <v>50</v>
      </c>
      <c r="K28" s="51">
        <v>1979</v>
      </c>
      <c r="L28" s="51">
        <v>15</v>
      </c>
      <c r="M28" s="52" t="s">
        <v>110</v>
      </c>
      <c r="N28" s="53" t="s">
        <v>121</v>
      </c>
      <c r="O28" s="50">
        <v>270</v>
      </c>
      <c r="P28" s="40"/>
      <c r="Q28" s="54">
        <v>16.411999999999999</v>
      </c>
      <c r="R28" s="41"/>
      <c r="S28" s="54">
        <f t="shared" si="9"/>
        <v>16.411999999999999</v>
      </c>
      <c r="T28" s="54"/>
      <c r="U28" s="41"/>
      <c r="V28" s="41"/>
      <c r="W28" s="41"/>
      <c r="X28" s="41"/>
      <c r="Y28" s="41"/>
      <c r="Z28" s="41"/>
      <c r="AA28" s="41"/>
      <c r="AB28" s="41"/>
      <c r="AC28" s="40"/>
      <c r="AD28" s="41"/>
      <c r="AE28" s="41"/>
      <c r="AF28" s="41"/>
      <c r="AG28" s="41"/>
      <c r="AH28" s="40"/>
      <c r="AI28" s="55"/>
      <c r="AJ28" s="42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</row>
    <row r="29" spans="1:167" s="36" customFormat="1" ht="27" customHeight="1" outlineLevel="1" x14ac:dyDescent="0.25">
      <c r="A29" s="56">
        <f t="shared" si="10"/>
        <v>7</v>
      </c>
      <c r="B29" s="10" t="s">
        <v>73</v>
      </c>
      <c r="C29" s="147"/>
      <c r="D29" s="38"/>
      <c r="E29" s="143"/>
      <c r="F29" s="143"/>
      <c r="G29" s="46"/>
      <c r="H29" s="46"/>
      <c r="I29" s="44"/>
      <c r="J29" s="50"/>
      <c r="K29" s="51">
        <v>2015</v>
      </c>
      <c r="L29" s="51">
        <v>15</v>
      </c>
      <c r="M29" s="52"/>
      <c r="N29" s="53"/>
      <c r="O29" s="50"/>
      <c r="P29" s="40"/>
      <c r="Q29" s="54">
        <v>3.0649999999999999</v>
      </c>
      <c r="R29" s="41"/>
      <c r="S29" s="54">
        <f t="shared" si="9"/>
        <v>1.105</v>
      </c>
      <c r="T29" s="54">
        <v>1.96</v>
      </c>
      <c r="U29" s="41"/>
      <c r="V29" s="41"/>
      <c r="W29" s="41"/>
      <c r="X29" s="41"/>
      <c r="Y29" s="41"/>
      <c r="Z29" s="41"/>
      <c r="AA29" s="41"/>
      <c r="AB29" s="41"/>
      <c r="AC29" s="40"/>
      <c r="AD29" s="41"/>
      <c r="AE29" s="41"/>
      <c r="AF29" s="41"/>
      <c r="AG29" s="41"/>
      <c r="AH29" s="40"/>
      <c r="AI29" s="55"/>
      <c r="AJ29" s="42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</row>
    <row r="30" spans="1:167" s="36" customFormat="1" ht="188.25" customHeight="1" outlineLevel="1" x14ac:dyDescent="0.25">
      <c r="A30" s="56">
        <f t="shared" si="10"/>
        <v>8</v>
      </c>
      <c r="B30" s="10" t="s">
        <v>40</v>
      </c>
      <c r="C30" s="147"/>
      <c r="D30" s="38"/>
      <c r="E30" s="143"/>
      <c r="F30" s="143"/>
      <c r="G30" s="46"/>
      <c r="H30" s="46"/>
      <c r="I30" s="57" t="s">
        <v>122</v>
      </c>
      <c r="J30" s="50">
        <v>22.9</v>
      </c>
      <c r="K30" s="51">
        <v>1975</v>
      </c>
      <c r="L30" s="51">
        <v>15</v>
      </c>
      <c r="M30" s="52" t="s">
        <v>110</v>
      </c>
      <c r="N30" s="53" t="s">
        <v>116</v>
      </c>
      <c r="O30" s="50">
        <v>350</v>
      </c>
      <c r="P30" s="40"/>
      <c r="Q30" s="54">
        <v>20.250999999999998</v>
      </c>
      <c r="R30" s="41"/>
      <c r="S30" s="54">
        <f t="shared" si="9"/>
        <v>15.709999999999997</v>
      </c>
      <c r="T30" s="54">
        <v>4.5410000000000004</v>
      </c>
      <c r="U30" s="41"/>
      <c r="V30" s="41"/>
      <c r="W30" s="41"/>
      <c r="X30" s="41"/>
      <c r="Y30" s="41"/>
      <c r="Z30" s="41"/>
      <c r="AA30" s="41"/>
      <c r="AB30" s="41"/>
      <c r="AC30" s="40"/>
      <c r="AD30" s="41"/>
      <c r="AE30" s="41"/>
      <c r="AF30" s="41"/>
      <c r="AG30" s="41"/>
      <c r="AH30" s="40"/>
      <c r="AI30" s="55"/>
      <c r="AJ30" s="42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</row>
    <row r="31" spans="1:167" s="36" customFormat="1" ht="176.25" customHeight="1" outlineLevel="1" x14ac:dyDescent="0.25">
      <c r="A31" s="56">
        <f t="shared" si="10"/>
        <v>9</v>
      </c>
      <c r="B31" s="10" t="s">
        <v>41</v>
      </c>
      <c r="C31" s="147"/>
      <c r="D31" s="38"/>
      <c r="E31" s="143"/>
      <c r="F31" s="143"/>
      <c r="G31" s="46"/>
      <c r="H31" s="46"/>
      <c r="I31" s="57" t="s">
        <v>123</v>
      </c>
      <c r="J31" s="50">
        <v>18.600000000000001</v>
      </c>
      <c r="K31" s="51">
        <v>1978</v>
      </c>
      <c r="L31" s="51">
        <v>15</v>
      </c>
      <c r="M31" s="52" t="s">
        <v>110</v>
      </c>
      <c r="N31" s="53" t="s">
        <v>116</v>
      </c>
      <c r="O31" s="50">
        <v>161</v>
      </c>
      <c r="P31" s="40"/>
      <c r="Q31" s="54">
        <v>15.353999999999999</v>
      </c>
      <c r="R31" s="41"/>
      <c r="S31" s="54">
        <f t="shared" si="9"/>
        <v>14.434999999999999</v>
      </c>
      <c r="T31" s="54">
        <v>0.91900000000000004</v>
      </c>
      <c r="U31" s="41"/>
      <c r="V31" s="41"/>
      <c r="W31" s="41"/>
      <c r="X31" s="41"/>
      <c r="Y31" s="41"/>
      <c r="Z31" s="41"/>
      <c r="AA31" s="41"/>
      <c r="AB31" s="41"/>
      <c r="AC31" s="40"/>
      <c r="AD31" s="41"/>
      <c r="AE31" s="41"/>
      <c r="AF31" s="41"/>
      <c r="AG31" s="41"/>
      <c r="AH31" s="40"/>
      <c r="AI31" s="55"/>
      <c r="AJ31" s="42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</row>
    <row r="32" spans="1:167" s="36" customFormat="1" ht="177" customHeight="1" outlineLevel="1" x14ac:dyDescent="0.25">
      <c r="A32" s="56">
        <f t="shared" si="10"/>
        <v>10</v>
      </c>
      <c r="B32" s="10" t="s">
        <v>42</v>
      </c>
      <c r="C32" s="147"/>
      <c r="D32" s="38"/>
      <c r="E32" s="143"/>
      <c r="F32" s="143"/>
      <c r="G32" s="46"/>
      <c r="H32" s="46"/>
      <c r="I32" s="57" t="s">
        <v>124</v>
      </c>
      <c r="J32" s="50">
        <v>56.7</v>
      </c>
      <c r="K32" s="51">
        <v>1978</v>
      </c>
      <c r="L32" s="51">
        <v>15</v>
      </c>
      <c r="M32" s="52" t="s">
        <v>110</v>
      </c>
      <c r="N32" s="53" t="s">
        <v>121</v>
      </c>
      <c r="O32" s="50">
        <v>185</v>
      </c>
      <c r="P32" s="40"/>
      <c r="Q32" s="54">
        <v>12.975999999999999</v>
      </c>
      <c r="R32" s="41"/>
      <c r="S32" s="54">
        <f t="shared" si="9"/>
        <v>12.975999999999999</v>
      </c>
      <c r="T32" s="54"/>
      <c r="U32" s="41"/>
      <c r="V32" s="41"/>
      <c r="W32" s="41"/>
      <c r="X32" s="41"/>
      <c r="Y32" s="41"/>
      <c r="Z32" s="41"/>
      <c r="AA32" s="41"/>
      <c r="AB32" s="41"/>
      <c r="AC32" s="40"/>
      <c r="AD32" s="41"/>
      <c r="AE32" s="41"/>
      <c r="AF32" s="41"/>
      <c r="AG32" s="41"/>
      <c r="AH32" s="40"/>
      <c r="AI32" s="55"/>
      <c r="AJ32" s="42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</row>
    <row r="33" spans="1:167" s="2" customFormat="1" ht="132" customHeight="1" outlineLevel="1" x14ac:dyDescent="0.25">
      <c r="A33" s="56">
        <f t="shared" si="10"/>
        <v>11</v>
      </c>
      <c r="B33" s="10" t="s">
        <v>125</v>
      </c>
      <c r="C33" s="58"/>
      <c r="D33" s="59"/>
      <c r="E33" s="12"/>
      <c r="F33" s="12"/>
      <c r="G33" s="60"/>
      <c r="H33" s="60"/>
      <c r="I33" s="57" t="s">
        <v>126</v>
      </c>
      <c r="J33" s="50">
        <v>8.4</v>
      </c>
      <c r="K33" s="51">
        <v>1952</v>
      </c>
      <c r="L33" s="51">
        <v>15</v>
      </c>
      <c r="M33" s="52" t="s">
        <v>110</v>
      </c>
      <c r="N33" s="53" t="s">
        <v>127</v>
      </c>
      <c r="O33" s="50">
        <v>63.9</v>
      </c>
      <c r="P33" s="50"/>
      <c r="Q33" s="54">
        <v>19.006999999999998</v>
      </c>
      <c r="R33" s="54"/>
      <c r="S33" s="54">
        <f t="shared" si="9"/>
        <v>13.141999999999998</v>
      </c>
      <c r="T33" s="54">
        <v>5.8650000000000002</v>
      </c>
      <c r="U33" s="54"/>
      <c r="V33" s="54"/>
      <c r="W33" s="54"/>
      <c r="X33" s="54"/>
      <c r="Y33" s="54"/>
      <c r="Z33" s="54"/>
      <c r="AA33" s="54"/>
      <c r="AB33" s="54"/>
      <c r="AC33" s="50"/>
      <c r="AD33" s="54"/>
      <c r="AE33" s="54"/>
      <c r="AF33" s="54"/>
      <c r="AG33" s="54"/>
      <c r="AH33" s="50"/>
      <c r="AI33" s="61"/>
      <c r="AJ33" s="62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63"/>
      <c r="EB33" s="63"/>
      <c r="EC33" s="63"/>
      <c r="ED33" s="63"/>
      <c r="EE33" s="63"/>
      <c r="EF33" s="63"/>
      <c r="EG33" s="63"/>
      <c r="EH33" s="63"/>
      <c r="EI33" s="63"/>
      <c r="EJ33" s="63"/>
      <c r="EK33" s="63"/>
      <c r="EL33" s="63"/>
      <c r="EM33" s="63"/>
      <c r="EN33" s="63"/>
      <c r="EO33" s="63"/>
      <c r="EP33" s="63"/>
      <c r="EQ33" s="63"/>
      <c r="ER33" s="63"/>
      <c r="ES33" s="63"/>
      <c r="ET33" s="63"/>
      <c r="EU33" s="63"/>
      <c r="EV33" s="63"/>
      <c r="EW33" s="63"/>
      <c r="EX33" s="63"/>
      <c r="EY33" s="63"/>
      <c r="EZ33" s="63"/>
      <c r="FA33" s="63"/>
      <c r="FB33" s="63"/>
      <c r="FC33" s="63"/>
      <c r="FD33" s="63"/>
      <c r="FE33" s="63"/>
      <c r="FF33" s="63"/>
      <c r="FG33" s="63"/>
      <c r="FH33" s="63"/>
      <c r="FI33" s="63"/>
      <c r="FJ33" s="63"/>
      <c r="FK33" s="63"/>
    </row>
    <row r="34" spans="1:167" s="2" customFormat="1" ht="138.75" customHeight="1" outlineLevel="1" x14ac:dyDescent="0.25">
      <c r="A34" s="56">
        <f t="shared" si="10"/>
        <v>12</v>
      </c>
      <c r="B34" s="10" t="s">
        <v>38</v>
      </c>
      <c r="C34" s="58"/>
      <c r="D34" s="59"/>
      <c r="E34" s="12"/>
      <c r="F34" s="12"/>
      <c r="G34" s="60"/>
      <c r="H34" s="60"/>
      <c r="I34" s="57" t="s">
        <v>128</v>
      </c>
      <c r="J34" s="50">
        <v>13.2</v>
      </c>
      <c r="K34" s="51">
        <v>1969</v>
      </c>
      <c r="L34" s="51">
        <v>15</v>
      </c>
      <c r="M34" s="52" t="s">
        <v>110</v>
      </c>
      <c r="N34" s="53" t="s">
        <v>129</v>
      </c>
      <c r="O34" s="50">
        <v>77.099999999999994</v>
      </c>
      <c r="P34" s="50"/>
      <c r="Q34" s="54">
        <v>18.769000000000002</v>
      </c>
      <c r="R34" s="54"/>
      <c r="S34" s="54">
        <f t="shared" si="9"/>
        <v>14.251000000000001</v>
      </c>
      <c r="T34" s="54">
        <v>4.5179999999999998</v>
      </c>
      <c r="U34" s="54"/>
      <c r="V34" s="54"/>
      <c r="W34" s="54"/>
      <c r="X34" s="54"/>
      <c r="Y34" s="54"/>
      <c r="Z34" s="54"/>
      <c r="AA34" s="54"/>
      <c r="AB34" s="54"/>
      <c r="AC34" s="50"/>
      <c r="AD34" s="54"/>
      <c r="AE34" s="54"/>
      <c r="AF34" s="54"/>
      <c r="AG34" s="54"/>
      <c r="AH34" s="50"/>
      <c r="AI34" s="61"/>
      <c r="AJ34" s="62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63"/>
      <c r="EB34" s="63"/>
      <c r="EC34" s="63"/>
      <c r="ED34" s="63"/>
      <c r="EE34" s="63"/>
      <c r="EF34" s="63"/>
      <c r="EG34" s="63"/>
      <c r="EH34" s="63"/>
      <c r="EI34" s="63"/>
      <c r="EJ34" s="63"/>
      <c r="EK34" s="63"/>
      <c r="EL34" s="63"/>
      <c r="EM34" s="63"/>
      <c r="EN34" s="63"/>
      <c r="EO34" s="63"/>
      <c r="EP34" s="63"/>
      <c r="EQ34" s="63"/>
      <c r="ER34" s="63"/>
      <c r="ES34" s="63"/>
      <c r="ET34" s="63"/>
      <c r="EU34" s="63"/>
      <c r="EV34" s="63"/>
      <c r="EW34" s="63"/>
      <c r="EX34" s="63"/>
      <c r="EY34" s="63"/>
      <c r="EZ34" s="63"/>
      <c r="FA34" s="63"/>
      <c r="FB34" s="63"/>
      <c r="FC34" s="63"/>
      <c r="FD34" s="63"/>
      <c r="FE34" s="63"/>
      <c r="FF34" s="63"/>
      <c r="FG34" s="63"/>
      <c r="FH34" s="63"/>
      <c r="FI34" s="63"/>
      <c r="FJ34" s="63"/>
      <c r="FK34" s="63"/>
    </row>
    <row r="35" spans="1:167" s="2" customFormat="1" ht="168" customHeight="1" outlineLevel="1" x14ac:dyDescent="0.25">
      <c r="A35" s="56">
        <f t="shared" si="10"/>
        <v>13</v>
      </c>
      <c r="B35" s="10" t="s">
        <v>39</v>
      </c>
      <c r="C35" s="58"/>
      <c r="D35" s="59"/>
      <c r="E35" s="12"/>
      <c r="F35" s="12"/>
      <c r="G35" s="60"/>
      <c r="H35" s="60"/>
      <c r="I35" s="57" t="s">
        <v>130</v>
      </c>
      <c r="J35" s="50">
        <v>51.725000000000001</v>
      </c>
      <c r="K35" s="51">
        <v>1949</v>
      </c>
      <c r="L35" s="51">
        <v>15</v>
      </c>
      <c r="M35" s="52" t="s">
        <v>110</v>
      </c>
      <c r="N35" s="53" t="s">
        <v>131</v>
      </c>
      <c r="O35" s="50">
        <v>187.2</v>
      </c>
      <c r="P35" s="50"/>
      <c r="Q35" s="54">
        <v>7.0640000000000001</v>
      </c>
      <c r="R35" s="54"/>
      <c r="S35" s="54">
        <f t="shared" si="9"/>
        <v>7.0640000000000001</v>
      </c>
      <c r="T35" s="54"/>
      <c r="U35" s="54"/>
      <c r="V35" s="54"/>
      <c r="W35" s="54"/>
      <c r="X35" s="54"/>
      <c r="Y35" s="54"/>
      <c r="Z35" s="54"/>
      <c r="AA35" s="54"/>
      <c r="AB35" s="54"/>
      <c r="AC35" s="50"/>
      <c r="AD35" s="54"/>
      <c r="AE35" s="54"/>
      <c r="AF35" s="54"/>
      <c r="AG35" s="54"/>
      <c r="AH35" s="50"/>
      <c r="AI35" s="61"/>
      <c r="AJ35" s="62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63"/>
      <c r="EB35" s="63"/>
      <c r="EC35" s="63"/>
      <c r="ED35" s="63"/>
      <c r="EE35" s="63"/>
      <c r="EF35" s="63"/>
      <c r="EG35" s="63"/>
      <c r="EH35" s="63"/>
      <c r="EI35" s="63"/>
      <c r="EJ35" s="63"/>
      <c r="EK35" s="63"/>
      <c r="EL35" s="63"/>
      <c r="EM35" s="63"/>
      <c r="EN35" s="63"/>
      <c r="EO35" s="63"/>
      <c r="EP35" s="63"/>
      <c r="EQ35" s="63"/>
      <c r="ER35" s="63"/>
      <c r="ES35" s="63"/>
      <c r="ET35" s="63"/>
      <c r="EU35" s="63"/>
      <c r="EV35" s="63"/>
      <c r="EW35" s="63"/>
      <c r="EX35" s="63"/>
      <c r="EY35" s="63"/>
      <c r="EZ35" s="63"/>
      <c r="FA35" s="63"/>
      <c r="FB35" s="63"/>
      <c r="FC35" s="63"/>
      <c r="FD35" s="63"/>
      <c r="FE35" s="63"/>
      <c r="FF35" s="63"/>
      <c r="FG35" s="63"/>
      <c r="FH35" s="63"/>
      <c r="FI35" s="63"/>
      <c r="FJ35" s="63"/>
      <c r="FK35" s="63"/>
    </row>
    <row r="36" spans="1:167" s="2" customFormat="1" ht="60" outlineLevel="1" x14ac:dyDescent="0.25">
      <c r="A36" s="56">
        <f t="shared" si="10"/>
        <v>14</v>
      </c>
      <c r="B36" s="10" t="s">
        <v>132</v>
      </c>
      <c r="C36" s="58"/>
      <c r="D36" s="59"/>
      <c r="E36" s="12"/>
      <c r="F36" s="12"/>
      <c r="G36" s="60"/>
      <c r="H36" s="60"/>
      <c r="I36" s="12" t="s">
        <v>133</v>
      </c>
      <c r="J36" s="50">
        <v>0.25</v>
      </c>
      <c r="K36" s="51">
        <v>1953</v>
      </c>
      <c r="L36" s="51">
        <v>15</v>
      </c>
      <c r="M36" s="52" t="s">
        <v>110</v>
      </c>
      <c r="N36" s="53" t="s">
        <v>134</v>
      </c>
      <c r="O36" s="50">
        <v>3.03</v>
      </c>
      <c r="P36" s="50"/>
      <c r="Q36" s="54">
        <v>8.2080000000000002</v>
      </c>
      <c r="R36" s="54"/>
      <c r="S36" s="54">
        <f t="shared" si="9"/>
        <v>7.1280000000000001</v>
      </c>
      <c r="T36" s="54">
        <v>1.08</v>
      </c>
      <c r="U36" s="54"/>
      <c r="V36" s="54"/>
      <c r="W36" s="54"/>
      <c r="X36" s="54"/>
      <c r="Y36" s="54"/>
      <c r="Z36" s="54"/>
      <c r="AA36" s="54"/>
      <c r="AB36" s="54"/>
      <c r="AC36" s="50"/>
      <c r="AD36" s="54"/>
      <c r="AE36" s="54"/>
      <c r="AF36" s="54"/>
      <c r="AG36" s="54"/>
      <c r="AH36" s="50"/>
      <c r="AI36" s="61"/>
      <c r="AJ36" s="62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3"/>
      <c r="DR36" s="63"/>
      <c r="DS36" s="63"/>
      <c r="DT36" s="63"/>
      <c r="DU36" s="63"/>
      <c r="DV36" s="63"/>
      <c r="DW36" s="63"/>
      <c r="DX36" s="63"/>
      <c r="DY36" s="63"/>
      <c r="DZ36" s="63"/>
      <c r="EA36" s="63"/>
      <c r="EB36" s="63"/>
      <c r="EC36" s="63"/>
      <c r="ED36" s="63"/>
      <c r="EE36" s="63"/>
      <c r="EF36" s="63"/>
      <c r="EG36" s="63"/>
      <c r="EH36" s="63"/>
      <c r="EI36" s="63"/>
      <c r="EJ36" s="63"/>
      <c r="EK36" s="63"/>
      <c r="EL36" s="63"/>
      <c r="EM36" s="63"/>
      <c r="EN36" s="63"/>
      <c r="EO36" s="63"/>
      <c r="EP36" s="63"/>
      <c r="EQ36" s="63"/>
      <c r="ER36" s="63"/>
      <c r="ES36" s="63"/>
      <c r="ET36" s="63"/>
      <c r="EU36" s="63"/>
      <c r="EV36" s="63"/>
      <c r="EW36" s="63"/>
      <c r="EX36" s="63"/>
      <c r="EY36" s="63"/>
      <c r="EZ36" s="63"/>
      <c r="FA36" s="63"/>
      <c r="FB36" s="63"/>
      <c r="FC36" s="63"/>
      <c r="FD36" s="63"/>
      <c r="FE36" s="63"/>
      <c r="FF36" s="63"/>
      <c r="FG36" s="63"/>
      <c r="FH36" s="63"/>
      <c r="FI36" s="63"/>
      <c r="FJ36" s="63"/>
      <c r="FK36" s="63"/>
    </row>
    <row r="37" spans="1:167" s="2" customFormat="1" ht="174.75" customHeight="1" outlineLevel="1" x14ac:dyDescent="0.25">
      <c r="A37" s="56">
        <v>15</v>
      </c>
      <c r="B37" s="10" t="s">
        <v>135</v>
      </c>
      <c r="C37" s="58"/>
      <c r="D37" s="59"/>
      <c r="E37" s="12"/>
      <c r="F37" s="12"/>
      <c r="G37" s="60"/>
      <c r="H37" s="60"/>
      <c r="I37" s="57" t="s">
        <v>136</v>
      </c>
      <c r="J37" s="50">
        <v>95.29</v>
      </c>
      <c r="K37" s="51">
        <v>1966</v>
      </c>
      <c r="L37" s="51">
        <v>15</v>
      </c>
      <c r="M37" s="52" t="s">
        <v>110</v>
      </c>
      <c r="N37" s="53" t="s">
        <v>137</v>
      </c>
      <c r="O37" s="50">
        <v>710</v>
      </c>
      <c r="P37" s="50"/>
      <c r="Q37" s="54">
        <v>29.36</v>
      </c>
      <c r="R37" s="54"/>
      <c r="S37" s="54">
        <f t="shared" si="9"/>
        <v>23.363</v>
      </c>
      <c r="T37" s="54">
        <v>5.9969999999999999</v>
      </c>
      <c r="U37" s="54"/>
      <c r="V37" s="54"/>
      <c r="W37" s="54"/>
      <c r="X37" s="54"/>
      <c r="Y37" s="54"/>
      <c r="Z37" s="54"/>
      <c r="AA37" s="54"/>
      <c r="AB37" s="54"/>
      <c r="AC37" s="50"/>
      <c r="AD37" s="54"/>
      <c r="AE37" s="54"/>
      <c r="AF37" s="54"/>
      <c r="AG37" s="54"/>
      <c r="AH37" s="50"/>
      <c r="AI37" s="61"/>
      <c r="AJ37" s="62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3"/>
      <c r="DJ37" s="63"/>
      <c r="DK37" s="63"/>
      <c r="DL37" s="63"/>
      <c r="DM37" s="63"/>
      <c r="DN37" s="63"/>
      <c r="DO37" s="63"/>
      <c r="DP37" s="63"/>
      <c r="DQ37" s="63"/>
      <c r="DR37" s="63"/>
      <c r="DS37" s="63"/>
      <c r="DT37" s="63"/>
      <c r="DU37" s="63"/>
      <c r="DV37" s="63"/>
      <c r="DW37" s="63"/>
      <c r="DX37" s="63"/>
      <c r="DY37" s="63"/>
      <c r="DZ37" s="63"/>
      <c r="EA37" s="63"/>
      <c r="EB37" s="63"/>
      <c r="EC37" s="63"/>
      <c r="ED37" s="63"/>
      <c r="EE37" s="63"/>
      <c r="EF37" s="63"/>
      <c r="EG37" s="63"/>
      <c r="EH37" s="63"/>
      <c r="EI37" s="63"/>
      <c r="EJ37" s="63"/>
      <c r="EK37" s="63"/>
      <c r="EL37" s="63"/>
      <c r="EM37" s="63"/>
      <c r="EN37" s="63"/>
      <c r="EO37" s="63"/>
      <c r="EP37" s="63"/>
      <c r="EQ37" s="63"/>
      <c r="ER37" s="63"/>
      <c r="ES37" s="63"/>
      <c r="ET37" s="63"/>
      <c r="EU37" s="63"/>
      <c r="EV37" s="63"/>
      <c r="EW37" s="63"/>
      <c r="EX37" s="63"/>
      <c r="EY37" s="63"/>
      <c r="EZ37" s="63"/>
      <c r="FA37" s="63"/>
      <c r="FB37" s="63"/>
      <c r="FC37" s="63"/>
      <c r="FD37" s="63"/>
      <c r="FE37" s="63"/>
      <c r="FF37" s="63"/>
      <c r="FG37" s="63"/>
      <c r="FH37" s="63"/>
      <c r="FI37" s="63"/>
      <c r="FJ37" s="63"/>
      <c r="FK37" s="63"/>
    </row>
    <row r="38" spans="1:167" s="2" customFormat="1" ht="105" outlineLevel="1" x14ac:dyDescent="0.25">
      <c r="A38" s="56">
        <f t="shared" si="10"/>
        <v>16</v>
      </c>
      <c r="B38" s="10" t="s">
        <v>138</v>
      </c>
      <c r="C38" s="58"/>
      <c r="D38" s="59"/>
      <c r="E38" s="12"/>
      <c r="F38" s="12"/>
      <c r="G38" s="60"/>
      <c r="H38" s="60"/>
      <c r="I38" s="57" t="s">
        <v>139</v>
      </c>
      <c r="J38" s="50">
        <v>29.9</v>
      </c>
      <c r="K38" s="51">
        <v>1979</v>
      </c>
      <c r="L38" s="51">
        <v>15</v>
      </c>
      <c r="M38" s="52" t="s">
        <v>110</v>
      </c>
      <c r="N38" s="53" t="s">
        <v>140</v>
      </c>
      <c r="O38" s="50">
        <v>131</v>
      </c>
      <c r="P38" s="50"/>
      <c r="Q38" s="54">
        <v>21.195999999999998</v>
      </c>
      <c r="R38" s="54"/>
      <c r="S38" s="54">
        <f t="shared" si="9"/>
        <v>18.344999999999999</v>
      </c>
      <c r="T38" s="54">
        <v>2.851</v>
      </c>
      <c r="U38" s="54"/>
      <c r="V38" s="54"/>
      <c r="W38" s="54"/>
      <c r="X38" s="54"/>
      <c r="Y38" s="54"/>
      <c r="Z38" s="54"/>
      <c r="AA38" s="54"/>
      <c r="AB38" s="54"/>
      <c r="AC38" s="50"/>
      <c r="AD38" s="54"/>
      <c r="AE38" s="54"/>
      <c r="AF38" s="54"/>
      <c r="AG38" s="54"/>
      <c r="AH38" s="50"/>
      <c r="AI38" s="61"/>
      <c r="AJ38" s="62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63"/>
      <c r="DC38" s="63"/>
      <c r="DD38" s="63"/>
      <c r="DE38" s="63"/>
      <c r="DF38" s="63"/>
      <c r="DG38" s="63"/>
      <c r="DH38" s="63"/>
      <c r="DI38" s="63"/>
      <c r="DJ38" s="63"/>
      <c r="DK38" s="63"/>
      <c r="DL38" s="63"/>
      <c r="DM38" s="63"/>
      <c r="DN38" s="63"/>
      <c r="DO38" s="63"/>
      <c r="DP38" s="63"/>
      <c r="DQ38" s="63"/>
      <c r="DR38" s="63"/>
      <c r="DS38" s="63"/>
      <c r="DT38" s="63"/>
      <c r="DU38" s="63"/>
      <c r="DV38" s="63"/>
      <c r="DW38" s="63"/>
      <c r="DX38" s="63"/>
      <c r="DY38" s="63"/>
      <c r="DZ38" s="63"/>
      <c r="EA38" s="63"/>
      <c r="EB38" s="63"/>
      <c r="EC38" s="63"/>
      <c r="ED38" s="63"/>
      <c r="EE38" s="63"/>
      <c r="EF38" s="63"/>
      <c r="EG38" s="63"/>
      <c r="EH38" s="63"/>
      <c r="EI38" s="63"/>
      <c r="EJ38" s="63"/>
      <c r="EK38" s="63"/>
      <c r="EL38" s="63"/>
      <c r="EM38" s="63"/>
      <c r="EN38" s="63"/>
      <c r="EO38" s="63"/>
      <c r="EP38" s="63"/>
      <c r="EQ38" s="63"/>
      <c r="ER38" s="63"/>
      <c r="ES38" s="63"/>
      <c r="ET38" s="63"/>
      <c r="EU38" s="63"/>
      <c r="EV38" s="63"/>
      <c r="EW38" s="63"/>
      <c r="EX38" s="63"/>
      <c r="EY38" s="63"/>
      <c r="EZ38" s="63"/>
      <c r="FA38" s="63"/>
      <c r="FB38" s="63"/>
      <c r="FC38" s="63"/>
      <c r="FD38" s="63"/>
      <c r="FE38" s="63"/>
      <c r="FF38" s="63"/>
      <c r="FG38" s="63"/>
      <c r="FH38" s="63"/>
      <c r="FI38" s="63"/>
      <c r="FJ38" s="63"/>
      <c r="FK38" s="63"/>
    </row>
    <row r="39" spans="1:167" s="2" customFormat="1" ht="81.75" customHeight="1" outlineLevel="1" x14ac:dyDescent="0.25">
      <c r="A39" s="56">
        <f t="shared" si="10"/>
        <v>17</v>
      </c>
      <c r="B39" s="10" t="s">
        <v>141</v>
      </c>
      <c r="C39" s="58"/>
      <c r="D39" s="59"/>
      <c r="E39" s="12"/>
      <c r="F39" s="12"/>
      <c r="G39" s="60"/>
      <c r="H39" s="60"/>
      <c r="I39" s="65"/>
      <c r="J39" s="50"/>
      <c r="K39" s="51"/>
      <c r="L39" s="51">
        <v>15</v>
      </c>
      <c r="M39" s="52" t="s">
        <v>110</v>
      </c>
      <c r="N39" s="53" t="s">
        <v>142</v>
      </c>
      <c r="O39" s="50"/>
      <c r="P39" s="50"/>
      <c r="Q39" s="54">
        <v>12.327000000000002</v>
      </c>
      <c r="R39" s="54"/>
      <c r="S39" s="54">
        <f t="shared" si="9"/>
        <v>12.327000000000002</v>
      </c>
      <c r="T39" s="54"/>
      <c r="U39" s="54"/>
      <c r="V39" s="54"/>
      <c r="W39" s="54"/>
      <c r="X39" s="54"/>
      <c r="Y39" s="54"/>
      <c r="Z39" s="54"/>
      <c r="AA39" s="54"/>
      <c r="AB39" s="54"/>
      <c r="AC39" s="50"/>
      <c r="AD39" s="54"/>
      <c r="AE39" s="54"/>
      <c r="AF39" s="54"/>
      <c r="AG39" s="54"/>
      <c r="AH39" s="50"/>
      <c r="AI39" s="61"/>
      <c r="AJ39" s="62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3"/>
      <c r="DB39" s="63"/>
      <c r="DC39" s="63"/>
      <c r="DD39" s="63"/>
      <c r="DE39" s="63"/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3"/>
      <c r="DQ39" s="63"/>
      <c r="DR39" s="63"/>
      <c r="DS39" s="63"/>
      <c r="DT39" s="63"/>
      <c r="DU39" s="63"/>
      <c r="DV39" s="63"/>
      <c r="DW39" s="63"/>
      <c r="DX39" s="63"/>
      <c r="DY39" s="63"/>
      <c r="DZ39" s="63"/>
      <c r="EA39" s="63"/>
      <c r="EB39" s="63"/>
      <c r="EC39" s="63"/>
      <c r="ED39" s="63"/>
      <c r="EE39" s="63"/>
      <c r="EF39" s="63"/>
      <c r="EG39" s="63"/>
      <c r="EH39" s="63"/>
      <c r="EI39" s="63"/>
      <c r="EJ39" s="63"/>
      <c r="EK39" s="63"/>
      <c r="EL39" s="63"/>
      <c r="EM39" s="63"/>
      <c r="EN39" s="63"/>
      <c r="EO39" s="63"/>
      <c r="EP39" s="63"/>
      <c r="EQ39" s="63"/>
      <c r="ER39" s="63"/>
      <c r="ES39" s="63"/>
      <c r="ET39" s="63"/>
      <c r="EU39" s="63"/>
      <c r="EV39" s="63"/>
      <c r="EW39" s="63"/>
      <c r="EX39" s="63"/>
      <c r="EY39" s="63"/>
      <c r="EZ39" s="63"/>
      <c r="FA39" s="63"/>
      <c r="FB39" s="63"/>
      <c r="FC39" s="63"/>
      <c r="FD39" s="63"/>
      <c r="FE39" s="63"/>
      <c r="FF39" s="63"/>
      <c r="FG39" s="63"/>
      <c r="FH39" s="63"/>
      <c r="FI39" s="63"/>
      <c r="FJ39" s="63"/>
      <c r="FK39" s="63"/>
    </row>
    <row r="40" spans="1:167" s="2" customFormat="1" ht="81.75" customHeight="1" outlineLevel="1" x14ac:dyDescent="0.25">
      <c r="A40" s="56">
        <v>18</v>
      </c>
      <c r="B40" s="10" t="s">
        <v>213</v>
      </c>
      <c r="C40" s="58"/>
      <c r="D40" s="59"/>
      <c r="E40" s="12"/>
      <c r="F40" s="12"/>
      <c r="G40" s="60"/>
      <c r="H40" s="60"/>
      <c r="I40" s="65"/>
      <c r="J40" s="50"/>
      <c r="K40" s="51"/>
      <c r="L40" s="51"/>
      <c r="M40" s="52"/>
      <c r="N40" s="53"/>
      <c r="O40" s="50"/>
      <c r="P40" s="50"/>
      <c r="Q40" s="54">
        <v>0.20799999999999999</v>
      </c>
      <c r="R40" s="54"/>
      <c r="S40" s="54">
        <f t="shared" si="9"/>
        <v>0.20799999999999999</v>
      </c>
      <c r="T40" s="54"/>
      <c r="U40" s="54"/>
      <c r="V40" s="54"/>
      <c r="W40" s="54"/>
      <c r="X40" s="54"/>
      <c r="Y40" s="54"/>
      <c r="Z40" s="54"/>
      <c r="AA40" s="54"/>
      <c r="AB40" s="54"/>
      <c r="AC40" s="50"/>
      <c r="AD40" s="54"/>
      <c r="AE40" s="54"/>
      <c r="AF40" s="54"/>
      <c r="AG40" s="54"/>
      <c r="AH40" s="50"/>
      <c r="AI40" s="61"/>
      <c r="AJ40" s="62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  <c r="CZ40" s="63"/>
      <c r="DA40" s="63"/>
      <c r="DB40" s="63"/>
      <c r="DC40" s="63"/>
      <c r="DD40" s="63"/>
      <c r="DE40" s="63"/>
      <c r="DF40" s="63"/>
      <c r="DG40" s="63"/>
      <c r="DH40" s="63"/>
      <c r="DI40" s="63"/>
      <c r="DJ40" s="63"/>
      <c r="DK40" s="63"/>
      <c r="DL40" s="63"/>
      <c r="DM40" s="63"/>
      <c r="DN40" s="63"/>
      <c r="DO40" s="63"/>
      <c r="DP40" s="63"/>
      <c r="DQ40" s="63"/>
      <c r="DR40" s="63"/>
      <c r="DS40" s="63"/>
      <c r="DT40" s="63"/>
      <c r="DU40" s="63"/>
      <c r="DV40" s="63"/>
      <c r="DW40" s="63"/>
      <c r="DX40" s="63"/>
      <c r="DY40" s="63"/>
      <c r="DZ40" s="63"/>
      <c r="EA40" s="63"/>
      <c r="EB40" s="63"/>
      <c r="EC40" s="63"/>
      <c r="ED40" s="63"/>
      <c r="EE40" s="63"/>
      <c r="EF40" s="63"/>
      <c r="EG40" s="63"/>
      <c r="EH40" s="63"/>
      <c r="EI40" s="63"/>
      <c r="EJ40" s="63"/>
      <c r="EK40" s="63"/>
      <c r="EL40" s="63"/>
      <c r="EM40" s="63"/>
      <c r="EN40" s="63"/>
      <c r="EO40" s="63"/>
      <c r="EP40" s="63"/>
      <c r="EQ40" s="63"/>
      <c r="ER40" s="63"/>
      <c r="ES40" s="63"/>
      <c r="ET40" s="63"/>
      <c r="EU40" s="63"/>
      <c r="EV40" s="63"/>
      <c r="EW40" s="63"/>
      <c r="EX40" s="63"/>
      <c r="EY40" s="63"/>
      <c r="EZ40" s="63"/>
      <c r="FA40" s="63"/>
      <c r="FB40" s="63"/>
      <c r="FC40" s="63"/>
      <c r="FD40" s="63"/>
      <c r="FE40" s="63"/>
      <c r="FF40" s="63"/>
      <c r="FG40" s="63"/>
      <c r="FH40" s="63"/>
      <c r="FI40" s="63"/>
      <c r="FJ40" s="63"/>
      <c r="FK40" s="63"/>
    </row>
    <row r="41" spans="1:167" s="36" customFormat="1" ht="75" outlineLevel="1" x14ac:dyDescent="0.25">
      <c r="A41" s="56">
        <v>19</v>
      </c>
      <c r="B41" s="66" t="s">
        <v>43</v>
      </c>
      <c r="C41" s="147"/>
      <c r="D41" s="38"/>
      <c r="E41" s="143"/>
      <c r="F41" s="143"/>
      <c r="G41" s="46"/>
      <c r="H41" s="46"/>
      <c r="I41" s="44"/>
      <c r="J41" s="50"/>
      <c r="K41" s="51"/>
      <c r="L41" s="51">
        <v>15</v>
      </c>
      <c r="M41" s="52" t="s">
        <v>110</v>
      </c>
      <c r="N41" s="53" t="s">
        <v>143</v>
      </c>
      <c r="O41" s="50"/>
      <c r="P41" s="40"/>
      <c r="Q41" s="54">
        <v>40.615000000000002</v>
      </c>
      <c r="R41" s="41"/>
      <c r="S41" s="54">
        <f t="shared" si="9"/>
        <v>22.073000000000004</v>
      </c>
      <c r="T41" s="54">
        <v>18.523</v>
      </c>
      <c r="U41" s="54">
        <v>1.9E-2</v>
      </c>
      <c r="V41" s="41"/>
      <c r="W41" s="41"/>
      <c r="X41" s="41"/>
      <c r="Y41" s="41"/>
      <c r="Z41" s="41"/>
      <c r="AA41" s="41"/>
      <c r="AB41" s="41"/>
      <c r="AC41" s="40"/>
      <c r="AD41" s="41"/>
      <c r="AE41" s="41"/>
      <c r="AF41" s="41"/>
      <c r="AG41" s="41"/>
      <c r="AH41" s="40"/>
      <c r="AI41" s="55"/>
      <c r="AJ41" s="42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</row>
    <row r="42" spans="1:167" s="36" customFormat="1" outlineLevel="1" x14ac:dyDescent="0.25">
      <c r="A42" s="45"/>
      <c r="B42" s="8" t="s">
        <v>44</v>
      </c>
      <c r="C42" s="147"/>
      <c r="D42" s="38"/>
      <c r="E42" s="143"/>
      <c r="F42" s="143"/>
      <c r="G42" s="46"/>
      <c r="H42" s="46"/>
      <c r="I42" s="44"/>
      <c r="J42" s="40"/>
      <c r="K42" s="40"/>
      <c r="L42" s="40"/>
      <c r="M42" s="40"/>
      <c r="N42" s="40"/>
      <c r="O42" s="40"/>
      <c r="P42" s="40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0"/>
      <c r="AD42" s="41"/>
      <c r="AE42" s="41"/>
      <c r="AF42" s="41"/>
      <c r="AG42" s="41"/>
      <c r="AH42" s="40"/>
      <c r="AI42" s="55"/>
      <c r="AJ42" s="42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</row>
    <row r="43" spans="1:167" s="36" customFormat="1" outlineLevel="1" x14ac:dyDescent="0.25">
      <c r="A43" s="45"/>
      <c r="B43" s="47" t="s">
        <v>45</v>
      </c>
      <c r="C43" s="147"/>
      <c r="D43" s="38"/>
      <c r="E43" s="143"/>
      <c r="F43" s="143"/>
      <c r="G43" s="46"/>
      <c r="H43" s="46"/>
      <c r="I43" s="44"/>
      <c r="J43" s="40"/>
      <c r="K43" s="40"/>
      <c r="L43" s="40"/>
      <c r="M43" s="40"/>
      <c r="N43" s="40"/>
      <c r="O43" s="40"/>
      <c r="P43" s="40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0"/>
      <c r="AD43" s="41"/>
      <c r="AE43" s="41"/>
      <c r="AF43" s="41"/>
      <c r="AG43" s="41"/>
      <c r="AH43" s="40"/>
      <c r="AI43" s="55"/>
      <c r="AJ43" s="42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</row>
    <row r="44" spans="1:167" s="36" customFormat="1" outlineLevel="1" x14ac:dyDescent="0.25">
      <c r="A44" s="45"/>
      <c r="B44" s="47" t="s">
        <v>46</v>
      </c>
      <c r="C44" s="147"/>
      <c r="D44" s="38"/>
      <c r="E44" s="143"/>
      <c r="F44" s="143"/>
      <c r="G44" s="46"/>
      <c r="H44" s="46"/>
      <c r="I44" s="44"/>
      <c r="J44" s="40"/>
      <c r="K44" s="40"/>
      <c r="L44" s="40"/>
      <c r="M44" s="40"/>
      <c r="N44" s="40"/>
      <c r="O44" s="40"/>
      <c r="P44" s="40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0"/>
      <c r="AD44" s="41"/>
      <c r="AE44" s="41"/>
      <c r="AF44" s="41"/>
      <c r="AG44" s="41"/>
      <c r="AH44" s="40"/>
      <c r="AI44" s="55"/>
      <c r="AJ44" s="42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</row>
    <row r="45" spans="1:167" s="36" customFormat="1" outlineLevel="1" x14ac:dyDescent="0.25">
      <c r="A45" s="45"/>
      <c r="B45" s="47" t="s">
        <v>47</v>
      </c>
      <c r="C45" s="147"/>
      <c r="D45" s="38"/>
      <c r="E45" s="143"/>
      <c r="F45" s="143"/>
      <c r="G45" s="46"/>
      <c r="H45" s="46"/>
      <c r="I45" s="44"/>
      <c r="J45" s="40"/>
      <c r="K45" s="40"/>
      <c r="L45" s="40"/>
      <c r="M45" s="40"/>
      <c r="N45" s="40"/>
      <c r="O45" s="40"/>
      <c r="P45" s="40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0"/>
      <c r="AD45" s="41"/>
      <c r="AE45" s="41"/>
      <c r="AF45" s="41"/>
      <c r="AG45" s="41"/>
      <c r="AH45" s="40"/>
      <c r="AI45" s="55"/>
      <c r="AJ45" s="42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</row>
    <row r="46" spans="1:167" s="2" customFormat="1" outlineLevel="1" x14ac:dyDescent="0.25">
      <c r="A46" s="49"/>
      <c r="B46" s="47" t="s">
        <v>48</v>
      </c>
      <c r="C46" s="58"/>
      <c r="D46" s="59"/>
      <c r="E46" s="12"/>
      <c r="F46" s="12"/>
      <c r="G46" s="67"/>
      <c r="H46" s="60"/>
      <c r="I46" s="65"/>
      <c r="J46" s="68"/>
      <c r="K46" s="67">
        <v>0</v>
      </c>
      <c r="L46" s="51"/>
      <c r="M46" s="69"/>
      <c r="N46" s="69"/>
      <c r="O46" s="68"/>
      <c r="P46" s="70"/>
      <c r="Q46" s="71"/>
      <c r="R46" s="71"/>
      <c r="S46" s="71"/>
      <c r="T46" s="71"/>
      <c r="U46" s="71"/>
      <c r="V46" s="69"/>
      <c r="W46" s="12"/>
      <c r="X46" s="12"/>
      <c r="Y46" s="12"/>
      <c r="Z46" s="69"/>
      <c r="AA46" s="65"/>
      <c r="AB46" s="65"/>
      <c r="AC46" s="68"/>
      <c r="AD46" s="69"/>
      <c r="AE46" s="65"/>
      <c r="AF46" s="69"/>
      <c r="AG46" s="69"/>
      <c r="AH46" s="68"/>
      <c r="AI46" s="72"/>
      <c r="AJ46" s="42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  <c r="CZ46" s="63"/>
      <c r="DA46" s="63"/>
      <c r="DB46" s="63"/>
      <c r="DC46" s="63"/>
      <c r="DD46" s="63"/>
      <c r="DE46" s="63"/>
      <c r="DF46" s="63"/>
      <c r="DG46" s="63"/>
      <c r="DH46" s="63"/>
      <c r="DI46" s="63"/>
      <c r="DJ46" s="63"/>
      <c r="DK46" s="63"/>
      <c r="DL46" s="63"/>
      <c r="DM46" s="63"/>
      <c r="DN46" s="63"/>
      <c r="DO46" s="63"/>
      <c r="DP46" s="63"/>
      <c r="DQ46" s="63"/>
      <c r="DR46" s="63"/>
      <c r="DS46" s="63"/>
      <c r="DT46" s="63"/>
      <c r="DU46" s="63"/>
      <c r="DV46" s="63"/>
      <c r="DW46" s="63"/>
      <c r="DX46" s="63"/>
      <c r="DY46" s="63"/>
      <c r="DZ46" s="63"/>
      <c r="EA46" s="63"/>
      <c r="EB46" s="63"/>
      <c r="EC46" s="63"/>
      <c r="ED46" s="63"/>
      <c r="EE46" s="63"/>
      <c r="EF46" s="63"/>
      <c r="EG46" s="63"/>
      <c r="EH46" s="63"/>
      <c r="EI46" s="63"/>
      <c r="EJ46" s="63"/>
      <c r="EK46" s="63"/>
      <c r="EL46" s="63"/>
      <c r="EM46" s="63"/>
      <c r="EN46" s="63"/>
      <c r="EO46" s="63"/>
      <c r="EP46" s="63"/>
      <c r="EQ46" s="63"/>
      <c r="ER46" s="63"/>
      <c r="ES46" s="63"/>
      <c r="ET46" s="63"/>
      <c r="EU46" s="63"/>
      <c r="EV46" s="63"/>
      <c r="EW46" s="63"/>
      <c r="EX46" s="63"/>
      <c r="EY46" s="63"/>
      <c r="EZ46" s="63"/>
      <c r="FA46" s="63"/>
      <c r="FB46" s="63"/>
      <c r="FC46" s="63"/>
      <c r="FD46" s="63"/>
      <c r="FE46" s="63"/>
      <c r="FF46" s="63"/>
      <c r="FG46" s="63"/>
      <c r="FH46" s="63"/>
      <c r="FI46" s="63"/>
      <c r="FJ46" s="63"/>
      <c r="FK46" s="63"/>
    </row>
    <row r="47" spans="1:167" s="36" customFormat="1" outlineLevel="1" x14ac:dyDescent="0.25">
      <c r="A47" s="45"/>
      <c r="B47" s="143" t="s">
        <v>31</v>
      </c>
      <c r="C47" s="147"/>
      <c r="D47" s="38"/>
      <c r="E47" s="143"/>
      <c r="F47" s="143"/>
      <c r="G47" s="73"/>
      <c r="H47" s="46"/>
      <c r="I47" s="44"/>
      <c r="J47" s="40">
        <f>J48+J56+J59</f>
        <v>271.60000000000002</v>
      </c>
      <c r="K47" s="40"/>
      <c r="L47" s="40"/>
      <c r="M47" s="40"/>
      <c r="N47" s="40"/>
      <c r="O47" s="40">
        <f>O48+O56+O59</f>
        <v>0</v>
      </c>
      <c r="P47" s="40"/>
      <c r="Q47" s="41">
        <f>Q48+Q56+Q59</f>
        <v>173.29000000000002</v>
      </c>
      <c r="R47" s="41">
        <f t="shared" ref="R47:Y47" si="11">R48+R56+R59</f>
        <v>0</v>
      </c>
      <c r="S47" s="41">
        <f t="shared" si="11"/>
        <v>54.176000000000002</v>
      </c>
      <c r="T47" s="41">
        <f t="shared" si="11"/>
        <v>119.114</v>
      </c>
      <c r="U47" s="41">
        <f t="shared" si="11"/>
        <v>0</v>
      </c>
      <c r="V47" s="41">
        <f t="shared" si="11"/>
        <v>0</v>
      </c>
      <c r="W47" s="41">
        <f t="shared" si="11"/>
        <v>0</v>
      </c>
      <c r="X47" s="41">
        <f t="shared" si="11"/>
        <v>0</v>
      </c>
      <c r="Y47" s="41">
        <f t="shared" si="11"/>
        <v>0</v>
      </c>
      <c r="Z47" s="40"/>
      <c r="AA47" s="40"/>
      <c r="AB47" s="40"/>
      <c r="AC47" s="40">
        <f>AC48+AC56+AC59</f>
        <v>0</v>
      </c>
      <c r="AD47" s="40"/>
      <c r="AE47" s="40"/>
      <c r="AF47" s="40"/>
      <c r="AG47" s="40"/>
      <c r="AH47" s="40">
        <f>AH48+AH56+AH59</f>
        <v>0</v>
      </c>
      <c r="AI47" s="134"/>
      <c r="AJ47" s="42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</row>
    <row r="48" spans="1:167" s="36" customFormat="1" outlineLevel="1" x14ac:dyDescent="0.25">
      <c r="A48" s="45"/>
      <c r="B48" s="74" t="s">
        <v>144</v>
      </c>
      <c r="C48" s="147"/>
      <c r="D48" s="38"/>
      <c r="E48" s="143"/>
      <c r="F48" s="143"/>
      <c r="G48" s="73"/>
      <c r="H48" s="46"/>
      <c r="I48" s="41"/>
      <c r="J48" s="40">
        <f>SUM(J49:J55)</f>
        <v>259</v>
      </c>
      <c r="K48" s="40"/>
      <c r="L48" s="40"/>
      <c r="M48" s="40"/>
      <c r="N48" s="40"/>
      <c r="O48" s="40">
        <f>SUM(O49:O52)</f>
        <v>0</v>
      </c>
      <c r="P48" s="40"/>
      <c r="Q48" s="41">
        <f>SUM(Q49:Q55)</f>
        <v>116.12200000000001</v>
      </c>
      <c r="R48" s="41">
        <f t="shared" ref="R48:U48" si="12">SUM(R49:R55)</f>
        <v>0</v>
      </c>
      <c r="S48" s="41">
        <f t="shared" si="12"/>
        <v>32.627000000000002</v>
      </c>
      <c r="T48" s="41">
        <f t="shared" si="12"/>
        <v>83.495000000000005</v>
      </c>
      <c r="U48" s="41">
        <f t="shared" si="12"/>
        <v>0</v>
      </c>
      <c r="V48" s="41">
        <f t="shared" ref="V48:AI48" si="13">SUM(V49:V55)</f>
        <v>0</v>
      </c>
      <c r="W48" s="41">
        <f t="shared" si="13"/>
        <v>0</v>
      </c>
      <c r="X48" s="41">
        <f t="shared" si="13"/>
        <v>0</v>
      </c>
      <c r="Y48" s="41">
        <f t="shared" si="13"/>
        <v>0</v>
      </c>
      <c r="Z48" s="41">
        <f t="shared" si="13"/>
        <v>0</v>
      </c>
      <c r="AA48" s="41">
        <f t="shared" si="13"/>
        <v>0</v>
      </c>
      <c r="AB48" s="41">
        <f t="shared" si="13"/>
        <v>0</v>
      </c>
      <c r="AC48" s="41">
        <f t="shared" si="13"/>
        <v>0</v>
      </c>
      <c r="AD48" s="41">
        <f t="shared" si="13"/>
        <v>0</v>
      </c>
      <c r="AE48" s="41">
        <f t="shared" si="13"/>
        <v>0</v>
      </c>
      <c r="AF48" s="41">
        <f t="shared" si="13"/>
        <v>0</v>
      </c>
      <c r="AG48" s="41">
        <f t="shared" si="13"/>
        <v>0</v>
      </c>
      <c r="AH48" s="41">
        <f t="shared" si="13"/>
        <v>0</v>
      </c>
      <c r="AI48" s="55">
        <f t="shared" si="13"/>
        <v>0</v>
      </c>
      <c r="AJ48" s="42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</row>
    <row r="49" spans="1:167" s="2" customFormat="1" ht="31.5" outlineLevel="1" x14ac:dyDescent="0.25">
      <c r="A49" s="56">
        <v>20</v>
      </c>
      <c r="B49" s="66" t="s">
        <v>50</v>
      </c>
      <c r="C49" s="58"/>
      <c r="D49" s="59"/>
      <c r="E49" s="12"/>
      <c r="F49" s="12"/>
      <c r="G49" s="67">
        <v>1959</v>
      </c>
      <c r="H49" s="75">
        <v>20</v>
      </c>
      <c r="I49" s="57" t="s">
        <v>145</v>
      </c>
      <c r="J49" s="76">
        <v>50</v>
      </c>
      <c r="K49" s="67"/>
      <c r="L49" s="51"/>
      <c r="M49" s="54"/>
      <c r="N49" s="54"/>
      <c r="O49" s="50"/>
      <c r="P49" s="71"/>
      <c r="Q49" s="54">
        <v>74.041000000000011</v>
      </c>
      <c r="R49" s="54"/>
      <c r="S49" s="54">
        <f>Q49-R49-T49-U49</f>
        <v>16.187000000000012</v>
      </c>
      <c r="T49" s="54">
        <v>57.853999999999999</v>
      </c>
      <c r="U49" s="54"/>
      <c r="V49" s="54"/>
      <c r="W49" s="54"/>
      <c r="X49" s="54"/>
      <c r="Y49" s="54"/>
      <c r="Z49" s="54"/>
      <c r="AA49" s="54"/>
      <c r="AB49" s="54"/>
      <c r="AC49" s="50"/>
      <c r="AD49" s="54"/>
      <c r="AE49" s="65"/>
      <c r="AF49" s="69"/>
      <c r="AG49" s="69"/>
      <c r="AH49" s="68"/>
      <c r="AI49" s="72"/>
      <c r="AJ49" s="62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  <c r="CZ49" s="63"/>
      <c r="DA49" s="63"/>
      <c r="DB49" s="63"/>
      <c r="DC49" s="63"/>
      <c r="DD49" s="63"/>
      <c r="DE49" s="63"/>
      <c r="DF49" s="63"/>
      <c r="DG49" s="63"/>
      <c r="DH49" s="63"/>
      <c r="DI49" s="63"/>
      <c r="DJ49" s="63"/>
      <c r="DK49" s="63"/>
      <c r="DL49" s="63"/>
      <c r="DM49" s="63"/>
      <c r="DN49" s="63"/>
      <c r="DO49" s="63"/>
      <c r="DP49" s="63"/>
      <c r="DQ49" s="63"/>
      <c r="DR49" s="63"/>
      <c r="DS49" s="63"/>
      <c r="DT49" s="63"/>
      <c r="DU49" s="63"/>
      <c r="DV49" s="63"/>
      <c r="DW49" s="63"/>
      <c r="DX49" s="63"/>
      <c r="DY49" s="63"/>
      <c r="DZ49" s="63"/>
      <c r="EA49" s="63"/>
      <c r="EB49" s="63"/>
      <c r="EC49" s="63"/>
      <c r="ED49" s="63"/>
      <c r="EE49" s="63"/>
      <c r="EF49" s="63"/>
      <c r="EG49" s="63"/>
      <c r="EH49" s="63"/>
      <c r="EI49" s="63"/>
      <c r="EJ49" s="63"/>
      <c r="EK49" s="63"/>
      <c r="EL49" s="63"/>
      <c r="EM49" s="63"/>
      <c r="EN49" s="63"/>
      <c r="EO49" s="63"/>
      <c r="EP49" s="63"/>
      <c r="EQ49" s="63"/>
      <c r="ER49" s="63"/>
      <c r="ES49" s="63"/>
      <c r="ET49" s="63"/>
      <c r="EU49" s="63"/>
      <c r="EV49" s="63"/>
      <c r="EW49" s="63"/>
      <c r="EX49" s="63"/>
      <c r="EY49" s="63"/>
      <c r="EZ49" s="63"/>
      <c r="FA49" s="63"/>
      <c r="FB49" s="63"/>
      <c r="FC49" s="63"/>
      <c r="FD49" s="63"/>
      <c r="FE49" s="63"/>
      <c r="FF49" s="63"/>
      <c r="FG49" s="63"/>
      <c r="FH49" s="63"/>
      <c r="FI49" s="63"/>
      <c r="FJ49" s="63"/>
      <c r="FK49" s="63"/>
    </row>
    <row r="50" spans="1:167" s="2" customFormat="1" ht="43.5" customHeight="1" outlineLevel="1" x14ac:dyDescent="0.25">
      <c r="A50" s="56">
        <f>A49+1</f>
        <v>21</v>
      </c>
      <c r="B50" s="66" t="s">
        <v>146</v>
      </c>
      <c r="C50" s="58"/>
      <c r="D50" s="59"/>
      <c r="E50" s="12"/>
      <c r="F50" s="12"/>
      <c r="G50" s="67">
        <v>1985</v>
      </c>
      <c r="H50" s="60">
        <v>20</v>
      </c>
      <c r="I50" s="54" t="s">
        <v>147</v>
      </c>
      <c r="J50" s="50">
        <v>32</v>
      </c>
      <c r="K50" s="67"/>
      <c r="L50" s="51"/>
      <c r="M50" s="54"/>
      <c r="N50" s="54"/>
      <c r="O50" s="50"/>
      <c r="P50" s="71"/>
      <c r="Q50" s="54">
        <v>15.283999999999999</v>
      </c>
      <c r="R50" s="54"/>
      <c r="S50" s="54">
        <f t="shared" ref="S50:S55" si="14">Q50-R50-T50-U50</f>
        <v>5.9929999999999986</v>
      </c>
      <c r="T50" s="54">
        <v>9.2910000000000004</v>
      </c>
      <c r="U50" s="54"/>
      <c r="V50" s="54"/>
      <c r="W50" s="54"/>
      <c r="X50" s="54"/>
      <c r="Y50" s="54"/>
      <c r="Z50" s="54"/>
      <c r="AA50" s="54"/>
      <c r="AB50" s="54"/>
      <c r="AC50" s="50"/>
      <c r="AD50" s="54"/>
      <c r="AE50" s="65"/>
      <c r="AF50" s="69"/>
      <c r="AG50" s="69"/>
      <c r="AH50" s="68"/>
      <c r="AI50" s="72"/>
      <c r="AJ50" s="62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  <c r="CZ50" s="63"/>
      <c r="DA50" s="63"/>
      <c r="DB50" s="63"/>
      <c r="DC50" s="63"/>
      <c r="DD50" s="63"/>
      <c r="DE50" s="63"/>
      <c r="DF50" s="63"/>
      <c r="DG50" s="63"/>
      <c r="DH50" s="63"/>
      <c r="DI50" s="63"/>
      <c r="DJ50" s="63"/>
      <c r="DK50" s="63"/>
      <c r="DL50" s="63"/>
      <c r="DM50" s="63"/>
      <c r="DN50" s="63"/>
      <c r="DO50" s="63"/>
      <c r="DP50" s="63"/>
      <c r="DQ50" s="63"/>
      <c r="DR50" s="63"/>
      <c r="DS50" s="63"/>
      <c r="DT50" s="63"/>
      <c r="DU50" s="63"/>
      <c r="DV50" s="63"/>
      <c r="DW50" s="63"/>
      <c r="DX50" s="63"/>
      <c r="DY50" s="63"/>
      <c r="DZ50" s="63"/>
      <c r="EA50" s="63"/>
      <c r="EB50" s="63"/>
      <c r="EC50" s="63"/>
      <c r="ED50" s="63"/>
      <c r="EE50" s="63"/>
      <c r="EF50" s="63"/>
      <c r="EG50" s="63"/>
      <c r="EH50" s="63"/>
      <c r="EI50" s="63"/>
      <c r="EJ50" s="63"/>
      <c r="EK50" s="63"/>
      <c r="EL50" s="63"/>
      <c r="EM50" s="63"/>
      <c r="EN50" s="63"/>
      <c r="EO50" s="63"/>
      <c r="EP50" s="63"/>
      <c r="EQ50" s="63"/>
      <c r="ER50" s="63"/>
      <c r="ES50" s="63"/>
      <c r="ET50" s="63"/>
      <c r="EU50" s="63"/>
      <c r="EV50" s="63"/>
      <c r="EW50" s="63"/>
      <c r="EX50" s="63"/>
      <c r="EY50" s="63"/>
      <c r="EZ50" s="63"/>
      <c r="FA50" s="63"/>
      <c r="FB50" s="63"/>
      <c r="FC50" s="63"/>
      <c r="FD50" s="63"/>
      <c r="FE50" s="63"/>
      <c r="FF50" s="63"/>
      <c r="FG50" s="63"/>
      <c r="FH50" s="63"/>
      <c r="FI50" s="63"/>
      <c r="FJ50" s="63"/>
      <c r="FK50" s="63"/>
    </row>
    <row r="51" spans="1:167" s="2" customFormat="1" ht="43.5" customHeight="1" outlineLevel="1" x14ac:dyDescent="0.25">
      <c r="A51" s="56">
        <v>22</v>
      </c>
      <c r="B51" s="66" t="s">
        <v>201</v>
      </c>
      <c r="C51" s="58"/>
      <c r="D51" s="59"/>
      <c r="E51" s="12"/>
      <c r="F51" s="12"/>
      <c r="G51" s="67">
        <v>1974</v>
      </c>
      <c r="H51" s="60">
        <v>20</v>
      </c>
      <c r="I51" s="54"/>
      <c r="J51" s="50">
        <v>80</v>
      </c>
      <c r="K51" s="67"/>
      <c r="L51" s="51"/>
      <c r="M51" s="54"/>
      <c r="N51" s="54"/>
      <c r="O51" s="50"/>
      <c r="P51" s="71"/>
      <c r="Q51" s="54">
        <v>9.8000000000000004E-2</v>
      </c>
      <c r="R51" s="54"/>
      <c r="S51" s="54">
        <f t="shared" si="14"/>
        <v>9.8000000000000004E-2</v>
      </c>
      <c r="T51" s="54"/>
      <c r="U51" s="54"/>
      <c r="V51" s="54"/>
      <c r="W51" s="54"/>
      <c r="X51" s="54"/>
      <c r="Y51" s="54"/>
      <c r="Z51" s="54"/>
      <c r="AA51" s="54"/>
      <c r="AB51" s="54"/>
      <c r="AC51" s="50"/>
      <c r="AD51" s="54"/>
      <c r="AE51" s="65"/>
      <c r="AF51" s="69"/>
      <c r="AG51" s="69"/>
      <c r="AH51" s="68"/>
      <c r="AI51" s="72"/>
      <c r="AJ51" s="62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  <c r="CZ51" s="63"/>
      <c r="DA51" s="63"/>
      <c r="DB51" s="63"/>
      <c r="DC51" s="63"/>
      <c r="DD51" s="63"/>
      <c r="DE51" s="63"/>
      <c r="DF51" s="63"/>
      <c r="DG51" s="63"/>
      <c r="DH51" s="63"/>
      <c r="DI51" s="63"/>
      <c r="DJ51" s="63"/>
      <c r="DK51" s="63"/>
      <c r="DL51" s="63"/>
      <c r="DM51" s="63"/>
      <c r="DN51" s="63"/>
      <c r="DO51" s="63"/>
      <c r="DP51" s="63"/>
      <c r="DQ51" s="63"/>
      <c r="DR51" s="63"/>
      <c r="DS51" s="63"/>
      <c r="DT51" s="63"/>
      <c r="DU51" s="63"/>
      <c r="DV51" s="63"/>
      <c r="DW51" s="63"/>
      <c r="DX51" s="63"/>
      <c r="DY51" s="63"/>
      <c r="DZ51" s="63"/>
      <c r="EA51" s="63"/>
      <c r="EB51" s="63"/>
      <c r="EC51" s="63"/>
      <c r="ED51" s="63"/>
      <c r="EE51" s="63"/>
      <c r="EF51" s="63"/>
      <c r="EG51" s="63"/>
      <c r="EH51" s="63"/>
      <c r="EI51" s="63"/>
      <c r="EJ51" s="63"/>
      <c r="EK51" s="63"/>
      <c r="EL51" s="63"/>
      <c r="EM51" s="63"/>
      <c r="EN51" s="63"/>
      <c r="EO51" s="63"/>
      <c r="EP51" s="63"/>
      <c r="EQ51" s="63"/>
      <c r="ER51" s="63"/>
      <c r="ES51" s="63"/>
      <c r="ET51" s="63"/>
      <c r="EU51" s="63"/>
      <c r="EV51" s="63"/>
      <c r="EW51" s="63"/>
      <c r="EX51" s="63"/>
      <c r="EY51" s="63"/>
      <c r="EZ51" s="63"/>
      <c r="FA51" s="63"/>
      <c r="FB51" s="63"/>
      <c r="FC51" s="63"/>
      <c r="FD51" s="63"/>
      <c r="FE51" s="63"/>
      <c r="FF51" s="63"/>
      <c r="FG51" s="63"/>
      <c r="FH51" s="63"/>
      <c r="FI51" s="63"/>
      <c r="FJ51" s="63"/>
      <c r="FK51" s="63"/>
    </row>
    <row r="52" spans="1:167" s="36" customFormat="1" ht="63" customHeight="1" outlineLevel="1" x14ac:dyDescent="0.25">
      <c r="A52" s="56">
        <v>23</v>
      </c>
      <c r="B52" s="66" t="s">
        <v>51</v>
      </c>
      <c r="C52" s="147"/>
      <c r="D52" s="38"/>
      <c r="E52" s="143"/>
      <c r="F52" s="143"/>
      <c r="G52" s="67">
        <v>1975</v>
      </c>
      <c r="H52" s="75">
        <v>20</v>
      </c>
      <c r="I52" s="57" t="s">
        <v>148</v>
      </c>
      <c r="J52" s="76">
        <v>32</v>
      </c>
      <c r="K52" s="67"/>
      <c r="L52" s="51"/>
      <c r="M52" s="41"/>
      <c r="N52" s="41"/>
      <c r="O52" s="41"/>
      <c r="P52" s="71"/>
      <c r="Q52" s="54">
        <v>22.173999999999999</v>
      </c>
      <c r="R52" s="41"/>
      <c r="S52" s="54">
        <f t="shared" si="14"/>
        <v>8.4619999999999997</v>
      </c>
      <c r="T52" s="54">
        <v>13.712</v>
      </c>
      <c r="U52" s="41"/>
      <c r="V52" s="41"/>
      <c r="W52" s="41"/>
      <c r="X52" s="41"/>
      <c r="Y52" s="41"/>
      <c r="Z52" s="41"/>
      <c r="AA52" s="41"/>
      <c r="AB52" s="41"/>
      <c r="AC52" s="40"/>
      <c r="AD52" s="41"/>
      <c r="AE52" s="44"/>
      <c r="AF52" s="144"/>
      <c r="AG52" s="144"/>
      <c r="AH52" s="48"/>
      <c r="AI52" s="78"/>
      <c r="AJ52" s="42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</row>
    <row r="53" spans="1:167" s="2" customFormat="1" outlineLevel="1" x14ac:dyDescent="0.25">
      <c r="A53" s="56">
        <f>A52+1</f>
        <v>24</v>
      </c>
      <c r="B53" s="66" t="s">
        <v>52</v>
      </c>
      <c r="C53" s="58"/>
      <c r="D53" s="59"/>
      <c r="E53" s="12"/>
      <c r="F53" s="12"/>
      <c r="G53" s="67"/>
      <c r="H53" s="60">
        <v>20</v>
      </c>
      <c r="I53" s="54"/>
      <c r="J53" s="50"/>
      <c r="K53" s="67"/>
      <c r="L53" s="51"/>
      <c r="M53" s="54"/>
      <c r="N53" s="54"/>
      <c r="O53" s="54"/>
      <c r="P53" s="71"/>
      <c r="Q53" s="54">
        <v>2.8580000000000001</v>
      </c>
      <c r="R53" s="54"/>
      <c r="S53" s="54">
        <f t="shared" si="14"/>
        <v>0.2200000000000002</v>
      </c>
      <c r="T53" s="54">
        <v>2.6379999999999999</v>
      </c>
      <c r="U53" s="54"/>
      <c r="V53" s="54"/>
      <c r="W53" s="54"/>
      <c r="X53" s="54"/>
      <c r="Y53" s="54"/>
      <c r="Z53" s="54"/>
      <c r="AA53" s="54"/>
      <c r="AB53" s="54"/>
      <c r="AC53" s="50"/>
      <c r="AD53" s="54"/>
      <c r="AE53" s="65"/>
      <c r="AF53" s="69"/>
      <c r="AG53" s="69"/>
      <c r="AH53" s="68"/>
      <c r="AI53" s="72"/>
      <c r="AJ53" s="62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  <c r="CZ53" s="63"/>
      <c r="DA53" s="63"/>
      <c r="DB53" s="63"/>
      <c r="DC53" s="63"/>
      <c r="DD53" s="63"/>
      <c r="DE53" s="63"/>
      <c r="DF53" s="63"/>
      <c r="DG53" s="63"/>
      <c r="DH53" s="63"/>
      <c r="DI53" s="63"/>
      <c r="DJ53" s="63"/>
      <c r="DK53" s="63"/>
      <c r="DL53" s="63"/>
      <c r="DM53" s="63"/>
      <c r="DN53" s="63"/>
      <c r="DO53" s="63"/>
      <c r="DP53" s="63"/>
      <c r="DQ53" s="63"/>
      <c r="DR53" s="63"/>
      <c r="DS53" s="63"/>
      <c r="DT53" s="63"/>
      <c r="DU53" s="63"/>
      <c r="DV53" s="63"/>
      <c r="DW53" s="63"/>
      <c r="DX53" s="63"/>
      <c r="DY53" s="63"/>
      <c r="DZ53" s="63"/>
      <c r="EA53" s="63"/>
      <c r="EB53" s="63"/>
      <c r="EC53" s="63"/>
      <c r="ED53" s="63"/>
      <c r="EE53" s="63"/>
      <c r="EF53" s="63"/>
      <c r="EG53" s="63"/>
      <c r="EH53" s="63"/>
      <c r="EI53" s="63"/>
      <c r="EJ53" s="63"/>
      <c r="EK53" s="63"/>
      <c r="EL53" s="63"/>
      <c r="EM53" s="63"/>
      <c r="EN53" s="63"/>
      <c r="EO53" s="63"/>
      <c r="EP53" s="63"/>
      <c r="EQ53" s="63"/>
      <c r="ER53" s="63"/>
      <c r="ES53" s="63"/>
      <c r="ET53" s="63"/>
      <c r="EU53" s="63"/>
      <c r="EV53" s="63"/>
      <c r="EW53" s="63"/>
      <c r="EX53" s="63"/>
      <c r="EY53" s="63"/>
      <c r="EZ53" s="63"/>
      <c r="FA53" s="63"/>
      <c r="FB53" s="63"/>
      <c r="FC53" s="63"/>
      <c r="FD53" s="63"/>
      <c r="FE53" s="63"/>
      <c r="FF53" s="63"/>
      <c r="FG53" s="63"/>
      <c r="FH53" s="63"/>
      <c r="FI53" s="63"/>
      <c r="FJ53" s="63"/>
      <c r="FK53" s="63"/>
    </row>
    <row r="54" spans="1:167" s="2" customFormat="1" ht="35.25" customHeight="1" outlineLevel="1" x14ac:dyDescent="0.25">
      <c r="A54" s="56">
        <v>25</v>
      </c>
      <c r="B54" s="66" t="s">
        <v>202</v>
      </c>
      <c r="C54" s="58"/>
      <c r="D54" s="59"/>
      <c r="E54" s="12"/>
      <c r="F54" s="12"/>
      <c r="G54" s="67">
        <v>1982</v>
      </c>
      <c r="H54" s="60">
        <v>20</v>
      </c>
      <c r="I54" s="54"/>
      <c r="J54" s="50">
        <v>65</v>
      </c>
      <c r="K54" s="67"/>
      <c r="L54" s="51"/>
      <c r="M54" s="54"/>
      <c r="N54" s="54"/>
      <c r="O54" s="54"/>
      <c r="P54" s="71"/>
      <c r="Q54" s="54">
        <v>1.175</v>
      </c>
      <c r="R54" s="54"/>
      <c r="S54" s="54">
        <f t="shared" si="14"/>
        <v>1.175</v>
      </c>
      <c r="T54" s="54"/>
      <c r="U54" s="54"/>
      <c r="V54" s="54"/>
      <c r="W54" s="54"/>
      <c r="X54" s="54"/>
      <c r="Y54" s="54"/>
      <c r="Z54" s="54"/>
      <c r="AA54" s="54"/>
      <c r="AB54" s="54"/>
      <c r="AC54" s="50"/>
      <c r="AD54" s="54"/>
      <c r="AE54" s="65"/>
      <c r="AF54" s="69"/>
      <c r="AG54" s="69"/>
      <c r="AH54" s="68"/>
      <c r="AI54" s="72"/>
      <c r="AJ54" s="62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  <c r="CZ54" s="63"/>
      <c r="DA54" s="63"/>
      <c r="DB54" s="63"/>
      <c r="DC54" s="63"/>
      <c r="DD54" s="63"/>
      <c r="DE54" s="63"/>
      <c r="DF54" s="63"/>
      <c r="DG54" s="63"/>
      <c r="DH54" s="63"/>
      <c r="DI54" s="63"/>
      <c r="DJ54" s="63"/>
      <c r="DK54" s="63"/>
      <c r="DL54" s="63"/>
      <c r="DM54" s="63"/>
      <c r="DN54" s="63"/>
      <c r="DO54" s="63"/>
      <c r="DP54" s="63"/>
      <c r="DQ54" s="63"/>
      <c r="DR54" s="63"/>
      <c r="DS54" s="63"/>
      <c r="DT54" s="63"/>
      <c r="DU54" s="63"/>
      <c r="DV54" s="63"/>
      <c r="DW54" s="63"/>
      <c r="DX54" s="63"/>
      <c r="DY54" s="63"/>
      <c r="DZ54" s="63"/>
      <c r="EA54" s="63"/>
      <c r="EB54" s="63"/>
      <c r="EC54" s="63"/>
      <c r="ED54" s="63"/>
      <c r="EE54" s="63"/>
      <c r="EF54" s="63"/>
      <c r="EG54" s="63"/>
      <c r="EH54" s="63"/>
      <c r="EI54" s="63"/>
      <c r="EJ54" s="63"/>
      <c r="EK54" s="63"/>
      <c r="EL54" s="63"/>
      <c r="EM54" s="63"/>
      <c r="EN54" s="63"/>
      <c r="EO54" s="63"/>
      <c r="EP54" s="63"/>
      <c r="EQ54" s="63"/>
      <c r="ER54" s="63"/>
      <c r="ES54" s="63"/>
      <c r="ET54" s="63"/>
      <c r="EU54" s="63"/>
      <c r="EV54" s="63"/>
      <c r="EW54" s="63"/>
      <c r="EX54" s="63"/>
      <c r="EY54" s="63"/>
      <c r="EZ54" s="63"/>
      <c r="FA54" s="63"/>
      <c r="FB54" s="63"/>
      <c r="FC54" s="63"/>
      <c r="FD54" s="63"/>
      <c r="FE54" s="63"/>
      <c r="FF54" s="63"/>
      <c r="FG54" s="63"/>
      <c r="FH54" s="63"/>
      <c r="FI54" s="63"/>
      <c r="FJ54" s="63"/>
      <c r="FK54" s="63"/>
    </row>
    <row r="55" spans="1:167" s="2" customFormat="1" outlineLevel="1" x14ac:dyDescent="0.25">
      <c r="A55" s="56">
        <v>26</v>
      </c>
      <c r="B55" s="66" t="s">
        <v>65</v>
      </c>
      <c r="C55" s="58"/>
      <c r="D55" s="59"/>
      <c r="E55" s="12"/>
      <c r="F55" s="12"/>
      <c r="G55" s="67"/>
      <c r="H55" s="60">
        <v>20</v>
      </c>
      <c r="I55" s="54"/>
      <c r="J55" s="50"/>
      <c r="K55" s="67"/>
      <c r="L55" s="51"/>
      <c r="M55" s="54"/>
      <c r="N55" s="54"/>
      <c r="O55" s="54"/>
      <c r="P55" s="71"/>
      <c r="Q55" s="54">
        <v>0.49199999999999999</v>
      </c>
      <c r="R55" s="54"/>
      <c r="S55" s="54">
        <f t="shared" si="14"/>
        <v>0.49199999999999999</v>
      </c>
      <c r="T55" s="54"/>
      <c r="U55" s="54"/>
      <c r="V55" s="54"/>
      <c r="W55" s="54"/>
      <c r="X55" s="54"/>
      <c r="Y55" s="54"/>
      <c r="Z55" s="54"/>
      <c r="AA55" s="54"/>
      <c r="AB55" s="54"/>
      <c r="AC55" s="50"/>
      <c r="AD55" s="54"/>
      <c r="AE55" s="65"/>
      <c r="AF55" s="69"/>
      <c r="AG55" s="69"/>
      <c r="AH55" s="68"/>
      <c r="AI55" s="72"/>
      <c r="AJ55" s="62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  <c r="CZ55" s="63"/>
      <c r="DA55" s="63"/>
      <c r="DB55" s="63"/>
      <c r="DC55" s="63"/>
      <c r="DD55" s="63"/>
      <c r="DE55" s="63"/>
      <c r="DF55" s="63"/>
      <c r="DG55" s="63"/>
      <c r="DH55" s="63"/>
      <c r="DI55" s="63"/>
      <c r="DJ55" s="63"/>
      <c r="DK55" s="63"/>
      <c r="DL55" s="63"/>
      <c r="DM55" s="63"/>
      <c r="DN55" s="63"/>
      <c r="DO55" s="63"/>
      <c r="DP55" s="63"/>
      <c r="DQ55" s="63"/>
      <c r="DR55" s="63"/>
      <c r="DS55" s="63"/>
      <c r="DT55" s="63"/>
      <c r="DU55" s="63"/>
      <c r="DV55" s="63"/>
      <c r="DW55" s="63"/>
      <c r="DX55" s="63"/>
      <c r="DY55" s="63"/>
      <c r="DZ55" s="63"/>
      <c r="EA55" s="63"/>
      <c r="EB55" s="63"/>
      <c r="EC55" s="63"/>
      <c r="ED55" s="63"/>
      <c r="EE55" s="63"/>
      <c r="EF55" s="63"/>
      <c r="EG55" s="63"/>
      <c r="EH55" s="63"/>
      <c r="EI55" s="63"/>
      <c r="EJ55" s="63"/>
      <c r="EK55" s="63"/>
      <c r="EL55" s="63"/>
      <c r="EM55" s="63"/>
      <c r="EN55" s="63"/>
      <c r="EO55" s="63"/>
      <c r="EP55" s="63"/>
      <c r="EQ55" s="63"/>
      <c r="ER55" s="63"/>
      <c r="ES55" s="63"/>
      <c r="ET55" s="63"/>
      <c r="EU55" s="63"/>
      <c r="EV55" s="63"/>
      <c r="EW55" s="63"/>
      <c r="EX55" s="63"/>
      <c r="EY55" s="63"/>
      <c r="EZ55" s="63"/>
      <c r="FA55" s="63"/>
      <c r="FB55" s="63"/>
      <c r="FC55" s="63"/>
      <c r="FD55" s="63"/>
      <c r="FE55" s="63"/>
      <c r="FF55" s="63"/>
      <c r="FG55" s="63"/>
      <c r="FH55" s="63"/>
      <c r="FI55" s="63"/>
      <c r="FJ55" s="63"/>
      <c r="FK55" s="63"/>
    </row>
    <row r="56" spans="1:167" s="2" customFormat="1" outlineLevel="1" x14ac:dyDescent="0.25">
      <c r="A56" s="79"/>
      <c r="B56" s="80" t="s">
        <v>53</v>
      </c>
      <c r="C56" s="58"/>
      <c r="D56" s="59"/>
      <c r="E56" s="12"/>
      <c r="F56" s="12"/>
      <c r="G56" s="51"/>
      <c r="H56" s="54"/>
      <c r="I56" s="54"/>
      <c r="J56" s="50">
        <f>J57</f>
        <v>12.6</v>
      </c>
      <c r="K56" s="54"/>
      <c r="L56" s="54"/>
      <c r="M56" s="54"/>
      <c r="N56" s="54"/>
      <c r="O56" s="54">
        <f>O57</f>
        <v>0</v>
      </c>
      <c r="P56" s="54"/>
      <c r="Q56" s="41">
        <f>Q57+Q58</f>
        <v>35.794000000000004</v>
      </c>
      <c r="R56" s="41">
        <f t="shared" ref="R56:U56" si="15">R57+R58</f>
        <v>0</v>
      </c>
      <c r="S56" s="41">
        <f t="shared" si="15"/>
        <v>16.251000000000001</v>
      </c>
      <c r="T56" s="41">
        <f t="shared" si="15"/>
        <v>19.542999999999999</v>
      </c>
      <c r="U56" s="41">
        <f t="shared" si="15"/>
        <v>0</v>
      </c>
      <c r="V56" s="41">
        <f t="shared" ref="V56:AI56" si="16">V57</f>
        <v>0</v>
      </c>
      <c r="W56" s="41">
        <f t="shared" si="16"/>
        <v>0</v>
      </c>
      <c r="X56" s="41">
        <f t="shared" si="16"/>
        <v>0</v>
      </c>
      <c r="Y56" s="41">
        <f t="shared" si="16"/>
        <v>0</v>
      </c>
      <c r="Z56" s="41">
        <f t="shared" si="16"/>
        <v>0</v>
      </c>
      <c r="AA56" s="41">
        <f t="shared" si="16"/>
        <v>0</v>
      </c>
      <c r="AB56" s="41">
        <f t="shared" si="16"/>
        <v>0</v>
      </c>
      <c r="AC56" s="41">
        <f t="shared" si="16"/>
        <v>0</v>
      </c>
      <c r="AD56" s="41">
        <f t="shared" si="16"/>
        <v>0</v>
      </c>
      <c r="AE56" s="41">
        <f t="shared" si="16"/>
        <v>0</v>
      </c>
      <c r="AF56" s="41">
        <f t="shared" si="16"/>
        <v>0</v>
      </c>
      <c r="AG56" s="41">
        <f t="shared" si="16"/>
        <v>0</v>
      </c>
      <c r="AH56" s="41">
        <f t="shared" si="16"/>
        <v>0</v>
      </c>
      <c r="AI56" s="55">
        <f t="shared" si="16"/>
        <v>0</v>
      </c>
      <c r="AJ56" s="42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  <c r="CZ56" s="63"/>
      <c r="DA56" s="63"/>
      <c r="DB56" s="63"/>
      <c r="DC56" s="63"/>
      <c r="DD56" s="63"/>
      <c r="DE56" s="63"/>
      <c r="DF56" s="63"/>
      <c r="DG56" s="63"/>
      <c r="DH56" s="63"/>
      <c r="DI56" s="63"/>
      <c r="DJ56" s="63"/>
      <c r="DK56" s="63"/>
      <c r="DL56" s="63"/>
      <c r="DM56" s="63"/>
      <c r="DN56" s="63"/>
      <c r="DO56" s="63"/>
      <c r="DP56" s="63"/>
      <c r="DQ56" s="63"/>
      <c r="DR56" s="63"/>
      <c r="DS56" s="63"/>
      <c r="DT56" s="63"/>
      <c r="DU56" s="63"/>
      <c r="DV56" s="63"/>
      <c r="DW56" s="63"/>
      <c r="DX56" s="63"/>
      <c r="DY56" s="63"/>
      <c r="DZ56" s="63"/>
      <c r="EA56" s="63"/>
      <c r="EB56" s="63"/>
      <c r="EC56" s="63"/>
      <c r="ED56" s="63"/>
      <c r="EE56" s="63"/>
      <c r="EF56" s="63"/>
      <c r="EG56" s="63"/>
      <c r="EH56" s="63"/>
      <c r="EI56" s="63"/>
      <c r="EJ56" s="63"/>
      <c r="EK56" s="63"/>
      <c r="EL56" s="63"/>
      <c r="EM56" s="63"/>
      <c r="EN56" s="63"/>
      <c r="EO56" s="63"/>
      <c r="EP56" s="63"/>
      <c r="EQ56" s="63"/>
      <c r="ER56" s="63"/>
      <c r="ES56" s="63"/>
      <c r="ET56" s="63"/>
      <c r="EU56" s="63"/>
      <c r="EV56" s="63"/>
      <c r="EW56" s="63"/>
      <c r="EX56" s="63"/>
      <c r="EY56" s="63"/>
      <c r="EZ56" s="63"/>
      <c r="FA56" s="63"/>
      <c r="FB56" s="63"/>
      <c r="FC56" s="63"/>
      <c r="FD56" s="63"/>
      <c r="FE56" s="63"/>
      <c r="FF56" s="63"/>
      <c r="FG56" s="63"/>
      <c r="FH56" s="63"/>
      <c r="FI56" s="63"/>
      <c r="FJ56" s="63"/>
      <c r="FK56" s="63"/>
    </row>
    <row r="57" spans="1:167" s="2" customFormat="1" ht="31.5" outlineLevel="1" x14ac:dyDescent="0.25">
      <c r="A57" s="56">
        <v>27</v>
      </c>
      <c r="B57" s="11" t="s">
        <v>74</v>
      </c>
      <c r="C57" s="58"/>
      <c r="D57" s="59"/>
      <c r="E57" s="12"/>
      <c r="F57" s="12"/>
      <c r="G57" s="51">
        <v>1980</v>
      </c>
      <c r="H57" s="51">
        <v>20</v>
      </c>
      <c r="I57" s="54" t="s">
        <v>149</v>
      </c>
      <c r="J57" s="50">
        <v>12.6</v>
      </c>
      <c r="K57" s="67"/>
      <c r="L57" s="51"/>
      <c r="M57" s="54"/>
      <c r="N57" s="54"/>
      <c r="O57" s="54"/>
      <c r="P57" s="71"/>
      <c r="Q57" s="54">
        <v>31.696000000000002</v>
      </c>
      <c r="R57" s="41"/>
      <c r="S57" s="54">
        <f>Q57-T57</f>
        <v>14.580000000000002</v>
      </c>
      <c r="T57" s="54">
        <v>17.116</v>
      </c>
      <c r="U57" s="41"/>
      <c r="V57" s="41"/>
      <c r="W57" s="41"/>
      <c r="X57" s="41"/>
      <c r="Y57" s="41"/>
      <c r="Z57" s="54"/>
      <c r="AA57" s="54"/>
      <c r="AB57" s="54"/>
      <c r="AC57" s="50"/>
      <c r="AD57" s="54"/>
      <c r="AE57" s="54"/>
      <c r="AF57" s="54"/>
      <c r="AG57" s="54"/>
      <c r="AH57" s="50"/>
      <c r="AI57" s="61"/>
      <c r="AJ57" s="42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  <c r="CZ57" s="63"/>
      <c r="DA57" s="63"/>
      <c r="DB57" s="63"/>
      <c r="DC57" s="63"/>
      <c r="DD57" s="63"/>
      <c r="DE57" s="63"/>
      <c r="DF57" s="63"/>
      <c r="DG57" s="63"/>
      <c r="DH57" s="63"/>
      <c r="DI57" s="63"/>
      <c r="DJ57" s="63"/>
      <c r="DK57" s="63"/>
      <c r="DL57" s="63"/>
      <c r="DM57" s="63"/>
      <c r="DN57" s="63"/>
      <c r="DO57" s="63"/>
      <c r="DP57" s="63"/>
      <c r="DQ57" s="63"/>
      <c r="DR57" s="63"/>
      <c r="DS57" s="63"/>
      <c r="DT57" s="63"/>
      <c r="DU57" s="63"/>
      <c r="DV57" s="63"/>
      <c r="DW57" s="63"/>
      <c r="DX57" s="63"/>
      <c r="DY57" s="63"/>
      <c r="DZ57" s="63"/>
      <c r="EA57" s="63"/>
      <c r="EB57" s="63"/>
      <c r="EC57" s="63"/>
      <c r="ED57" s="63"/>
      <c r="EE57" s="63"/>
      <c r="EF57" s="63"/>
      <c r="EG57" s="63"/>
      <c r="EH57" s="63"/>
      <c r="EI57" s="63"/>
      <c r="EJ57" s="63"/>
      <c r="EK57" s="63"/>
      <c r="EL57" s="63"/>
      <c r="EM57" s="63"/>
      <c r="EN57" s="63"/>
      <c r="EO57" s="63"/>
      <c r="EP57" s="63"/>
      <c r="EQ57" s="63"/>
      <c r="ER57" s="63"/>
      <c r="ES57" s="63"/>
      <c r="ET57" s="63"/>
      <c r="EU57" s="63"/>
      <c r="EV57" s="63"/>
      <c r="EW57" s="63"/>
      <c r="EX57" s="63"/>
      <c r="EY57" s="63"/>
      <c r="EZ57" s="63"/>
      <c r="FA57" s="63"/>
      <c r="FB57" s="63"/>
      <c r="FC57" s="63"/>
      <c r="FD57" s="63"/>
      <c r="FE57" s="63"/>
      <c r="FF57" s="63"/>
      <c r="FG57" s="63"/>
      <c r="FH57" s="63"/>
      <c r="FI57" s="63"/>
      <c r="FJ57" s="63"/>
      <c r="FK57" s="63"/>
    </row>
    <row r="58" spans="1:167" s="2" customFormat="1" outlineLevel="1" x14ac:dyDescent="0.25">
      <c r="A58" s="56">
        <v>28</v>
      </c>
      <c r="B58" s="11" t="s">
        <v>214</v>
      </c>
      <c r="C58" s="58"/>
      <c r="D58" s="59"/>
      <c r="E58" s="12"/>
      <c r="F58" s="12"/>
      <c r="G58" s="51"/>
      <c r="H58" s="51">
        <v>20</v>
      </c>
      <c r="I58" s="54"/>
      <c r="J58" s="50"/>
      <c r="K58" s="67"/>
      <c r="L58" s="51"/>
      <c r="M58" s="54"/>
      <c r="N58" s="54"/>
      <c r="O58" s="54"/>
      <c r="P58" s="71"/>
      <c r="Q58" s="54">
        <v>4.0979999999999999</v>
      </c>
      <c r="R58" s="41"/>
      <c r="S58" s="54">
        <f>Q58-T58</f>
        <v>1.6709999999999998</v>
      </c>
      <c r="T58" s="54">
        <v>2.427</v>
      </c>
      <c r="U58" s="41"/>
      <c r="V58" s="41"/>
      <c r="W58" s="41"/>
      <c r="X58" s="41"/>
      <c r="Y58" s="41"/>
      <c r="Z58" s="54"/>
      <c r="AA58" s="54"/>
      <c r="AB58" s="54"/>
      <c r="AC58" s="50"/>
      <c r="AD58" s="54"/>
      <c r="AE58" s="54"/>
      <c r="AF58" s="54"/>
      <c r="AG58" s="54"/>
      <c r="AH58" s="50"/>
      <c r="AI58" s="61"/>
      <c r="AJ58" s="42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  <c r="CZ58" s="63"/>
      <c r="DA58" s="63"/>
      <c r="DB58" s="63"/>
      <c r="DC58" s="63"/>
      <c r="DD58" s="63"/>
      <c r="DE58" s="63"/>
      <c r="DF58" s="63"/>
      <c r="DG58" s="63"/>
      <c r="DH58" s="63"/>
      <c r="DI58" s="63"/>
      <c r="DJ58" s="63"/>
      <c r="DK58" s="63"/>
      <c r="DL58" s="63"/>
      <c r="DM58" s="63"/>
      <c r="DN58" s="63"/>
      <c r="DO58" s="63"/>
      <c r="DP58" s="63"/>
      <c r="DQ58" s="63"/>
      <c r="DR58" s="63"/>
      <c r="DS58" s="63"/>
      <c r="DT58" s="63"/>
      <c r="DU58" s="63"/>
      <c r="DV58" s="63"/>
      <c r="DW58" s="63"/>
      <c r="DX58" s="63"/>
      <c r="DY58" s="63"/>
      <c r="DZ58" s="63"/>
      <c r="EA58" s="63"/>
      <c r="EB58" s="63"/>
      <c r="EC58" s="63"/>
      <c r="ED58" s="63"/>
      <c r="EE58" s="63"/>
      <c r="EF58" s="63"/>
      <c r="EG58" s="63"/>
      <c r="EH58" s="63"/>
      <c r="EI58" s="63"/>
      <c r="EJ58" s="63"/>
      <c r="EK58" s="63"/>
      <c r="EL58" s="63"/>
      <c r="EM58" s="63"/>
      <c r="EN58" s="63"/>
      <c r="EO58" s="63"/>
      <c r="EP58" s="63"/>
      <c r="EQ58" s="63"/>
      <c r="ER58" s="63"/>
      <c r="ES58" s="63"/>
      <c r="ET58" s="63"/>
      <c r="EU58" s="63"/>
      <c r="EV58" s="63"/>
      <c r="EW58" s="63"/>
      <c r="EX58" s="63"/>
      <c r="EY58" s="63"/>
      <c r="EZ58" s="63"/>
      <c r="FA58" s="63"/>
      <c r="FB58" s="63"/>
      <c r="FC58" s="63"/>
      <c r="FD58" s="63"/>
      <c r="FE58" s="63"/>
      <c r="FF58" s="63"/>
      <c r="FG58" s="63"/>
      <c r="FH58" s="63"/>
      <c r="FI58" s="63"/>
      <c r="FJ58" s="63"/>
      <c r="FK58" s="63"/>
    </row>
    <row r="59" spans="1:167" s="36" customFormat="1" outlineLevel="1" x14ac:dyDescent="0.25">
      <c r="A59" s="77"/>
      <c r="B59" s="80" t="s">
        <v>63</v>
      </c>
      <c r="C59" s="147"/>
      <c r="D59" s="38"/>
      <c r="E59" s="143"/>
      <c r="F59" s="143"/>
      <c r="G59" s="67"/>
      <c r="H59" s="44"/>
      <c r="I59" s="44"/>
      <c r="J59" s="48"/>
      <c r="K59" s="67"/>
      <c r="L59" s="44"/>
      <c r="M59" s="144"/>
      <c r="N59" s="144"/>
      <c r="O59" s="41"/>
      <c r="P59" s="81"/>
      <c r="Q59" s="41">
        <f>Q60</f>
        <v>21.373999999999999</v>
      </c>
      <c r="R59" s="41">
        <f t="shared" ref="R59:U59" si="17">R60</f>
        <v>0</v>
      </c>
      <c r="S59" s="41">
        <f t="shared" si="17"/>
        <v>5.2979999999999983</v>
      </c>
      <c r="T59" s="41">
        <f t="shared" si="17"/>
        <v>16.076000000000001</v>
      </c>
      <c r="U59" s="41">
        <f t="shared" si="17"/>
        <v>0</v>
      </c>
      <c r="V59" s="144"/>
      <c r="W59" s="143"/>
      <c r="X59" s="143"/>
      <c r="Y59" s="143"/>
      <c r="Z59" s="144"/>
      <c r="AA59" s="44"/>
      <c r="AB59" s="44"/>
      <c r="AC59" s="48"/>
      <c r="AD59" s="144"/>
      <c r="AE59" s="44"/>
      <c r="AF59" s="144"/>
      <c r="AG59" s="144"/>
      <c r="AH59" s="48"/>
      <c r="AI59" s="78"/>
      <c r="AJ59" s="42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</row>
    <row r="60" spans="1:167" s="2" customFormat="1" ht="25.5" customHeight="1" outlineLevel="1" x14ac:dyDescent="0.25">
      <c r="A60" s="56">
        <v>29</v>
      </c>
      <c r="B60" s="11" t="s">
        <v>150</v>
      </c>
      <c r="C60" s="58"/>
      <c r="D60" s="59"/>
      <c r="E60" s="12"/>
      <c r="F60" s="12"/>
      <c r="G60" s="51">
        <v>1966</v>
      </c>
      <c r="H60" s="51">
        <v>20</v>
      </c>
      <c r="I60" s="82" t="s">
        <v>75</v>
      </c>
      <c r="J60" s="50"/>
      <c r="K60" s="67"/>
      <c r="L60" s="51"/>
      <c r="M60" s="54"/>
      <c r="N60" s="54"/>
      <c r="O60" s="54"/>
      <c r="P60" s="71"/>
      <c r="Q60" s="54">
        <v>21.373999999999999</v>
      </c>
      <c r="R60" s="41"/>
      <c r="S60" s="54">
        <f>Q60-T60</f>
        <v>5.2979999999999983</v>
      </c>
      <c r="T60" s="54">
        <v>16.076000000000001</v>
      </c>
      <c r="U60" s="41"/>
      <c r="V60" s="41"/>
      <c r="W60" s="41"/>
      <c r="X60" s="41"/>
      <c r="Y60" s="41"/>
      <c r="Z60" s="54"/>
      <c r="AA60" s="54"/>
      <c r="AB60" s="54"/>
      <c r="AC60" s="50"/>
      <c r="AD60" s="54"/>
      <c r="AE60" s="54"/>
      <c r="AF60" s="54"/>
      <c r="AG60" s="54"/>
      <c r="AH60" s="50"/>
      <c r="AI60" s="61"/>
      <c r="AJ60" s="42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  <c r="CZ60" s="63"/>
      <c r="DA60" s="63"/>
      <c r="DB60" s="63"/>
      <c r="DC60" s="63"/>
      <c r="DD60" s="63"/>
      <c r="DE60" s="63"/>
      <c r="DF60" s="63"/>
      <c r="DG60" s="63"/>
      <c r="DH60" s="63"/>
      <c r="DI60" s="63"/>
      <c r="DJ60" s="63"/>
      <c r="DK60" s="63"/>
      <c r="DL60" s="63"/>
      <c r="DM60" s="63"/>
      <c r="DN60" s="63"/>
      <c r="DO60" s="63"/>
      <c r="DP60" s="63"/>
      <c r="DQ60" s="63"/>
      <c r="DR60" s="63"/>
      <c r="DS60" s="63"/>
      <c r="DT60" s="63"/>
      <c r="DU60" s="63"/>
      <c r="DV60" s="63"/>
      <c r="DW60" s="63"/>
      <c r="DX60" s="63"/>
      <c r="DY60" s="63"/>
      <c r="DZ60" s="63"/>
      <c r="EA60" s="63"/>
      <c r="EB60" s="63"/>
      <c r="EC60" s="63"/>
      <c r="ED60" s="63"/>
      <c r="EE60" s="63"/>
      <c r="EF60" s="63"/>
      <c r="EG60" s="63"/>
      <c r="EH60" s="63"/>
      <c r="EI60" s="63"/>
      <c r="EJ60" s="63"/>
      <c r="EK60" s="63"/>
      <c r="EL60" s="63"/>
      <c r="EM60" s="63"/>
      <c r="EN60" s="63"/>
      <c r="EO60" s="63"/>
      <c r="EP60" s="63"/>
      <c r="EQ60" s="63"/>
      <c r="ER60" s="63"/>
      <c r="ES60" s="63"/>
      <c r="ET60" s="63"/>
      <c r="EU60" s="63"/>
      <c r="EV60" s="63"/>
      <c r="EW60" s="63"/>
      <c r="EX60" s="63"/>
      <c r="EY60" s="63"/>
      <c r="EZ60" s="63"/>
      <c r="FA60" s="63"/>
      <c r="FB60" s="63"/>
      <c r="FC60" s="63"/>
      <c r="FD60" s="63"/>
      <c r="FE60" s="63"/>
      <c r="FF60" s="63"/>
      <c r="FG60" s="63"/>
      <c r="FH60" s="63"/>
      <c r="FI60" s="63"/>
      <c r="FJ60" s="63"/>
      <c r="FK60" s="63"/>
    </row>
    <row r="61" spans="1:167" s="36" customFormat="1" ht="31.5" outlineLevel="1" x14ac:dyDescent="0.25">
      <c r="A61" s="83" t="s">
        <v>151</v>
      </c>
      <c r="B61" s="84" t="s">
        <v>12</v>
      </c>
      <c r="C61" s="147"/>
      <c r="D61" s="38"/>
      <c r="E61" s="143"/>
      <c r="F61" s="143"/>
      <c r="G61" s="67"/>
      <c r="H61" s="44"/>
      <c r="I61" s="44"/>
      <c r="J61" s="48"/>
      <c r="K61" s="67"/>
      <c r="L61" s="44"/>
      <c r="M61" s="144"/>
      <c r="N61" s="144"/>
      <c r="O61" s="39"/>
      <c r="P61" s="85"/>
      <c r="Q61" s="39">
        <f>Q62</f>
        <v>12.032</v>
      </c>
      <c r="R61" s="39">
        <f t="shared" ref="R61:U61" si="18">R62</f>
        <v>0</v>
      </c>
      <c r="S61" s="39">
        <f t="shared" si="18"/>
        <v>12.032</v>
      </c>
      <c r="T61" s="39">
        <f t="shared" si="18"/>
        <v>0</v>
      </c>
      <c r="U61" s="39">
        <f t="shared" si="18"/>
        <v>0</v>
      </c>
      <c r="V61" s="144"/>
      <c r="W61" s="143"/>
      <c r="X61" s="143"/>
      <c r="Y61" s="143"/>
      <c r="Z61" s="144"/>
      <c r="AA61" s="44"/>
      <c r="AB61" s="44"/>
      <c r="AC61" s="48"/>
      <c r="AD61" s="144"/>
      <c r="AE61" s="44"/>
      <c r="AF61" s="144"/>
      <c r="AG61" s="144"/>
      <c r="AH61" s="48"/>
      <c r="AI61" s="78"/>
      <c r="AJ61" s="42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</row>
    <row r="62" spans="1:167" s="2" customFormat="1" outlineLevel="1" x14ac:dyDescent="0.25">
      <c r="A62" s="56">
        <v>30</v>
      </c>
      <c r="B62" s="5" t="s">
        <v>54</v>
      </c>
      <c r="C62" s="58"/>
      <c r="D62" s="59"/>
      <c r="E62" s="12"/>
      <c r="F62" s="12"/>
      <c r="G62" s="67"/>
      <c r="H62" s="60"/>
      <c r="I62" s="65"/>
      <c r="J62" s="68"/>
      <c r="K62" s="67"/>
      <c r="L62" s="65"/>
      <c r="M62" s="69"/>
      <c r="N62" s="69"/>
      <c r="O62" s="71"/>
      <c r="P62" s="71"/>
      <c r="Q62" s="54">
        <v>12.032</v>
      </c>
      <c r="R62" s="54"/>
      <c r="S62" s="54">
        <f>Q62</f>
        <v>12.032</v>
      </c>
      <c r="T62" s="54"/>
      <c r="U62" s="54"/>
      <c r="V62" s="69"/>
      <c r="W62" s="12"/>
      <c r="X62" s="12"/>
      <c r="Y62" s="12"/>
      <c r="Z62" s="69"/>
      <c r="AA62" s="65"/>
      <c r="AB62" s="65"/>
      <c r="AC62" s="68"/>
      <c r="AD62" s="69"/>
      <c r="AE62" s="65"/>
      <c r="AF62" s="69"/>
      <c r="AG62" s="69"/>
      <c r="AH62" s="68"/>
      <c r="AI62" s="72"/>
      <c r="AJ62" s="42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  <c r="CZ62" s="63"/>
      <c r="DA62" s="63"/>
      <c r="DB62" s="63"/>
      <c r="DC62" s="63"/>
      <c r="DD62" s="63"/>
      <c r="DE62" s="63"/>
      <c r="DF62" s="63"/>
      <c r="DG62" s="63"/>
      <c r="DH62" s="63"/>
      <c r="DI62" s="63"/>
      <c r="DJ62" s="63"/>
      <c r="DK62" s="63"/>
      <c r="DL62" s="63"/>
      <c r="DM62" s="63"/>
      <c r="DN62" s="63"/>
      <c r="DO62" s="63"/>
      <c r="DP62" s="63"/>
      <c r="DQ62" s="63"/>
      <c r="DR62" s="63"/>
      <c r="DS62" s="63"/>
      <c r="DT62" s="63"/>
      <c r="DU62" s="63"/>
      <c r="DV62" s="63"/>
      <c r="DW62" s="63"/>
      <c r="DX62" s="63"/>
      <c r="DY62" s="63"/>
      <c r="DZ62" s="63"/>
      <c r="EA62" s="63"/>
      <c r="EB62" s="63"/>
      <c r="EC62" s="63"/>
      <c r="ED62" s="63"/>
      <c r="EE62" s="63"/>
      <c r="EF62" s="63"/>
      <c r="EG62" s="63"/>
      <c r="EH62" s="63"/>
      <c r="EI62" s="63"/>
      <c r="EJ62" s="63"/>
      <c r="EK62" s="63"/>
      <c r="EL62" s="63"/>
      <c r="EM62" s="63"/>
      <c r="EN62" s="63"/>
      <c r="EO62" s="63"/>
      <c r="EP62" s="63"/>
      <c r="EQ62" s="63"/>
      <c r="ER62" s="63"/>
      <c r="ES62" s="63"/>
      <c r="ET62" s="63"/>
      <c r="EU62" s="63"/>
      <c r="EV62" s="63"/>
      <c r="EW62" s="63"/>
      <c r="EX62" s="63"/>
      <c r="EY62" s="63"/>
      <c r="EZ62" s="63"/>
      <c r="FA62" s="63"/>
      <c r="FB62" s="63"/>
      <c r="FC62" s="63"/>
      <c r="FD62" s="63"/>
      <c r="FE62" s="63"/>
      <c r="FF62" s="63"/>
      <c r="FG62" s="63"/>
      <c r="FH62" s="63"/>
      <c r="FI62" s="63"/>
      <c r="FJ62" s="63"/>
      <c r="FK62" s="63"/>
    </row>
    <row r="63" spans="1:167" s="36" customFormat="1" outlineLevel="1" x14ac:dyDescent="0.25">
      <c r="A63" s="83" t="s">
        <v>152</v>
      </c>
      <c r="B63" s="6" t="s">
        <v>32</v>
      </c>
      <c r="C63" s="86"/>
      <c r="D63" s="143"/>
      <c r="E63" s="143"/>
      <c r="F63" s="143"/>
      <c r="G63" s="51"/>
      <c r="H63" s="41"/>
      <c r="I63" s="41"/>
      <c r="J63" s="40"/>
      <c r="K63" s="67"/>
      <c r="L63" s="41">
        <f>SUM(L66:L66)</f>
        <v>0</v>
      </c>
      <c r="M63" s="41"/>
      <c r="N63" s="41"/>
      <c r="O63" s="41"/>
      <c r="P63" s="41"/>
      <c r="Q63" s="41">
        <f>SUM(Q64:Q67)</f>
        <v>31.640999999999998</v>
      </c>
      <c r="R63" s="41">
        <f t="shared" ref="R63:Y63" si="19">SUM(R64:R67)</f>
        <v>0</v>
      </c>
      <c r="S63" s="41">
        <f t="shared" si="19"/>
        <v>20.442999999999998</v>
      </c>
      <c r="T63" s="41">
        <f t="shared" si="19"/>
        <v>11.198</v>
      </c>
      <c r="U63" s="41">
        <f t="shared" si="19"/>
        <v>0</v>
      </c>
      <c r="V63" s="41">
        <f t="shared" si="19"/>
        <v>0</v>
      </c>
      <c r="W63" s="41">
        <f t="shared" si="19"/>
        <v>0</v>
      </c>
      <c r="X63" s="41">
        <f t="shared" si="19"/>
        <v>0</v>
      </c>
      <c r="Y63" s="41">
        <f t="shared" si="19"/>
        <v>0</v>
      </c>
      <c r="Z63" s="41">
        <f t="shared" ref="Z63:AI63" si="20">SUM(Z66:Z66)</f>
        <v>0</v>
      </c>
      <c r="AA63" s="41">
        <f t="shared" si="20"/>
        <v>0</v>
      </c>
      <c r="AB63" s="41">
        <f t="shared" si="20"/>
        <v>0</v>
      </c>
      <c r="AC63" s="40">
        <f t="shared" si="20"/>
        <v>0</v>
      </c>
      <c r="AD63" s="41">
        <f t="shared" si="20"/>
        <v>0</v>
      </c>
      <c r="AE63" s="41">
        <f t="shared" si="20"/>
        <v>0</v>
      </c>
      <c r="AF63" s="41">
        <f t="shared" si="20"/>
        <v>0</v>
      </c>
      <c r="AG63" s="41">
        <f t="shared" si="20"/>
        <v>0</v>
      </c>
      <c r="AH63" s="40">
        <f t="shared" si="20"/>
        <v>0</v>
      </c>
      <c r="AI63" s="55">
        <f t="shared" si="20"/>
        <v>0</v>
      </c>
      <c r="AJ63" s="42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</row>
    <row r="64" spans="1:167" s="36" customFormat="1" ht="31.5" outlineLevel="1" x14ac:dyDescent="0.25">
      <c r="A64" s="56">
        <v>31</v>
      </c>
      <c r="B64" s="11" t="s">
        <v>55</v>
      </c>
      <c r="C64" s="86"/>
      <c r="D64" s="143"/>
      <c r="E64" s="143"/>
      <c r="F64" s="143"/>
      <c r="G64" s="51"/>
      <c r="H64" s="41"/>
      <c r="I64" s="41"/>
      <c r="J64" s="40"/>
      <c r="K64" s="67"/>
      <c r="L64" s="41"/>
      <c r="M64" s="41"/>
      <c r="N64" s="41"/>
      <c r="O64" s="41"/>
      <c r="P64" s="71"/>
      <c r="Q64" s="54">
        <v>12.375</v>
      </c>
      <c r="R64" s="41"/>
      <c r="S64" s="54">
        <f>Q64-T64</f>
        <v>3.125</v>
      </c>
      <c r="T64" s="54">
        <v>9.25</v>
      </c>
      <c r="U64" s="41"/>
      <c r="V64" s="41"/>
      <c r="W64" s="41"/>
      <c r="X64" s="41"/>
      <c r="Y64" s="41"/>
      <c r="Z64" s="41"/>
      <c r="AA64" s="41"/>
      <c r="AB64" s="41"/>
      <c r="AC64" s="40"/>
      <c r="AD64" s="41"/>
      <c r="AE64" s="41"/>
      <c r="AF64" s="41"/>
      <c r="AG64" s="41"/>
      <c r="AH64" s="40"/>
      <c r="AI64" s="55"/>
      <c r="AJ64" s="42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</row>
    <row r="65" spans="1:167" s="36" customFormat="1" ht="31.5" outlineLevel="1" x14ac:dyDescent="0.25">
      <c r="A65" s="56">
        <v>32</v>
      </c>
      <c r="B65" s="11" t="s">
        <v>56</v>
      </c>
      <c r="C65" s="86"/>
      <c r="D65" s="143"/>
      <c r="E65" s="143"/>
      <c r="F65" s="143"/>
      <c r="G65" s="51"/>
      <c r="H65" s="41"/>
      <c r="I65" s="41"/>
      <c r="J65" s="40"/>
      <c r="K65" s="67"/>
      <c r="L65" s="41"/>
      <c r="M65" s="41"/>
      <c r="N65" s="41"/>
      <c r="O65" s="41"/>
      <c r="P65" s="71"/>
      <c r="Q65" s="54">
        <v>1.948</v>
      </c>
      <c r="R65" s="41"/>
      <c r="S65" s="54">
        <f t="shared" ref="S65:S67" si="21">Q65-T65</f>
        <v>0</v>
      </c>
      <c r="T65" s="54">
        <v>1.948</v>
      </c>
      <c r="U65" s="41"/>
      <c r="V65" s="41"/>
      <c r="W65" s="41"/>
      <c r="X65" s="41"/>
      <c r="Y65" s="41"/>
      <c r="Z65" s="41"/>
      <c r="AA65" s="41"/>
      <c r="AB65" s="41"/>
      <c r="AC65" s="40"/>
      <c r="AD65" s="41"/>
      <c r="AE65" s="41"/>
      <c r="AF65" s="41"/>
      <c r="AG65" s="41"/>
      <c r="AH65" s="40"/>
      <c r="AI65" s="55"/>
      <c r="AJ65" s="42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</row>
    <row r="66" spans="1:167" s="36" customFormat="1" x14ac:dyDescent="0.25">
      <c r="A66" s="56">
        <f>A65+1</f>
        <v>33</v>
      </c>
      <c r="B66" s="7" t="s">
        <v>153</v>
      </c>
      <c r="C66" s="87"/>
      <c r="D66" s="88"/>
      <c r="E66" s="88"/>
      <c r="F66" s="88"/>
      <c r="G66" s="67"/>
      <c r="H66" s="60"/>
      <c r="I66" s="65"/>
      <c r="J66" s="68"/>
      <c r="K66" s="67"/>
      <c r="L66" s="65"/>
      <c r="M66" s="65"/>
      <c r="N66" s="65"/>
      <c r="O66" s="71"/>
      <c r="P66" s="71"/>
      <c r="Q66" s="54">
        <v>9.3810000000000002</v>
      </c>
      <c r="R66" s="54"/>
      <c r="S66" s="54">
        <f t="shared" si="21"/>
        <v>9.3810000000000002</v>
      </c>
      <c r="T66" s="54"/>
      <c r="U66" s="54"/>
      <c r="V66" s="65"/>
      <c r="W66" s="65"/>
      <c r="X66" s="65"/>
      <c r="Y66" s="65"/>
      <c r="Z66" s="65"/>
      <c r="AA66" s="65"/>
      <c r="AB66" s="65"/>
      <c r="AC66" s="68"/>
      <c r="AD66" s="65"/>
      <c r="AE66" s="65"/>
      <c r="AF66" s="65"/>
      <c r="AG66" s="65"/>
      <c r="AH66" s="68"/>
      <c r="AI66" s="72"/>
      <c r="AJ66" s="42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</row>
    <row r="67" spans="1:167" s="36" customFormat="1" ht="47.25" x14ac:dyDescent="0.25">
      <c r="A67" s="56">
        <f>A66+1</f>
        <v>34</v>
      </c>
      <c r="B67" s="7" t="s">
        <v>68</v>
      </c>
      <c r="C67" s="87"/>
      <c r="D67" s="88"/>
      <c r="E67" s="88"/>
      <c r="F67" s="88"/>
      <c r="G67" s="67"/>
      <c r="H67" s="60"/>
      <c r="I67" s="65"/>
      <c r="J67" s="68"/>
      <c r="K67" s="67"/>
      <c r="L67" s="65"/>
      <c r="M67" s="65"/>
      <c r="N67" s="65"/>
      <c r="O67" s="71"/>
      <c r="P67" s="71"/>
      <c r="Q67" s="54">
        <v>7.9369999999999994</v>
      </c>
      <c r="R67" s="54"/>
      <c r="S67" s="54">
        <f t="shared" si="21"/>
        <v>7.9369999999999994</v>
      </c>
      <c r="T67" s="54"/>
      <c r="U67" s="54"/>
      <c r="V67" s="65"/>
      <c r="W67" s="65"/>
      <c r="X67" s="65"/>
      <c r="Y67" s="65"/>
      <c r="Z67" s="65"/>
      <c r="AA67" s="65"/>
      <c r="AB67" s="65"/>
      <c r="AC67" s="68"/>
      <c r="AD67" s="65"/>
      <c r="AE67" s="65"/>
      <c r="AF67" s="65"/>
      <c r="AG67" s="65"/>
      <c r="AH67" s="68"/>
      <c r="AI67" s="72"/>
      <c r="AJ67" s="42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35"/>
      <c r="FC67" s="35"/>
      <c r="FD67" s="35"/>
      <c r="FE67" s="35"/>
      <c r="FF67" s="35"/>
      <c r="FG67" s="35"/>
      <c r="FH67" s="35"/>
      <c r="FI67" s="35"/>
      <c r="FJ67" s="35"/>
      <c r="FK67" s="35"/>
    </row>
    <row r="68" spans="1:167" s="16" customFormat="1" ht="31.5" outlineLevel="1" x14ac:dyDescent="0.25">
      <c r="A68" s="83" t="s">
        <v>154</v>
      </c>
      <c r="B68" s="84" t="s">
        <v>57</v>
      </c>
      <c r="C68" s="89"/>
      <c r="D68" s="90"/>
      <c r="E68" s="90"/>
      <c r="F68" s="90"/>
      <c r="G68" s="51"/>
      <c r="H68" s="143"/>
      <c r="I68" s="44"/>
      <c r="J68" s="48"/>
      <c r="K68" s="67"/>
      <c r="L68" s="44"/>
      <c r="M68" s="44"/>
      <c r="N68" s="44"/>
      <c r="O68" s="41"/>
      <c r="P68" s="81"/>
      <c r="Q68" s="41">
        <f>SUM(Q69:Q70)</f>
        <v>34.885999999999996</v>
      </c>
      <c r="R68" s="41">
        <f t="shared" ref="R68:U68" si="22">SUM(R69:R70)</f>
        <v>0</v>
      </c>
      <c r="S68" s="41">
        <f t="shared" si="22"/>
        <v>20.995999999999999</v>
      </c>
      <c r="T68" s="41">
        <f t="shared" si="22"/>
        <v>13.89</v>
      </c>
      <c r="U68" s="41">
        <f t="shared" si="22"/>
        <v>0</v>
      </c>
      <c r="V68" s="44"/>
      <c r="W68" s="44"/>
      <c r="X68" s="44"/>
      <c r="Y68" s="44"/>
      <c r="Z68" s="44"/>
      <c r="AA68" s="44"/>
      <c r="AB68" s="44"/>
      <c r="AC68" s="48"/>
      <c r="AD68" s="44"/>
      <c r="AE68" s="44"/>
      <c r="AF68" s="44"/>
      <c r="AG68" s="44"/>
      <c r="AH68" s="48"/>
      <c r="AI68" s="78"/>
      <c r="AJ68" s="42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U68" s="91"/>
      <c r="BV68" s="91"/>
      <c r="BW68" s="91"/>
      <c r="BX68" s="91"/>
      <c r="BY68" s="91"/>
      <c r="BZ68" s="91"/>
      <c r="CA68" s="91"/>
      <c r="CB68" s="91"/>
      <c r="CC68" s="91"/>
      <c r="CD68" s="91"/>
      <c r="CE68" s="91"/>
      <c r="CF68" s="91"/>
      <c r="CG68" s="91"/>
      <c r="CH68" s="91"/>
      <c r="CI68" s="91"/>
      <c r="CJ68" s="91"/>
      <c r="CK68" s="91"/>
      <c r="CL68" s="91"/>
      <c r="CM68" s="91"/>
      <c r="CN68" s="91"/>
      <c r="CO68" s="91"/>
      <c r="CP68" s="91"/>
      <c r="CQ68" s="91"/>
      <c r="CR68" s="91"/>
      <c r="CS68" s="91"/>
      <c r="CT68" s="91"/>
      <c r="CU68" s="91"/>
      <c r="CV68" s="91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</row>
    <row r="69" spans="1:167" ht="31.5" outlineLevel="1" x14ac:dyDescent="0.25">
      <c r="A69" s="56">
        <v>35</v>
      </c>
      <c r="B69" s="92" t="s">
        <v>155</v>
      </c>
      <c r="C69" s="93"/>
      <c r="D69" s="88"/>
      <c r="E69" s="88"/>
      <c r="F69" s="88"/>
      <c r="G69" s="67"/>
      <c r="H69" s="60"/>
      <c r="I69" s="65"/>
      <c r="J69" s="68"/>
      <c r="K69" s="67"/>
      <c r="L69" s="65"/>
      <c r="M69" s="65"/>
      <c r="N69" s="65"/>
      <c r="O69" s="71"/>
      <c r="P69" s="71"/>
      <c r="Q69" s="54">
        <v>14.885999999999999</v>
      </c>
      <c r="R69" s="54"/>
      <c r="S69" s="54">
        <f>Q69-T69</f>
        <v>0.99599999999999866</v>
      </c>
      <c r="T69" s="54">
        <v>13.89</v>
      </c>
      <c r="U69" s="54"/>
      <c r="V69" s="65"/>
      <c r="W69" s="65"/>
      <c r="X69" s="65"/>
      <c r="Y69" s="65"/>
      <c r="Z69" s="65"/>
      <c r="AA69" s="65"/>
      <c r="AB69" s="65"/>
      <c r="AC69" s="68"/>
      <c r="AD69" s="65"/>
      <c r="AE69" s="65"/>
      <c r="AF69" s="65"/>
      <c r="AG69" s="65"/>
      <c r="AH69" s="68"/>
      <c r="AI69" s="72"/>
      <c r="AJ69" s="42"/>
    </row>
    <row r="70" spans="1:167" ht="47.25" outlineLevel="1" x14ac:dyDescent="0.25">
      <c r="A70" s="56">
        <v>36</v>
      </c>
      <c r="B70" s="92" t="s">
        <v>203</v>
      </c>
      <c r="C70" s="93"/>
      <c r="D70" s="88"/>
      <c r="E70" s="88"/>
      <c r="F70" s="88"/>
      <c r="G70" s="67"/>
      <c r="H70" s="60"/>
      <c r="I70" s="65"/>
      <c r="J70" s="68"/>
      <c r="K70" s="67"/>
      <c r="L70" s="65"/>
      <c r="M70" s="65"/>
      <c r="N70" s="65"/>
      <c r="O70" s="71"/>
      <c r="P70" s="71"/>
      <c r="Q70" s="54">
        <v>20</v>
      </c>
      <c r="R70" s="54"/>
      <c r="S70" s="54">
        <f>Q70-T70</f>
        <v>20</v>
      </c>
      <c r="T70" s="54"/>
      <c r="U70" s="54"/>
      <c r="V70" s="65"/>
      <c r="W70" s="65"/>
      <c r="X70" s="65"/>
      <c r="Y70" s="65"/>
      <c r="Z70" s="65"/>
      <c r="AA70" s="65"/>
      <c r="AB70" s="65"/>
      <c r="AC70" s="68"/>
      <c r="AD70" s="65"/>
      <c r="AE70" s="65"/>
      <c r="AF70" s="65"/>
      <c r="AG70" s="65"/>
      <c r="AH70" s="68"/>
      <c r="AI70" s="72"/>
      <c r="AJ70" s="42"/>
    </row>
    <row r="71" spans="1:167" s="16" customFormat="1" outlineLevel="1" x14ac:dyDescent="0.25">
      <c r="A71" s="77" t="s">
        <v>156</v>
      </c>
      <c r="B71" s="94" t="s">
        <v>14</v>
      </c>
      <c r="C71" s="89"/>
      <c r="D71" s="90"/>
      <c r="E71" s="90"/>
      <c r="F71" s="90"/>
      <c r="G71" s="51"/>
      <c r="H71" s="143"/>
      <c r="I71" s="44"/>
      <c r="J71" s="48"/>
      <c r="K71" s="67"/>
      <c r="L71" s="44"/>
      <c r="M71" s="44"/>
      <c r="N71" s="44"/>
      <c r="O71" s="41"/>
      <c r="P71" s="71"/>
      <c r="Q71" s="41">
        <f>SUM(Q72:Q74)</f>
        <v>61.428999999999995</v>
      </c>
      <c r="R71" s="41">
        <f t="shared" ref="R71:U71" si="23">SUM(R72:R74)</f>
        <v>0</v>
      </c>
      <c r="S71" s="41">
        <f t="shared" si="23"/>
        <v>48.190999999999995</v>
      </c>
      <c r="T71" s="41">
        <f t="shared" si="23"/>
        <v>13.238000000000001</v>
      </c>
      <c r="U71" s="41">
        <f t="shared" si="23"/>
        <v>0</v>
      </c>
      <c r="V71" s="41">
        <f t="shared" ref="V71:AI71" si="24">SUM(V72:V74)</f>
        <v>0</v>
      </c>
      <c r="W71" s="41">
        <f t="shared" si="24"/>
        <v>0</v>
      </c>
      <c r="X71" s="41">
        <f t="shared" si="24"/>
        <v>0</v>
      </c>
      <c r="Y71" s="41">
        <f t="shared" si="24"/>
        <v>0</v>
      </c>
      <c r="Z71" s="41">
        <f t="shared" si="24"/>
        <v>0</v>
      </c>
      <c r="AA71" s="41">
        <f t="shared" si="24"/>
        <v>0</v>
      </c>
      <c r="AB71" s="41">
        <f t="shared" si="24"/>
        <v>0</v>
      </c>
      <c r="AC71" s="41">
        <f t="shared" si="24"/>
        <v>0</v>
      </c>
      <c r="AD71" s="41">
        <f t="shared" si="24"/>
        <v>0</v>
      </c>
      <c r="AE71" s="41">
        <f t="shared" si="24"/>
        <v>0</v>
      </c>
      <c r="AF71" s="41">
        <f t="shared" si="24"/>
        <v>0</v>
      </c>
      <c r="AG71" s="41">
        <f t="shared" si="24"/>
        <v>0</v>
      </c>
      <c r="AH71" s="41">
        <f t="shared" si="24"/>
        <v>0</v>
      </c>
      <c r="AI71" s="55">
        <f t="shared" si="24"/>
        <v>0</v>
      </c>
      <c r="AJ71" s="42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1"/>
      <c r="BP71" s="91"/>
      <c r="BQ71" s="91"/>
      <c r="BR71" s="91"/>
      <c r="BS71" s="91"/>
      <c r="BT71" s="91"/>
      <c r="BU71" s="91"/>
      <c r="BV71" s="91"/>
      <c r="BW71" s="91"/>
      <c r="BX71" s="91"/>
      <c r="BY71" s="91"/>
      <c r="BZ71" s="91"/>
      <c r="CA71" s="91"/>
      <c r="CB71" s="91"/>
      <c r="CC71" s="91"/>
      <c r="CD71" s="91"/>
      <c r="CE71" s="91"/>
      <c r="CF71" s="91"/>
      <c r="CG71" s="91"/>
      <c r="CH71" s="91"/>
      <c r="CI71" s="91"/>
      <c r="CJ71" s="91"/>
      <c r="CK71" s="91"/>
      <c r="CL71" s="91"/>
      <c r="CM71" s="91"/>
      <c r="CN71" s="91"/>
      <c r="CO71" s="91"/>
      <c r="CP71" s="91"/>
      <c r="CQ71" s="91"/>
      <c r="CR71" s="91"/>
      <c r="CS71" s="91"/>
      <c r="CT71" s="91"/>
      <c r="CU71" s="91"/>
      <c r="CV71" s="91"/>
      <c r="CW71" s="91"/>
      <c r="CX71" s="91"/>
      <c r="CY71" s="91"/>
      <c r="CZ71" s="91"/>
      <c r="DA71" s="91"/>
      <c r="DB71" s="91"/>
      <c r="DC71" s="91"/>
      <c r="DD71" s="91"/>
      <c r="DE71" s="91"/>
      <c r="DF71" s="91"/>
      <c r="DG71" s="91"/>
      <c r="DH71" s="91"/>
      <c r="DI71" s="91"/>
      <c r="DJ71" s="91"/>
      <c r="DK71" s="91"/>
      <c r="DL71" s="91"/>
      <c r="DM71" s="91"/>
      <c r="DN71" s="91"/>
      <c r="DO71" s="91"/>
      <c r="DP71" s="91"/>
      <c r="DQ71" s="91"/>
      <c r="DR71" s="91"/>
      <c r="DS71" s="91"/>
      <c r="DT71" s="91"/>
      <c r="DU71" s="91"/>
      <c r="DV71" s="91"/>
      <c r="DW71" s="91"/>
      <c r="DX71" s="91"/>
      <c r="DY71" s="91"/>
      <c r="DZ71" s="91"/>
      <c r="EA71" s="91"/>
      <c r="EB71" s="91"/>
      <c r="EC71" s="91"/>
      <c r="ED71" s="91"/>
      <c r="EE71" s="91"/>
      <c r="EF71" s="91"/>
      <c r="EG71" s="91"/>
      <c r="EH71" s="91"/>
      <c r="EI71" s="91"/>
      <c r="EJ71" s="91"/>
      <c r="EK71" s="91"/>
      <c r="EL71" s="91"/>
      <c r="EM71" s="91"/>
      <c r="EN71" s="91"/>
      <c r="EO71" s="91"/>
      <c r="EP71" s="91"/>
      <c r="EQ71" s="91"/>
      <c r="ER71" s="91"/>
      <c r="ES71" s="91"/>
      <c r="ET71" s="91"/>
      <c r="EU71" s="91"/>
      <c r="EV71" s="91"/>
      <c r="EW71" s="91"/>
      <c r="EX71" s="91"/>
      <c r="EY71" s="91"/>
      <c r="EZ71" s="91"/>
      <c r="FA71" s="91"/>
      <c r="FB71" s="91"/>
      <c r="FC71" s="91"/>
      <c r="FD71" s="91"/>
      <c r="FE71" s="91"/>
      <c r="FF71" s="91"/>
      <c r="FG71" s="91"/>
      <c r="FH71" s="91"/>
      <c r="FI71" s="91"/>
      <c r="FJ71" s="91"/>
      <c r="FK71" s="91"/>
    </row>
    <row r="72" spans="1:167" s="16" customFormat="1" ht="47.25" outlineLevel="1" x14ac:dyDescent="0.25">
      <c r="A72" s="56">
        <v>37</v>
      </c>
      <c r="B72" s="11" t="s">
        <v>33</v>
      </c>
      <c r="C72" s="89"/>
      <c r="D72" s="90"/>
      <c r="E72" s="90"/>
      <c r="F72" s="90"/>
      <c r="G72" s="51"/>
      <c r="H72" s="143"/>
      <c r="I72" s="44"/>
      <c r="J72" s="48"/>
      <c r="K72" s="67"/>
      <c r="L72" s="44"/>
      <c r="M72" s="44"/>
      <c r="N72" s="44"/>
      <c r="O72" s="41"/>
      <c r="P72" s="71"/>
      <c r="Q72" s="54">
        <v>46.622999999999998</v>
      </c>
      <c r="R72" s="41"/>
      <c r="S72" s="54">
        <f>Q72-T72</f>
        <v>41.760999999999996</v>
      </c>
      <c r="T72" s="54">
        <v>4.8620000000000001</v>
      </c>
      <c r="U72" s="41"/>
      <c r="V72" s="41"/>
      <c r="W72" s="41"/>
      <c r="X72" s="41"/>
      <c r="Y72" s="41"/>
      <c r="Z72" s="44"/>
      <c r="AA72" s="44"/>
      <c r="AB72" s="44"/>
      <c r="AC72" s="48"/>
      <c r="AD72" s="44"/>
      <c r="AE72" s="44"/>
      <c r="AF72" s="44"/>
      <c r="AG72" s="44"/>
      <c r="AH72" s="48"/>
      <c r="AI72" s="78"/>
      <c r="AJ72" s="42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1"/>
      <c r="BH72" s="91"/>
      <c r="BI72" s="91"/>
      <c r="BJ72" s="91"/>
      <c r="BK72" s="91"/>
      <c r="BL72" s="91"/>
      <c r="BM72" s="91"/>
      <c r="BN72" s="91"/>
      <c r="BO72" s="91"/>
      <c r="BP72" s="91"/>
      <c r="BQ72" s="91"/>
      <c r="BR72" s="91"/>
      <c r="BS72" s="91"/>
      <c r="BT72" s="91"/>
      <c r="BU72" s="91"/>
      <c r="BV72" s="91"/>
      <c r="BW72" s="91"/>
      <c r="BX72" s="91"/>
      <c r="BY72" s="91"/>
      <c r="BZ72" s="91"/>
      <c r="CA72" s="91"/>
      <c r="CB72" s="91"/>
      <c r="CC72" s="91"/>
      <c r="CD72" s="91"/>
      <c r="CE72" s="91"/>
      <c r="CF72" s="91"/>
      <c r="CG72" s="91"/>
      <c r="CH72" s="91"/>
      <c r="CI72" s="91"/>
      <c r="CJ72" s="91"/>
      <c r="CK72" s="91"/>
      <c r="CL72" s="91"/>
      <c r="CM72" s="91"/>
      <c r="CN72" s="91"/>
      <c r="CO72" s="91"/>
      <c r="CP72" s="91"/>
      <c r="CQ72" s="91"/>
      <c r="CR72" s="91"/>
      <c r="CS72" s="91"/>
      <c r="CT72" s="91"/>
      <c r="CU72" s="91"/>
      <c r="CV72" s="91"/>
      <c r="CW72" s="91"/>
      <c r="CX72" s="91"/>
      <c r="CY72" s="91"/>
      <c r="CZ72" s="91"/>
      <c r="DA72" s="91"/>
      <c r="DB72" s="91"/>
      <c r="DC72" s="91"/>
      <c r="DD72" s="91"/>
      <c r="DE72" s="91"/>
      <c r="DF72" s="91"/>
      <c r="DG72" s="91"/>
      <c r="DH72" s="91"/>
      <c r="DI72" s="91"/>
      <c r="DJ72" s="91"/>
      <c r="DK72" s="91"/>
      <c r="DL72" s="91"/>
      <c r="DM72" s="91"/>
      <c r="DN72" s="91"/>
      <c r="DO72" s="91"/>
      <c r="DP72" s="91"/>
      <c r="DQ72" s="91"/>
      <c r="DR72" s="91"/>
      <c r="DS72" s="91"/>
      <c r="DT72" s="91"/>
      <c r="DU72" s="91"/>
      <c r="DV72" s="91"/>
      <c r="DW72" s="91"/>
      <c r="DX72" s="91"/>
      <c r="DY72" s="91"/>
      <c r="DZ72" s="91"/>
      <c r="EA72" s="91"/>
      <c r="EB72" s="91"/>
      <c r="EC72" s="91"/>
      <c r="ED72" s="91"/>
      <c r="EE72" s="91"/>
      <c r="EF72" s="91"/>
      <c r="EG72" s="91"/>
      <c r="EH72" s="91"/>
      <c r="EI72" s="91"/>
      <c r="EJ72" s="91"/>
      <c r="EK72" s="91"/>
      <c r="EL72" s="91"/>
      <c r="EM72" s="91"/>
      <c r="EN72" s="91"/>
      <c r="EO72" s="91"/>
      <c r="EP72" s="91"/>
      <c r="EQ72" s="91"/>
      <c r="ER72" s="91"/>
      <c r="ES72" s="91"/>
      <c r="ET72" s="91"/>
      <c r="EU72" s="91"/>
      <c r="EV72" s="91"/>
      <c r="EW72" s="91"/>
      <c r="EX72" s="91"/>
      <c r="EY72" s="91"/>
      <c r="EZ72" s="91"/>
      <c r="FA72" s="91"/>
      <c r="FB72" s="91"/>
      <c r="FC72" s="91"/>
      <c r="FD72" s="91"/>
      <c r="FE72" s="91"/>
      <c r="FF72" s="91"/>
      <c r="FG72" s="91"/>
      <c r="FH72" s="91"/>
      <c r="FI72" s="91"/>
      <c r="FJ72" s="91"/>
      <c r="FK72" s="91"/>
    </row>
    <row r="73" spans="1:167" s="16" customFormat="1" ht="47.25" outlineLevel="1" x14ac:dyDescent="0.25">
      <c r="A73" s="56">
        <f>A72+1</f>
        <v>38</v>
      </c>
      <c r="B73" s="11" t="s">
        <v>58</v>
      </c>
      <c r="C73" s="89"/>
      <c r="D73" s="90"/>
      <c r="E73" s="90"/>
      <c r="F73" s="90"/>
      <c r="G73" s="51"/>
      <c r="H73" s="143"/>
      <c r="I73" s="44"/>
      <c r="J73" s="48"/>
      <c r="K73" s="67"/>
      <c r="L73" s="44"/>
      <c r="M73" s="44"/>
      <c r="N73" s="44"/>
      <c r="O73" s="41"/>
      <c r="P73" s="71"/>
      <c r="Q73" s="54">
        <v>7.4670000000000005</v>
      </c>
      <c r="R73" s="41"/>
      <c r="S73" s="54">
        <f t="shared" ref="S73:S74" si="25">Q73-T73</f>
        <v>0.81100000000000083</v>
      </c>
      <c r="T73" s="54">
        <v>6.6559999999999997</v>
      </c>
      <c r="U73" s="41"/>
      <c r="V73" s="41"/>
      <c r="W73" s="41"/>
      <c r="X73" s="41"/>
      <c r="Y73" s="41"/>
      <c r="Z73" s="44"/>
      <c r="AA73" s="44"/>
      <c r="AB73" s="44"/>
      <c r="AC73" s="48"/>
      <c r="AD73" s="44"/>
      <c r="AE73" s="44"/>
      <c r="AF73" s="44"/>
      <c r="AG73" s="44"/>
      <c r="AH73" s="48"/>
      <c r="AI73" s="78"/>
      <c r="AJ73" s="42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91"/>
      <c r="BK73" s="91"/>
      <c r="BL73" s="91"/>
      <c r="BM73" s="91"/>
      <c r="BN73" s="91"/>
      <c r="BO73" s="91"/>
      <c r="BP73" s="91"/>
      <c r="BQ73" s="91"/>
      <c r="BR73" s="91"/>
      <c r="BS73" s="91"/>
      <c r="BT73" s="91"/>
      <c r="BU73" s="91"/>
      <c r="BV73" s="91"/>
      <c r="BW73" s="91"/>
      <c r="BX73" s="91"/>
      <c r="BY73" s="91"/>
      <c r="BZ73" s="91"/>
      <c r="CA73" s="91"/>
      <c r="CB73" s="91"/>
      <c r="CC73" s="91"/>
      <c r="CD73" s="91"/>
      <c r="CE73" s="91"/>
      <c r="CF73" s="91"/>
      <c r="CG73" s="91"/>
      <c r="CH73" s="91"/>
      <c r="CI73" s="91"/>
      <c r="CJ73" s="91"/>
      <c r="CK73" s="91"/>
      <c r="CL73" s="91"/>
      <c r="CM73" s="91"/>
      <c r="CN73" s="91"/>
      <c r="CO73" s="91"/>
      <c r="CP73" s="91"/>
      <c r="CQ73" s="91"/>
      <c r="CR73" s="91"/>
      <c r="CS73" s="91"/>
      <c r="CT73" s="91"/>
      <c r="CU73" s="91"/>
      <c r="CV73" s="91"/>
      <c r="CW73" s="91"/>
      <c r="CX73" s="91"/>
      <c r="CY73" s="91"/>
      <c r="CZ73" s="91"/>
      <c r="DA73" s="91"/>
      <c r="DB73" s="91"/>
      <c r="DC73" s="91"/>
      <c r="DD73" s="91"/>
      <c r="DE73" s="91"/>
      <c r="DF73" s="91"/>
      <c r="DG73" s="91"/>
      <c r="DH73" s="91"/>
      <c r="DI73" s="91"/>
      <c r="DJ73" s="91"/>
      <c r="DK73" s="91"/>
      <c r="DL73" s="91"/>
      <c r="DM73" s="91"/>
      <c r="DN73" s="91"/>
      <c r="DO73" s="91"/>
      <c r="DP73" s="91"/>
      <c r="DQ73" s="91"/>
      <c r="DR73" s="91"/>
      <c r="DS73" s="91"/>
      <c r="DT73" s="91"/>
      <c r="DU73" s="91"/>
      <c r="DV73" s="91"/>
      <c r="DW73" s="91"/>
      <c r="DX73" s="91"/>
      <c r="DY73" s="91"/>
      <c r="DZ73" s="91"/>
      <c r="EA73" s="91"/>
      <c r="EB73" s="91"/>
      <c r="EC73" s="91"/>
      <c r="ED73" s="91"/>
      <c r="EE73" s="91"/>
      <c r="EF73" s="91"/>
      <c r="EG73" s="91"/>
      <c r="EH73" s="91"/>
      <c r="EI73" s="91"/>
      <c r="EJ73" s="91"/>
      <c r="EK73" s="91"/>
      <c r="EL73" s="91"/>
      <c r="EM73" s="91"/>
      <c r="EN73" s="91"/>
      <c r="EO73" s="91"/>
      <c r="EP73" s="91"/>
      <c r="EQ73" s="91"/>
      <c r="ER73" s="91"/>
      <c r="ES73" s="91"/>
      <c r="ET73" s="91"/>
      <c r="EU73" s="91"/>
      <c r="EV73" s="91"/>
      <c r="EW73" s="91"/>
      <c r="EX73" s="91"/>
      <c r="EY73" s="91"/>
      <c r="EZ73" s="91"/>
      <c r="FA73" s="91"/>
      <c r="FB73" s="91"/>
      <c r="FC73" s="91"/>
      <c r="FD73" s="91"/>
      <c r="FE73" s="91"/>
      <c r="FF73" s="91"/>
      <c r="FG73" s="91"/>
      <c r="FH73" s="91"/>
      <c r="FI73" s="91"/>
      <c r="FJ73" s="91"/>
      <c r="FK73" s="91"/>
    </row>
    <row r="74" spans="1:167" s="16" customFormat="1" ht="31.5" outlineLevel="1" x14ac:dyDescent="0.25">
      <c r="A74" s="56">
        <f>A73+1</f>
        <v>39</v>
      </c>
      <c r="B74" s="11" t="s">
        <v>59</v>
      </c>
      <c r="C74" s="89"/>
      <c r="D74" s="90"/>
      <c r="E74" s="90"/>
      <c r="F74" s="90"/>
      <c r="G74" s="51"/>
      <c r="H74" s="143"/>
      <c r="I74" s="44"/>
      <c r="J74" s="48"/>
      <c r="K74" s="67"/>
      <c r="L74" s="44"/>
      <c r="M74" s="44"/>
      <c r="N74" s="44"/>
      <c r="O74" s="41"/>
      <c r="P74" s="71"/>
      <c r="Q74" s="54">
        <v>7.3390000000000004</v>
      </c>
      <c r="R74" s="41"/>
      <c r="S74" s="54">
        <f t="shared" si="25"/>
        <v>5.6190000000000007</v>
      </c>
      <c r="T74" s="54">
        <v>1.72</v>
      </c>
      <c r="U74" s="41"/>
      <c r="V74" s="41"/>
      <c r="W74" s="41"/>
      <c r="X74" s="41"/>
      <c r="Y74" s="41"/>
      <c r="Z74" s="44"/>
      <c r="AA74" s="44"/>
      <c r="AB74" s="44"/>
      <c r="AC74" s="48"/>
      <c r="AD74" s="44"/>
      <c r="AE74" s="44"/>
      <c r="AF74" s="44"/>
      <c r="AG74" s="44"/>
      <c r="AH74" s="48"/>
      <c r="AI74" s="78"/>
      <c r="AJ74" s="42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1"/>
      <c r="AW74" s="91"/>
      <c r="AX74" s="91"/>
      <c r="AY74" s="91"/>
      <c r="AZ74" s="91"/>
      <c r="BA74" s="91"/>
      <c r="BB74" s="91"/>
      <c r="BC74" s="91"/>
      <c r="BD74" s="91"/>
      <c r="BE74" s="91"/>
      <c r="BF74" s="91"/>
      <c r="BG74" s="91"/>
      <c r="BH74" s="91"/>
      <c r="BI74" s="91"/>
      <c r="BJ74" s="91"/>
      <c r="BK74" s="91"/>
      <c r="BL74" s="91"/>
      <c r="BM74" s="91"/>
      <c r="BN74" s="91"/>
      <c r="BO74" s="91"/>
      <c r="BP74" s="91"/>
      <c r="BQ74" s="91"/>
      <c r="BR74" s="91"/>
      <c r="BS74" s="91"/>
      <c r="BT74" s="91"/>
      <c r="BU74" s="91"/>
      <c r="BV74" s="91"/>
      <c r="BW74" s="91"/>
      <c r="BX74" s="91"/>
      <c r="BY74" s="91"/>
      <c r="BZ74" s="91"/>
      <c r="CA74" s="91"/>
      <c r="CB74" s="91"/>
      <c r="CC74" s="91"/>
      <c r="CD74" s="91"/>
      <c r="CE74" s="91"/>
      <c r="CF74" s="91"/>
      <c r="CG74" s="91"/>
      <c r="CH74" s="91"/>
      <c r="CI74" s="91"/>
      <c r="CJ74" s="91"/>
      <c r="CK74" s="91"/>
      <c r="CL74" s="91"/>
      <c r="CM74" s="91"/>
      <c r="CN74" s="91"/>
      <c r="CO74" s="91"/>
      <c r="CP74" s="91"/>
      <c r="CQ74" s="91"/>
      <c r="CR74" s="91"/>
      <c r="CS74" s="91"/>
      <c r="CT74" s="91"/>
      <c r="CU74" s="91"/>
      <c r="CV74" s="91"/>
      <c r="CW74" s="91"/>
      <c r="CX74" s="91"/>
      <c r="CY74" s="91"/>
      <c r="CZ74" s="91"/>
      <c r="DA74" s="91"/>
      <c r="DB74" s="91"/>
      <c r="DC74" s="91"/>
      <c r="DD74" s="91"/>
      <c r="DE74" s="91"/>
      <c r="DF74" s="91"/>
      <c r="DG74" s="91"/>
      <c r="DH74" s="91"/>
      <c r="DI74" s="91"/>
      <c r="DJ74" s="91"/>
      <c r="DK74" s="91"/>
      <c r="DL74" s="91"/>
      <c r="DM74" s="91"/>
      <c r="DN74" s="91"/>
      <c r="DO74" s="91"/>
      <c r="DP74" s="91"/>
      <c r="DQ74" s="91"/>
      <c r="DR74" s="91"/>
      <c r="DS74" s="91"/>
      <c r="DT74" s="91"/>
      <c r="DU74" s="91"/>
      <c r="DV74" s="91"/>
      <c r="DW74" s="91"/>
      <c r="DX74" s="91"/>
      <c r="DY74" s="91"/>
      <c r="DZ74" s="91"/>
      <c r="EA74" s="91"/>
      <c r="EB74" s="91"/>
      <c r="EC74" s="91"/>
      <c r="ED74" s="91"/>
      <c r="EE74" s="91"/>
      <c r="EF74" s="91"/>
      <c r="EG74" s="91"/>
      <c r="EH74" s="91"/>
      <c r="EI74" s="91"/>
      <c r="EJ74" s="91"/>
      <c r="EK74" s="91"/>
      <c r="EL74" s="91"/>
      <c r="EM74" s="91"/>
      <c r="EN74" s="91"/>
      <c r="EO74" s="91"/>
      <c r="EP74" s="91"/>
      <c r="EQ74" s="91"/>
      <c r="ER74" s="91"/>
      <c r="ES74" s="91"/>
      <c r="ET74" s="91"/>
      <c r="EU74" s="91"/>
      <c r="EV74" s="91"/>
      <c r="EW74" s="91"/>
      <c r="EX74" s="91"/>
      <c r="EY74" s="91"/>
      <c r="EZ74" s="91"/>
      <c r="FA74" s="91"/>
      <c r="FB74" s="91"/>
      <c r="FC74" s="91"/>
      <c r="FD74" s="91"/>
      <c r="FE74" s="91"/>
      <c r="FF74" s="91"/>
      <c r="FG74" s="91"/>
      <c r="FH74" s="91"/>
      <c r="FI74" s="91"/>
      <c r="FJ74" s="91"/>
      <c r="FK74" s="91"/>
    </row>
    <row r="75" spans="1:167" s="16" customFormat="1" ht="31.5" outlineLevel="1" x14ac:dyDescent="0.25">
      <c r="A75" s="83" t="s">
        <v>157</v>
      </c>
      <c r="B75" s="4" t="s">
        <v>15</v>
      </c>
      <c r="C75" s="89"/>
      <c r="D75" s="90"/>
      <c r="E75" s="90"/>
      <c r="F75" s="90"/>
      <c r="G75" s="51"/>
      <c r="H75" s="143"/>
      <c r="I75" s="44"/>
      <c r="J75" s="48"/>
      <c r="K75" s="67"/>
      <c r="L75" s="44"/>
      <c r="M75" s="44"/>
      <c r="N75" s="44"/>
      <c r="O75" s="41"/>
      <c r="P75" s="71"/>
      <c r="Q75" s="41"/>
      <c r="R75" s="41"/>
      <c r="S75" s="41"/>
      <c r="T75" s="41"/>
      <c r="U75" s="41"/>
      <c r="V75" s="41"/>
      <c r="W75" s="41"/>
      <c r="X75" s="41"/>
      <c r="Y75" s="41"/>
      <c r="Z75" s="44"/>
      <c r="AA75" s="44"/>
      <c r="AB75" s="44"/>
      <c r="AC75" s="48"/>
      <c r="AD75" s="44"/>
      <c r="AE75" s="44"/>
      <c r="AF75" s="44"/>
      <c r="AG75" s="44"/>
      <c r="AH75" s="48"/>
      <c r="AI75" s="78"/>
      <c r="AJ75" s="42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K75" s="91"/>
      <c r="BL75" s="91"/>
      <c r="BM75" s="91"/>
      <c r="BN75" s="91"/>
      <c r="BO75" s="91"/>
      <c r="BP75" s="91"/>
      <c r="BQ75" s="91"/>
      <c r="BR75" s="91"/>
      <c r="BS75" s="91"/>
      <c r="BT75" s="91"/>
      <c r="BU75" s="91"/>
      <c r="BV75" s="91"/>
      <c r="BW75" s="91"/>
      <c r="BX75" s="91"/>
      <c r="BY75" s="91"/>
      <c r="BZ75" s="91"/>
      <c r="CA75" s="91"/>
      <c r="CB75" s="91"/>
      <c r="CC75" s="91"/>
      <c r="CD75" s="91"/>
      <c r="CE75" s="91"/>
      <c r="CF75" s="91"/>
      <c r="CG75" s="91"/>
      <c r="CH75" s="91"/>
      <c r="CI75" s="91"/>
      <c r="CJ75" s="91"/>
      <c r="CK75" s="91"/>
      <c r="CL75" s="91"/>
      <c r="CM75" s="91"/>
      <c r="CN75" s="91"/>
      <c r="CO75" s="91"/>
      <c r="CP75" s="91"/>
      <c r="CQ75" s="91"/>
      <c r="CR75" s="91"/>
      <c r="CS75" s="91"/>
      <c r="CT75" s="91"/>
      <c r="CU75" s="91"/>
      <c r="CV75" s="91"/>
      <c r="CW75" s="91"/>
      <c r="CX75" s="91"/>
      <c r="CY75" s="91"/>
      <c r="CZ75" s="91"/>
      <c r="DA75" s="91"/>
      <c r="DB75" s="91"/>
      <c r="DC75" s="91"/>
      <c r="DD75" s="91"/>
      <c r="DE75" s="91"/>
      <c r="DF75" s="91"/>
      <c r="DG75" s="91"/>
      <c r="DH75" s="91"/>
      <c r="DI75" s="91"/>
      <c r="DJ75" s="91"/>
      <c r="DK75" s="91"/>
      <c r="DL75" s="91"/>
      <c r="DM75" s="91"/>
      <c r="DN75" s="91"/>
      <c r="DO75" s="91"/>
      <c r="DP75" s="91"/>
      <c r="DQ75" s="91"/>
      <c r="DR75" s="91"/>
      <c r="DS75" s="91"/>
      <c r="DT75" s="91"/>
      <c r="DU75" s="91"/>
      <c r="DV75" s="91"/>
      <c r="DW75" s="91"/>
      <c r="DX75" s="91"/>
      <c r="DY75" s="91"/>
      <c r="DZ75" s="91"/>
      <c r="EA75" s="91"/>
      <c r="EB75" s="91"/>
      <c r="EC75" s="91"/>
      <c r="ED75" s="91"/>
      <c r="EE75" s="91"/>
      <c r="EF75" s="91"/>
      <c r="EG75" s="91"/>
      <c r="EH75" s="91"/>
      <c r="EI75" s="91"/>
      <c r="EJ75" s="91"/>
      <c r="EK75" s="91"/>
      <c r="EL75" s="91"/>
      <c r="EM75" s="91"/>
      <c r="EN75" s="91"/>
      <c r="EO75" s="91"/>
      <c r="EP75" s="91"/>
      <c r="EQ75" s="91"/>
      <c r="ER75" s="91"/>
      <c r="ES75" s="91"/>
      <c r="ET75" s="91"/>
      <c r="EU75" s="91"/>
      <c r="EV75" s="91"/>
      <c r="EW75" s="91"/>
      <c r="EX75" s="91"/>
      <c r="EY75" s="91"/>
      <c r="EZ75" s="91"/>
      <c r="FA75" s="91"/>
      <c r="FB75" s="91"/>
      <c r="FC75" s="91"/>
      <c r="FD75" s="91"/>
      <c r="FE75" s="91"/>
      <c r="FF75" s="91"/>
      <c r="FG75" s="91"/>
      <c r="FH75" s="91"/>
      <c r="FI75" s="91"/>
      <c r="FJ75" s="91"/>
      <c r="FK75" s="91"/>
    </row>
    <row r="76" spans="1:167" s="16" customFormat="1" outlineLevel="1" x14ac:dyDescent="0.25">
      <c r="A76" s="83" t="s">
        <v>158</v>
      </c>
      <c r="B76" s="84" t="s">
        <v>16</v>
      </c>
      <c r="C76" s="89"/>
      <c r="D76" s="90"/>
      <c r="E76" s="90"/>
      <c r="F76" s="90"/>
      <c r="G76" s="51"/>
      <c r="H76" s="143"/>
      <c r="I76" s="44"/>
      <c r="J76" s="48"/>
      <c r="K76" s="67"/>
      <c r="L76" s="44"/>
      <c r="M76" s="44"/>
      <c r="N76" s="44"/>
      <c r="O76" s="41"/>
      <c r="P76" s="71"/>
      <c r="Q76" s="41"/>
      <c r="R76" s="41"/>
      <c r="S76" s="41"/>
      <c r="T76" s="41"/>
      <c r="U76" s="41"/>
      <c r="V76" s="41"/>
      <c r="W76" s="41"/>
      <c r="X76" s="41"/>
      <c r="Y76" s="41"/>
      <c r="Z76" s="44"/>
      <c r="AA76" s="44"/>
      <c r="AB76" s="44"/>
      <c r="AC76" s="48"/>
      <c r="AD76" s="44"/>
      <c r="AE76" s="44"/>
      <c r="AF76" s="44"/>
      <c r="AG76" s="44"/>
      <c r="AH76" s="48"/>
      <c r="AI76" s="78"/>
      <c r="AJ76" s="42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  <c r="AV76" s="91"/>
      <c r="AW76" s="91"/>
      <c r="AX76" s="91"/>
      <c r="AY76" s="91"/>
      <c r="AZ76" s="91"/>
      <c r="BA76" s="91"/>
      <c r="BB76" s="91"/>
      <c r="BC76" s="91"/>
      <c r="BD76" s="91"/>
      <c r="BE76" s="91"/>
      <c r="BF76" s="91"/>
      <c r="BG76" s="91"/>
      <c r="BH76" s="91"/>
      <c r="BI76" s="91"/>
      <c r="BJ76" s="91"/>
      <c r="BK76" s="91"/>
      <c r="BL76" s="91"/>
      <c r="BM76" s="91"/>
      <c r="BN76" s="91"/>
      <c r="BO76" s="91"/>
      <c r="BP76" s="91"/>
      <c r="BQ76" s="91"/>
      <c r="BR76" s="91"/>
      <c r="BS76" s="91"/>
      <c r="BT76" s="91"/>
      <c r="BU76" s="91"/>
      <c r="BV76" s="91"/>
      <c r="BW76" s="91"/>
      <c r="BX76" s="91"/>
      <c r="BY76" s="91"/>
      <c r="BZ76" s="91"/>
      <c r="CA76" s="91"/>
      <c r="CB76" s="91"/>
      <c r="CC76" s="91"/>
      <c r="CD76" s="91"/>
      <c r="CE76" s="91"/>
      <c r="CF76" s="91"/>
      <c r="CG76" s="91"/>
      <c r="CH76" s="91"/>
      <c r="CI76" s="91"/>
      <c r="CJ76" s="91"/>
      <c r="CK76" s="91"/>
      <c r="CL76" s="91"/>
      <c r="CM76" s="91"/>
      <c r="CN76" s="91"/>
      <c r="CO76" s="91"/>
      <c r="CP76" s="91"/>
      <c r="CQ76" s="91"/>
      <c r="CR76" s="91"/>
      <c r="CS76" s="91"/>
      <c r="CT76" s="91"/>
      <c r="CU76" s="91"/>
      <c r="CV76" s="91"/>
      <c r="CW76" s="91"/>
      <c r="CX76" s="91"/>
      <c r="CY76" s="91"/>
      <c r="CZ76" s="91"/>
      <c r="DA76" s="91"/>
      <c r="DB76" s="91"/>
      <c r="DC76" s="91"/>
      <c r="DD76" s="91"/>
      <c r="DE76" s="91"/>
      <c r="DF76" s="91"/>
      <c r="DG76" s="91"/>
      <c r="DH76" s="91"/>
      <c r="DI76" s="91"/>
      <c r="DJ76" s="91"/>
      <c r="DK76" s="91"/>
      <c r="DL76" s="91"/>
      <c r="DM76" s="91"/>
      <c r="DN76" s="91"/>
      <c r="DO76" s="91"/>
      <c r="DP76" s="91"/>
      <c r="DQ76" s="91"/>
      <c r="DR76" s="91"/>
      <c r="DS76" s="91"/>
      <c r="DT76" s="91"/>
      <c r="DU76" s="91"/>
      <c r="DV76" s="91"/>
      <c r="DW76" s="91"/>
      <c r="DX76" s="91"/>
      <c r="DY76" s="91"/>
      <c r="DZ76" s="91"/>
      <c r="EA76" s="91"/>
      <c r="EB76" s="91"/>
      <c r="EC76" s="91"/>
      <c r="ED76" s="91"/>
      <c r="EE76" s="91"/>
      <c r="EF76" s="91"/>
      <c r="EG76" s="91"/>
      <c r="EH76" s="91"/>
      <c r="EI76" s="91"/>
      <c r="EJ76" s="91"/>
      <c r="EK76" s="91"/>
      <c r="EL76" s="91"/>
      <c r="EM76" s="91"/>
      <c r="EN76" s="91"/>
      <c r="EO76" s="91"/>
      <c r="EP76" s="91"/>
      <c r="EQ76" s="91"/>
      <c r="ER76" s="91"/>
      <c r="ES76" s="91"/>
      <c r="ET76" s="91"/>
      <c r="EU76" s="91"/>
      <c r="EV76" s="91"/>
      <c r="EW76" s="91"/>
      <c r="EX76" s="91"/>
      <c r="EY76" s="91"/>
      <c r="EZ76" s="91"/>
      <c r="FA76" s="91"/>
      <c r="FB76" s="91"/>
      <c r="FC76" s="91"/>
      <c r="FD76" s="91"/>
      <c r="FE76" s="91"/>
      <c r="FF76" s="91"/>
      <c r="FG76" s="91"/>
      <c r="FH76" s="91"/>
      <c r="FI76" s="91"/>
      <c r="FJ76" s="91"/>
      <c r="FK76" s="91"/>
    </row>
    <row r="77" spans="1:167" x14ac:dyDescent="0.25">
      <c r="A77" s="83" t="s">
        <v>159</v>
      </c>
      <c r="B77" s="95" t="s">
        <v>17</v>
      </c>
      <c r="C77" s="96"/>
      <c r="D77" s="88"/>
      <c r="E77" s="88"/>
      <c r="F77" s="88"/>
      <c r="G77" s="51"/>
      <c r="H77" s="54"/>
      <c r="I77" s="54"/>
      <c r="J77" s="50"/>
      <c r="K77" s="67"/>
      <c r="L77" s="54"/>
      <c r="M77" s="54"/>
      <c r="N77" s="54"/>
      <c r="O77" s="54"/>
      <c r="P77" s="71"/>
      <c r="Q77" s="41">
        <f>SUM(Q78:Q82)</f>
        <v>14.542999999999999</v>
      </c>
      <c r="R77" s="41">
        <f t="shared" ref="R77:U77" si="26">SUM(R78:R82)</f>
        <v>0</v>
      </c>
      <c r="S77" s="41">
        <f t="shared" si="26"/>
        <v>6.2629999999999999</v>
      </c>
      <c r="T77" s="41">
        <f t="shared" si="26"/>
        <v>8.2799999999999994</v>
      </c>
      <c r="U77" s="41">
        <f t="shared" si="26"/>
        <v>0</v>
      </c>
      <c r="V77" s="54"/>
      <c r="W77" s="54"/>
      <c r="X77" s="54"/>
      <c r="Y77" s="54"/>
      <c r="Z77" s="54"/>
      <c r="AA77" s="54"/>
      <c r="AB77" s="54"/>
      <c r="AC77" s="50"/>
      <c r="AD77" s="54"/>
      <c r="AE77" s="54"/>
      <c r="AF77" s="54"/>
      <c r="AG77" s="54"/>
      <c r="AH77" s="50"/>
      <c r="AI77" s="61"/>
      <c r="AJ77" s="42"/>
    </row>
    <row r="78" spans="1:167" ht="38.25" customHeight="1" x14ac:dyDescent="0.25">
      <c r="A78" s="56">
        <v>40</v>
      </c>
      <c r="B78" s="10" t="s">
        <v>198</v>
      </c>
      <c r="C78" s="93"/>
      <c r="D78" s="88"/>
      <c r="E78" s="88"/>
      <c r="F78" s="88"/>
      <c r="G78" s="60"/>
      <c r="H78" s="60"/>
      <c r="I78" s="65"/>
      <c r="J78" s="68"/>
      <c r="K78" s="67"/>
      <c r="L78" s="65"/>
      <c r="M78" s="65"/>
      <c r="N78" s="65"/>
      <c r="O78" s="71"/>
      <c r="P78" s="71"/>
      <c r="Q78" s="54">
        <v>8.9179999999999993</v>
      </c>
      <c r="R78" s="54"/>
      <c r="S78" s="54">
        <f>Q78-T78</f>
        <v>0.6379999999999999</v>
      </c>
      <c r="T78" s="54">
        <v>8.2799999999999994</v>
      </c>
      <c r="U78" s="54"/>
      <c r="V78" s="65"/>
      <c r="W78" s="65"/>
      <c r="X78" s="65"/>
      <c r="Y78" s="65"/>
      <c r="Z78" s="65"/>
      <c r="AA78" s="65"/>
      <c r="AB78" s="65"/>
      <c r="AC78" s="68"/>
      <c r="AD78" s="65"/>
      <c r="AE78" s="65"/>
      <c r="AF78" s="65"/>
      <c r="AG78" s="65"/>
      <c r="AH78" s="68"/>
      <c r="AI78" s="72"/>
      <c r="AJ78" s="42"/>
    </row>
    <row r="79" spans="1:167" x14ac:dyDescent="0.25">
      <c r="A79" s="56">
        <f>A78+1</f>
        <v>41</v>
      </c>
      <c r="B79" s="10" t="s">
        <v>64</v>
      </c>
      <c r="C79" s="93"/>
      <c r="D79" s="88"/>
      <c r="E79" s="88"/>
      <c r="F79" s="88"/>
      <c r="G79" s="60"/>
      <c r="H79" s="60"/>
      <c r="I79" s="65"/>
      <c r="J79" s="68"/>
      <c r="K79" s="67"/>
      <c r="L79" s="65"/>
      <c r="M79" s="65"/>
      <c r="N79" s="65"/>
      <c r="O79" s="71"/>
      <c r="P79" s="71"/>
      <c r="Q79" s="54">
        <v>3.2410000000000001</v>
      </c>
      <c r="R79" s="54"/>
      <c r="S79" s="54">
        <f t="shared" ref="S79:S82" si="27">Q79-T79</f>
        <v>3.2410000000000001</v>
      </c>
      <c r="T79" s="54"/>
      <c r="U79" s="54"/>
      <c r="V79" s="65"/>
      <c r="W79" s="65"/>
      <c r="X79" s="65"/>
      <c r="Y79" s="65"/>
      <c r="Z79" s="65"/>
      <c r="AA79" s="65"/>
      <c r="AB79" s="65"/>
      <c r="AC79" s="68"/>
      <c r="AD79" s="65"/>
      <c r="AE79" s="65"/>
      <c r="AF79" s="65"/>
      <c r="AG79" s="65"/>
      <c r="AH79" s="68"/>
      <c r="AI79" s="72"/>
      <c r="AJ79" s="42"/>
    </row>
    <row r="80" spans="1:167" ht="31.5" x14ac:dyDescent="0.25">
      <c r="A80" s="56">
        <f>A79+1</f>
        <v>42</v>
      </c>
      <c r="B80" s="10" t="s">
        <v>69</v>
      </c>
      <c r="C80" s="93"/>
      <c r="D80" s="88"/>
      <c r="E80" s="88"/>
      <c r="F80" s="88"/>
      <c r="G80" s="60"/>
      <c r="H80" s="60"/>
      <c r="I80" s="65"/>
      <c r="J80" s="68"/>
      <c r="K80" s="67"/>
      <c r="L80" s="65"/>
      <c r="M80" s="65"/>
      <c r="N80" s="65"/>
      <c r="O80" s="71"/>
      <c r="P80" s="71"/>
      <c r="Q80" s="54">
        <v>0.82599999999999996</v>
      </c>
      <c r="R80" s="54"/>
      <c r="S80" s="54">
        <f t="shared" si="27"/>
        <v>0.82599999999999996</v>
      </c>
      <c r="T80" s="54"/>
      <c r="U80" s="54"/>
      <c r="V80" s="65"/>
      <c r="W80" s="65"/>
      <c r="X80" s="65"/>
      <c r="Y80" s="65"/>
      <c r="Z80" s="65"/>
      <c r="AA80" s="65"/>
      <c r="AB80" s="65"/>
      <c r="AC80" s="68"/>
      <c r="AD80" s="65"/>
      <c r="AE80" s="65"/>
      <c r="AF80" s="65"/>
      <c r="AG80" s="65"/>
      <c r="AH80" s="68"/>
      <c r="AI80" s="72"/>
      <c r="AJ80" s="42"/>
    </row>
    <row r="81" spans="1:167" x14ac:dyDescent="0.25">
      <c r="A81" s="56">
        <f>A80+1</f>
        <v>43</v>
      </c>
      <c r="B81" s="10" t="s">
        <v>70</v>
      </c>
      <c r="C81" s="93"/>
      <c r="D81" s="88"/>
      <c r="E81" s="88"/>
      <c r="F81" s="88"/>
      <c r="G81" s="60"/>
      <c r="H81" s="60"/>
      <c r="I81" s="65"/>
      <c r="J81" s="68"/>
      <c r="K81" s="67"/>
      <c r="L81" s="65"/>
      <c r="M81" s="65"/>
      <c r="N81" s="65"/>
      <c r="O81" s="71"/>
      <c r="P81" s="71"/>
      <c r="Q81" s="54">
        <v>1.5430000000000001</v>
      </c>
      <c r="R81" s="54"/>
      <c r="S81" s="54">
        <f t="shared" si="27"/>
        <v>1.5430000000000001</v>
      </c>
      <c r="T81" s="54"/>
      <c r="U81" s="54"/>
      <c r="V81" s="65"/>
      <c r="W81" s="65"/>
      <c r="X81" s="65"/>
      <c r="Y81" s="65"/>
      <c r="Z81" s="65"/>
      <c r="AA81" s="65"/>
      <c r="AB81" s="65"/>
      <c r="AC81" s="68"/>
      <c r="AD81" s="65"/>
      <c r="AE81" s="65"/>
      <c r="AF81" s="65"/>
      <c r="AG81" s="65"/>
      <c r="AH81" s="68"/>
      <c r="AI81" s="72"/>
      <c r="AJ81" s="42"/>
    </row>
    <row r="82" spans="1:167" x14ac:dyDescent="0.25">
      <c r="A82" s="56">
        <v>44</v>
      </c>
      <c r="B82" s="10" t="s">
        <v>204</v>
      </c>
      <c r="C82" s="93"/>
      <c r="D82" s="88"/>
      <c r="E82" s="88"/>
      <c r="F82" s="88"/>
      <c r="G82" s="60"/>
      <c r="H82" s="60"/>
      <c r="I82" s="65"/>
      <c r="J82" s="68"/>
      <c r="K82" s="67"/>
      <c r="L82" s="65"/>
      <c r="M82" s="65"/>
      <c r="N82" s="65"/>
      <c r="O82" s="71"/>
      <c r="P82" s="71"/>
      <c r="Q82" s="54">
        <v>1.4999999999999999E-2</v>
      </c>
      <c r="R82" s="54"/>
      <c r="S82" s="54">
        <f t="shared" si="27"/>
        <v>1.4999999999999999E-2</v>
      </c>
      <c r="T82" s="54"/>
      <c r="U82" s="54"/>
      <c r="V82" s="65"/>
      <c r="W82" s="65"/>
      <c r="X82" s="65"/>
      <c r="Y82" s="65"/>
      <c r="Z82" s="65"/>
      <c r="AA82" s="65"/>
      <c r="AB82" s="65"/>
      <c r="AC82" s="68"/>
      <c r="AD82" s="65"/>
      <c r="AE82" s="65"/>
      <c r="AF82" s="65"/>
      <c r="AG82" s="65"/>
      <c r="AH82" s="68"/>
      <c r="AI82" s="72"/>
      <c r="AJ82" s="42"/>
    </row>
    <row r="83" spans="1:167" x14ac:dyDescent="0.25">
      <c r="A83" s="83" t="s">
        <v>160</v>
      </c>
      <c r="B83" s="84" t="s">
        <v>18</v>
      </c>
      <c r="C83" s="96"/>
      <c r="D83" s="88"/>
      <c r="E83" s="88"/>
      <c r="F83" s="88"/>
      <c r="G83" s="60"/>
      <c r="H83" s="65"/>
      <c r="I83" s="65"/>
      <c r="J83" s="68"/>
      <c r="K83" s="67"/>
      <c r="L83" s="65"/>
      <c r="M83" s="65"/>
      <c r="N83" s="65"/>
      <c r="O83" s="54"/>
      <c r="P83" s="71"/>
      <c r="Q83" s="41">
        <f>SUM(Q84:Q86)</f>
        <v>78.866</v>
      </c>
      <c r="R83" s="41">
        <f t="shared" ref="R83:Y83" si="28">SUM(R84:R86)</f>
        <v>0</v>
      </c>
      <c r="S83" s="41">
        <f t="shared" si="28"/>
        <v>0</v>
      </c>
      <c r="T83" s="41">
        <f t="shared" si="28"/>
        <v>78.866</v>
      </c>
      <c r="U83" s="41">
        <f t="shared" si="28"/>
        <v>0</v>
      </c>
      <c r="V83" s="41">
        <f t="shared" si="28"/>
        <v>0</v>
      </c>
      <c r="W83" s="41">
        <f t="shared" si="28"/>
        <v>0</v>
      </c>
      <c r="X83" s="41">
        <f t="shared" si="28"/>
        <v>0</v>
      </c>
      <c r="Y83" s="41">
        <f t="shared" si="28"/>
        <v>0</v>
      </c>
      <c r="Z83" s="41">
        <f t="shared" ref="Z83:AI83" si="29">SUM(Z84:Z86)</f>
        <v>0</v>
      </c>
      <c r="AA83" s="41">
        <f t="shared" si="29"/>
        <v>0</v>
      </c>
      <c r="AB83" s="41">
        <f t="shared" si="29"/>
        <v>0</v>
      </c>
      <c r="AC83" s="41">
        <f t="shared" si="29"/>
        <v>0</v>
      </c>
      <c r="AD83" s="41">
        <f t="shared" si="29"/>
        <v>0</v>
      </c>
      <c r="AE83" s="41">
        <f t="shared" si="29"/>
        <v>0</v>
      </c>
      <c r="AF83" s="41">
        <f t="shared" si="29"/>
        <v>0</v>
      </c>
      <c r="AG83" s="41">
        <f t="shared" si="29"/>
        <v>0</v>
      </c>
      <c r="AH83" s="41">
        <f t="shared" si="29"/>
        <v>0</v>
      </c>
      <c r="AI83" s="55">
        <f t="shared" si="29"/>
        <v>0</v>
      </c>
      <c r="AJ83" s="42"/>
    </row>
    <row r="84" spans="1:167" x14ac:dyDescent="0.25">
      <c r="A84" s="56">
        <v>45</v>
      </c>
      <c r="B84" s="5" t="s">
        <v>34</v>
      </c>
      <c r="C84" s="93"/>
      <c r="D84" s="88"/>
      <c r="E84" s="88"/>
      <c r="F84" s="88"/>
      <c r="G84" s="60"/>
      <c r="H84" s="60"/>
      <c r="I84" s="65"/>
      <c r="J84" s="68"/>
      <c r="K84" s="67"/>
      <c r="L84" s="65"/>
      <c r="M84" s="65"/>
      <c r="N84" s="65"/>
      <c r="O84" s="71"/>
      <c r="P84" s="71"/>
      <c r="Q84" s="54">
        <v>3.8650000000000002</v>
      </c>
      <c r="R84" s="54"/>
      <c r="S84" s="54"/>
      <c r="T84" s="54">
        <f>Q84</f>
        <v>3.8650000000000002</v>
      </c>
      <c r="U84" s="54"/>
      <c r="V84" s="65"/>
      <c r="W84" s="65"/>
      <c r="X84" s="65"/>
      <c r="Y84" s="65"/>
      <c r="Z84" s="65"/>
      <c r="AA84" s="65"/>
      <c r="AB84" s="65"/>
      <c r="AC84" s="68"/>
      <c r="AD84" s="65"/>
      <c r="AE84" s="65"/>
      <c r="AF84" s="65"/>
      <c r="AG84" s="65"/>
      <c r="AH84" s="68"/>
      <c r="AI84" s="72"/>
      <c r="AJ84" s="42"/>
    </row>
    <row r="85" spans="1:167" x14ac:dyDescent="0.25">
      <c r="A85" s="56">
        <f>A84+1</f>
        <v>46</v>
      </c>
      <c r="B85" s="5" t="s">
        <v>35</v>
      </c>
      <c r="C85" s="93"/>
      <c r="D85" s="88"/>
      <c r="E85" s="88"/>
      <c r="F85" s="88"/>
      <c r="G85" s="60"/>
      <c r="H85" s="60"/>
      <c r="I85" s="65"/>
      <c r="J85" s="68"/>
      <c r="K85" s="67"/>
      <c r="L85" s="65"/>
      <c r="M85" s="65"/>
      <c r="N85" s="65"/>
      <c r="O85" s="71"/>
      <c r="P85" s="71"/>
      <c r="Q85" s="54">
        <v>58.573</v>
      </c>
      <c r="R85" s="54"/>
      <c r="S85" s="54"/>
      <c r="T85" s="54">
        <f t="shared" ref="T85:T86" si="30">Q85</f>
        <v>58.573</v>
      </c>
      <c r="U85" s="54"/>
      <c r="V85" s="65"/>
      <c r="W85" s="65"/>
      <c r="X85" s="65"/>
      <c r="Y85" s="65"/>
      <c r="Z85" s="65"/>
      <c r="AA85" s="65"/>
      <c r="AB85" s="65"/>
      <c r="AC85" s="68"/>
      <c r="AD85" s="65"/>
      <c r="AE85" s="65"/>
      <c r="AF85" s="65"/>
      <c r="AG85" s="65"/>
      <c r="AH85" s="68"/>
      <c r="AI85" s="72"/>
      <c r="AJ85" s="42"/>
    </row>
    <row r="86" spans="1:167" s="16" customFormat="1" x14ac:dyDescent="0.25">
      <c r="A86" s="56">
        <f>A85+1</f>
        <v>47</v>
      </c>
      <c r="B86" s="5" t="s">
        <v>60</v>
      </c>
      <c r="C86" s="93"/>
      <c r="D86" s="88"/>
      <c r="E86" s="88"/>
      <c r="F86" s="88"/>
      <c r="G86" s="60"/>
      <c r="H86" s="60"/>
      <c r="I86" s="65"/>
      <c r="J86" s="68"/>
      <c r="K86" s="67"/>
      <c r="L86" s="65"/>
      <c r="M86" s="65"/>
      <c r="N86" s="65"/>
      <c r="O86" s="71"/>
      <c r="P86" s="71"/>
      <c r="Q86" s="54">
        <v>16.428000000000001</v>
      </c>
      <c r="R86" s="54"/>
      <c r="S86" s="54"/>
      <c r="T86" s="54">
        <f t="shared" si="30"/>
        <v>16.428000000000001</v>
      </c>
      <c r="U86" s="54"/>
      <c r="V86" s="65"/>
      <c r="W86" s="65"/>
      <c r="X86" s="65"/>
      <c r="Y86" s="65"/>
      <c r="Z86" s="65"/>
      <c r="AA86" s="65"/>
      <c r="AB86" s="65"/>
      <c r="AC86" s="68"/>
      <c r="AD86" s="65"/>
      <c r="AE86" s="65"/>
      <c r="AF86" s="65"/>
      <c r="AG86" s="65"/>
      <c r="AH86" s="68"/>
      <c r="AI86" s="72"/>
      <c r="AJ86" s="42"/>
      <c r="AK86" s="91"/>
      <c r="AL86" s="91"/>
      <c r="AM86" s="91"/>
      <c r="AN86" s="91"/>
      <c r="AO86" s="91"/>
      <c r="AP86" s="91"/>
      <c r="AQ86" s="91"/>
      <c r="AR86" s="91"/>
      <c r="AS86" s="91"/>
      <c r="AT86" s="91"/>
      <c r="AU86" s="91"/>
      <c r="AV86" s="91"/>
      <c r="AW86" s="91"/>
      <c r="AX86" s="91"/>
      <c r="AY86" s="91"/>
      <c r="AZ86" s="91"/>
      <c r="BA86" s="91"/>
      <c r="BB86" s="91"/>
      <c r="BC86" s="91"/>
      <c r="BD86" s="91"/>
      <c r="BE86" s="91"/>
      <c r="BF86" s="91"/>
      <c r="BG86" s="91"/>
      <c r="BH86" s="91"/>
      <c r="BI86" s="91"/>
      <c r="BJ86" s="91"/>
      <c r="BK86" s="91"/>
      <c r="BL86" s="91"/>
      <c r="BM86" s="91"/>
      <c r="BN86" s="91"/>
      <c r="BO86" s="91"/>
      <c r="BP86" s="91"/>
      <c r="BQ86" s="91"/>
      <c r="BR86" s="91"/>
      <c r="BS86" s="91"/>
      <c r="BT86" s="91"/>
      <c r="BU86" s="91"/>
      <c r="BV86" s="91"/>
      <c r="BW86" s="91"/>
      <c r="BX86" s="91"/>
      <c r="BY86" s="91"/>
      <c r="BZ86" s="91"/>
      <c r="CA86" s="91"/>
      <c r="CB86" s="91"/>
      <c r="CC86" s="91"/>
      <c r="CD86" s="91"/>
      <c r="CE86" s="91"/>
      <c r="CF86" s="91"/>
      <c r="CG86" s="91"/>
      <c r="CH86" s="91"/>
      <c r="CI86" s="91"/>
      <c r="CJ86" s="91"/>
      <c r="CK86" s="91"/>
      <c r="CL86" s="91"/>
      <c r="CM86" s="91"/>
      <c r="CN86" s="91"/>
      <c r="CO86" s="91"/>
      <c r="CP86" s="91"/>
      <c r="CQ86" s="91"/>
      <c r="CR86" s="91"/>
      <c r="CS86" s="91"/>
      <c r="CT86" s="91"/>
      <c r="CU86" s="91"/>
      <c r="CV86" s="91"/>
      <c r="CW86" s="91"/>
      <c r="CX86" s="91"/>
      <c r="CY86" s="91"/>
      <c r="CZ86" s="91"/>
      <c r="DA86" s="91"/>
      <c r="DB86" s="91"/>
      <c r="DC86" s="91"/>
      <c r="DD86" s="91"/>
      <c r="DE86" s="91"/>
      <c r="DF86" s="91"/>
      <c r="DG86" s="91"/>
      <c r="DH86" s="91"/>
      <c r="DI86" s="91"/>
      <c r="DJ86" s="91"/>
      <c r="DK86" s="91"/>
      <c r="DL86" s="91"/>
      <c r="DM86" s="91"/>
      <c r="DN86" s="91"/>
      <c r="DO86" s="91"/>
      <c r="DP86" s="91"/>
      <c r="DQ86" s="91"/>
      <c r="DR86" s="91"/>
      <c r="DS86" s="91"/>
      <c r="DT86" s="91"/>
      <c r="DU86" s="91"/>
      <c r="DV86" s="91"/>
      <c r="DW86" s="91"/>
      <c r="DX86" s="91"/>
      <c r="DY86" s="91"/>
      <c r="DZ86" s="91"/>
      <c r="EA86" s="91"/>
      <c r="EB86" s="91"/>
      <c r="EC86" s="91"/>
      <c r="ED86" s="91"/>
      <c r="EE86" s="91"/>
      <c r="EF86" s="91"/>
      <c r="EG86" s="91"/>
      <c r="EH86" s="91"/>
      <c r="EI86" s="91"/>
      <c r="EJ86" s="91"/>
      <c r="EK86" s="91"/>
      <c r="EL86" s="91"/>
      <c r="EM86" s="91"/>
      <c r="EN86" s="91"/>
      <c r="EO86" s="91"/>
      <c r="EP86" s="91"/>
      <c r="EQ86" s="91"/>
      <c r="ER86" s="91"/>
      <c r="ES86" s="91"/>
      <c r="ET86" s="91"/>
      <c r="EU86" s="91"/>
      <c r="EV86" s="91"/>
      <c r="EW86" s="91"/>
      <c r="EX86" s="91"/>
      <c r="EY86" s="91"/>
      <c r="EZ86" s="91"/>
      <c r="FA86" s="91"/>
      <c r="FB86" s="91"/>
      <c r="FC86" s="91"/>
      <c r="FD86" s="91"/>
      <c r="FE86" s="91"/>
      <c r="FF86" s="91"/>
      <c r="FG86" s="91"/>
      <c r="FH86" s="91"/>
      <c r="FI86" s="91"/>
      <c r="FJ86" s="91"/>
      <c r="FK86" s="91"/>
    </row>
    <row r="87" spans="1:167" s="16" customFormat="1" collapsed="1" x14ac:dyDescent="0.25">
      <c r="A87" s="83" t="s">
        <v>161</v>
      </c>
      <c r="B87" s="80" t="s">
        <v>61</v>
      </c>
      <c r="C87" s="89"/>
      <c r="D87" s="90"/>
      <c r="E87" s="90"/>
      <c r="F87" s="90"/>
      <c r="G87" s="51"/>
      <c r="H87" s="41"/>
      <c r="I87" s="41"/>
      <c r="J87" s="40"/>
      <c r="K87" s="67"/>
      <c r="L87" s="41"/>
      <c r="M87" s="41"/>
      <c r="N87" s="41"/>
      <c r="O87" s="41"/>
      <c r="P87" s="71"/>
      <c r="Q87" s="41">
        <f>Q88</f>
        <v>2.0780000000000003</v>
      </c>
      <c r="R87" s="41">
        <f t="shared" ref="R87:U87" si="31">R88</f>
        <v>2.0780000000000003</v>
      </c>
      <c r="S87" s="41">
        <f t="shared" si="31"/>
        <v>0</v>
      </c>
      <c r="T87" s="41">
        <f t="shared" si="31"/>
        <v>0</v>
      </c>
      <c r="U87" s="41">
        <f t="shared" si="31"/>
        <v>0</v>
      </c>
      <c r="V87" s="41"/>
      <c r="W87" s="41"/>
      <c r="X87" s="41"/>
      <c r="Y87" s="41"/>
      <c r="Z87" s="41"/>
      <c r="AA87" s="41"/>
      <c r="AB87" s="41"/>
      <c r="AC87" s="40"/>
      <c r="AD87" s="41"/>
      <c r="AE87" s="41"/>
      <c r="AF87" s="41"/>
      <c r="AG87" s="41"/>
      <c r="AH87" s="40"/>
      <c r="AI87" s="55"/>
      <c r="AJ87" s="42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91"/>
      <c r="BD87" s="91"/>
      <c r="BE87" s="91"/>
      <c r="BF87" s="91"/>
      <c r="BG87" s="91"/>
      <c r="BH87" s="91"/>
      <c r="BI87" s="91"/>
      <c r="BJ87" s="91"/>
      <c r="BK87" s="91"/>
      <c r="BL87" s="91"/>
      <c r="BM87" s="91"/>
      <c r="BN87" s="91"/>
      <c r="BO87" s="91"/>
      <c r="BP87" s="91"/>
      <c r="BQ87" s="91"/>
      <c r="BR87" s="91"/>
      <c r="BS87" s="91"/>
      <c r="BT87" s="91"/>
      <c r="BU87" s="91"/>
      <c r="BV87" s="91"/>
      <c r="BW87" s="91"/>
      <c r="BX87" s="91"/>
      <c r="BY87" s="91"/>
      <c r="BZ87" s="91"/>
      <c r="CA87" s="91"/>
      <c r="CB87" s="91"/>
      <c r="CC87" s="91"/>
      <c r="CD87" s="91"/>
      <c r="CE87" s="91"/>
      <c r="CF87" s="91"/>
      <c r="CG87" s="91"/>
      <c r="CH87" s="91"/>
      <c r="CI87" s="91"/>
      <c r="CJ87" s="91"/>
      <c r="CK87" s="91"/>
      <c r="CL87" s="91"/>
      <c r="CM87" s="91"/>
      <c r="CN87" s="91"/>
      <c r="CO87" s="91"/>
      <c r="CP87" s="91"/>
      <c r="CQ87" s="91"/>
      <c r="CR87" s="91"/>
      <c r="CS87" s="91"/>
      <c r="CT87" s="91"/>
      <c r="CU87" s="91"/>
      <c r="CV87" s="91"/>
      <c r="CW87" s="91"/>
      <c r="CX87" s="91"/>
      <c r="CY87" s="91"/>
      <c r="CZ87" s="91"/>
      <c r="DA87" s="91"/>
      <c r="DB87" s="91"/>
      <c r="DC87" s="91"/>
      <c r="DD87" s="91"/>
      <c r="DE87" s="91"/>
      <c r="DF87" s="91"/>
      <c r="DG87" s="91"/>
      <c r="DH87" s="91"/>
      <c r="DI87" s="91"/>
      <c r="DJ87" s="91"/>
      <c r="DK87" s="91"/>
      <c r="DL87" s="91"/>
      <c r="DM87" s="91"/>
      <c r="DN87" s="91"/>
      <c r="DO87" s="91"/>
      <c r="DP87" s="91"/>
      <c r="DQ87" s="91"/>
      <c r="DR87" s="91"/>
      <c r="DS87" s="91"/>
      <c r="DT87" s="91"/>
      <c r="DU87" s="91"/>
      <c r="DV87" s="91"/>
      <c r="DW87" s="91"/>
      <c r="DX87" s="91"/>
      <c r="DY87" s="91"/>
      <c r="DZ87" s="91"/>
      <c r="EA87" s="91"/>
      <c r="EB87" s="91"/>
      <c r="EC87" s="91"/>
      <c r="ED87" s="91"/>
      <c r="EE87" s="91"/>
      <c r="EF87" s="91"/>
      <c r="EG87" s="91"/>
      <c r="EH87" s="91"/>
      <c r="EI87" s="91"/>
      <c r="EJ87" s="91"/>
      <c r="EK87" s="91"/>
      <c r="EL87" s="91"/>
      <c r="EM87" s="91"/>
      <c r="EN87" s="91"/>
      <c r="EO87" s="91"/>
      <c r="EP87" s="91"/>
      <c r="EQ87" s="91"/>
      <c r="ER87" s="91"/>
      <c r="ES87" s="91"/>
      <c r="ET87" s="91"/>
      <c r="EU87" s="91"/>
      <c r="EV87" s="91"/>
      <c r="EW87" s="91"/>
      <c r="EX87" s="91"/>
      <c r="EY87" s="91"/>
      <c r="EZ87" s="91"/>
      <c r="FA87" s="91"/>
      <c r="FB87" s="91"/>
      <c r="FC87" s="91"/>
      <c r="FD87" s="91"/>
      <c r="FE87" s="91"/>
      <c r="FF87" s="91"/>
      <c r="FG87" s="91"/>
      <c r="FH87" s="91"/>
      <c r="FI87" s="91"/>
      <c r="FJ87" s="91"/>
      <c r="FK87" s="91"/>
    </row>
    <row r="88" spans="1:167" ht="31.5" x14ac:dyDescent="0.25">
      <c r="A88" s="56">
        <v>48</v>
      </c>
      <c r="B88" s="66" t="s">
        <v>162</v>
      </c>
      <c r="C88" s="96"/>
      <c r="D88" s="88"/>
      <c r="E88" s="88"/>
      <c r="F88" s="88"/>
      <c r="G88" s="51"/>
      <c r="H88" s="54"/>
      <c r="I88" s="54"/>
      <c r="J88" s="50"/>
      <c r="K88" s="67"/>
      <c r="L88" s="54"/>
      <c r="M88" s="54"/>
      <c r="N88" s="54"/>
      <c r="O88" s="54"/>
      <c r="P88" s="71"/>
      <c r="Q88" s="54">
        <v>2.0780000000000003</v>
      </c>
      <c r="R88" s="54">
        <f>Q88</f>
        <v>2.0780000000000003</v>
      </c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0"/>
      <c r="AD88" s="54"/>
      <c r="AE88" s="54"/>
      <c r="AF88" s="54"/>
      <c r="AG88" s="54"/>
      <c r="AH88" s="50"/>
      <c r="AI88" s="61"/>
      <c r="AJ88" s="62"/>
    </row>
    <row r="89" spans="1:167" s="16" customFormat="1" x14ac:dyDescent="0.25">
      <c r="A89" s="83" t="s">
        <v>163</v>
      </c>
      <c r="B89" s="95" t="s">
        <v>62</v>
      </c>
      <c r="C89" s="89"/>
      <c r="D89" s="90"/>
      <c r="E89" s="90"/>
      <c r="F89" s="90"/>
      <c r="G89" s="97"/>
      <c r="H89" s="41"/>
      <c r="I89" s="41"/>
      <c r="J89" s="40">
        <f>J90+J112+J113+J114+J137+J141+J142</f>
        <v>0</v>
      </c>
      <c r="K89" s="73"/>
      <c r="L89" s="41"/>
      <c r="M89" s="41"/>
      <c r="N89" s="41"/>
      <c r="O89" s="41">
        <f>O90+O112+O113+O114+O137+O141+O142</f>
        <v>0</v>
      </c>
      <c r="P89" s="41"/>
      <c r="Q89" s="41">
        <f>Q90+Q112+Q113+Q114+Q137+Q141+Q142</f>
        <v>352.45900000000006</v>
      </c>
      <c r="R89" s="41">
        <f t="shared" ref="R89:U89" si="32">R90+R112+R113+R114+R137+R141+R142</f>
        <v>4.2929999999999993</v>
      </c>
      <c r="S89" s="41">
        <f t="shared" si="32"/>
        <v>268.41040000000004</v>
      </c>
      <c r="T89" s="41">
        <f t="shared" si="32"/>
        <v>77.97999999999999</v>
      </c>
      <c r="U89" s="41">
        <f t="shared" si="32"/>
        <v>1.7755999999999996</v>
      </c>
      <c r="V89" s="41">
        <f t="shared" ref="V89:AI89" si="33">V90+V112+V113+V114+V137+V141+V142</f>
        <v>0</v>
      </c>
      <c r="W89" s="41">
        <f t="shared" si="33"/>
        <v>0</v>
      </c>
      <c r="X89" s="41">
        <f t="shared" si="33"/>
        <v>0</v>
      </c>
      <c r="Y89" s="41">
        <f t="shared" si="33"/>
        <v>0</v>
      </c>
      <c r="Z89" s="41">
        <f t="shared" si="33"/>
        <v>0</v>
      </c>
      <c r="AA89" s="41">
        <f t="shared" si="33"/>
        <v>0</v>
      </c>
      <c r="AB89" s="41">
        <f t="shared" si="33"/>
        <v>0</v>
      </c>
      <c r="AC89" s="41">
        <f t="shared" si="33"/>
        <v>11.95</v>
      </c>
      <c r="AD89" s="41">
        <f t="shared" si="33"/>
        <v>0</v>
      </c>
      <c r="AE89" s="41">
        <f t="shared" si="33"/>
        <v>0</v>
      </c>
      <c r="AF89" s="41">
        <f t="shared" si="33"/>
        <v>0</v>
      </c>
      <c r="AG89" s="41">
        <f t="shared" si="33"/>
        <v>0</v>
      </c>
      <c r="AH89" s="41">
        <f t="shared" si="33"/>
        <v>76</v>
      </c>
      <c r="AI89" s="55">
        <f t="shared" si="33"/>
        <v>0</v>
      </c>
      <c r="AJ89" s="42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1"/>
      <c r="AW89" s="91"/>
      <c r="AX89" s="91"/>
      <c r="AY89" s="91"/>
      <c r="AZ89" s="91"/>
      <c r="BA89" s="91"/>
      <c r="BB89" s="91"/>
      <c r="BC89" s="91"/>
      <c r="BD89" s="91"/>
      <c r="BE89" s="91"/>
      <c r="BF89" s="91"/>
      <c r="BG89" s="91"/>
      <c r="BH89" s="91"/>
      <c r="BI89" s="91"/>
      <c r="BJ89" s="91"/>
      <c r="BK89" s="91"/>
      <c r="BL89" s="91"/>
      <c r="BM89" s="91"/>
      <c r="BN89" s="91"/>
      <c r="BO89" s="91"/>
      <c r="BP89" s="91"/>
      <c r="BQ89" s="91"/>
      <c r="BR89" s="91"/>
      <c r="BS89" s="91"/>
      <c r="BT89" s="91"/>
      <c r="BU89" s="91"/>
      <c r="BV89" s="91"/>
      <c r="BW89" s="91"/>
      <c r="BX89" s="91"/>
      <c r="BY89" s="91"/>
      <c r="BZ89" s="91"/>
      <c r="CA89" s="91"/>
      <c r="CB89" s="91"/>
      <c r="CC89" s="91"/>
      <c r="CD89" s="91"/>
      <c r="CE89" s="91"/>
      <c r="CF89" s="91"/>
      <c r="CG89" s="91"/>
      <c r="CH89" s="91"/>
      <c r="CI89" s="91"/>
      <c r="CJ89" s="91"/>
      <c r="CK89" s="91"/>
      <c r="CL89" s="91"/>
      <c r="CM89" s="91"/>
      <c r="CN89" s="91"/>
      <c r="CO89" s="91"/>
      <c r="CP89" s="91"/>
      <c r="CQ89" s="91"/>
      <c r="CR89" s="91"/>
      <c r="CS89" s="91"/>
      <c r="CT89" s="91"/>
      <c r="CU89" s="91"/>
      <c r="CV89" s="91"/>
      <c r="CW89" s="91"/>
      <c r="CX89" s="91"/>
      <c r="CY89" s="91"/>
      <c r="CZ89" s="91"/>
      <c r="DA89" s="91"/>
      <c r="DB89" s="91"/>
      <c r="DC89" s="91"/>
      <c r="DD89" s="91"/>
      <c r="DE89" s="91"/>
      <c r="DF89" s="91"/>
      <c r="DG89" s="91"/>
      <c r="DH89" s="91"/>
      <c r="DI89" s="91"/>
      <c r="DJ89" s="91"/>
      <c r="DK89" s="91"/>
      <c r="DL89" s="91"/>
      <c r="DM89" s="91"/>
      <c r="DN89" s="91"/>
      <c r="DO89" s="91"/>
      <c r="DP89" s="91"/>
      <c r="DQ89" s="91"/>
      <c r="DR89" s="91"/>
      <c r="DS89" s="91"/>
      <c r="DT89" s="91"/>
      <c r="DU89" s="91"/>
      <c r="DV89" s="91"/>
      <c r="DW89" s="91"/>
      <c r="DX89" s="91"/>
      <c r="DY89" s="91"/>
      <c r="DZ89" s="91"/>
      <c r="EA89" s="91"/>
      <c r="EB89" s="91"/>
      <c r="EC89" s="91"/>
      <c r="ED89" s="91"/>
      <c r="EE89" s="91"/>
      <c r="EF89" s="91"/>
      <c r="EG89" s="91"/>
      <c r="EH89" s="91"/>
      <c r="EI89" s="91"/>
      <c r="EJ89" s="91"/>
      <c r="EK89" s="91"/>
      <c r="EL89" s="91"/>
      <c r="EM89" s="91"/>
      <c r="EN89" s="91"/>
      <c r="EO89" s="91"/>
      <c r="EP89" s="91"/>
      <c r="EQ89" s="91"/>
      <c r="ER89" s="91"/>
      <c r="ES89" s="91"/>
      <c r="ET89" s="91"/>
      <c r="EU89" s="91"/>
      <c r="EV89" s="91"/>
      <c r="EW89" s="91"/>
      <c r="EX89" s="91"/>
      <c r="EY89" s="91"/>
      <c r="EZ89" s="91"/>
      <c r="FA89" s="91"/>
      <c r="FB89" s="91"/>
      <c r="FC89" s="91"/>
      <c r="FD89" s="91"/>
      <c r="FE89" s="91"/>
      <c r="FF89" s="91"/>
      <c r="FG89" s="91"/>
      <c r="FH89" s="91"/>
      <c r="FI89" s="91"/>
      <c r="FJ89" s="91"/>
      <c r="FK89" s="91"/>
    </row>
    <row r="90" spans="1:167" s="16" customFormat="1" outlineLevel="1" x14ac:dyDescent="0.25">
      <c r="A90" s="83" t="s">
        <v>164</v>
      </c>
      <c r="B90" s="95" t="s">
        <v>4</v>
      </c>
      <c r="C90" s="89"/>
      <c r="D90" s="90"/>
      <c r="E90" s="90"/>
      <c r="F90" s="90"/>
      <c r="G90" s="81"/>
      <c r="H90" s="81"/>
      <c r="I90" s="81"/>
      <c r="J90" s="40">
        <f>J91+J107</f>
        <v>0</v>
      </c>
      <c r="K90" s="81"/>
      <c r="L90" s="81"/>
      <c r="M90" s="81"/>
      <c r="N90" s="81"/>
      <c r="O90" s="41">
        <f>O91+O107</f>
        <v>0</v>
      </c>
      <c r="P90" s="81">
        <f t="shared" ref="P90" si="34">P91+P107</f>
        <v>0</v>
      </c>
      <c r="Q90" s="41">
        <f>Q91+Q107</f>
        <v>125.90599999999999</v>
      </c>
      <c r="R90" s="41">
        <f t="shared" ref="R90:U90" si="35">R91+R107</f>
        <v>0</v>
      </c>
      <c r="S90" s="41">
        <f t="shared" si="35"/>
        <v>104.5204</v>
      </c>
      <c r="T90" s="41">
        <f t="shared" si="35"/>
        <v>21.295999999999999</v>
      </c>
      <c r="U90" s="41">
        <f t="shared" si="35"/>
        <v>8.9599999999999999E-2</v>
      </c>
      <c r="V90" s="81"/>
      <c r="W90" s="81"/>
      <c r="X90" s="81"/>
      <c r="Y90" s="81"/>
      <c r="Z90" s="81"/>
      <c r="AA90" s="81"/>
      <c r="AB90" s="81"/>
      <c r="AC90" s="40">
        <f>AC91+AC107</f>
        <v>0</v>
      </c>
      <c r="AD90" s="81"/>
      <c r="AE90" s="81"/>
      <c r="AF90" s="81"/>
      <c r="AG90" s="81"/>
      <c r="AH90" s="40">
        <f>AH91+AH107</f>
        <v>0</v>
      </c>
      <c r="AI90" s="55"/>
      <c r="AJ90" s="42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1"/>
      <c r="AW90" s="91"/>
      <c r="AX90" s="91"/>
      <c r="AY90" s="91"/>
      <c r="AZ90" s="91"/>
      <c r="BA90" s="91"/>
      <c r="BB90" s="91"/>
      <c r="BC90" s="91"/>
      <c r="BD90" s="91"/>
      <c r="BE90" s="91"/>
      <c r="BF90" s="91"/>
      <c r="BG90" s="91"/>
      <c r="BH90" s="91"/>
      <c r="BI90" s="91"/>
      <c r="BJ90" s="91"/>
      <c r="BK90" s="91"/>
      <c r="BL90" s="91"/>
      <c r="BM90" s="91"/>
      <c r="BN90" s="91"/>
      <c r="BO90" s="91"/>
      <c r="BP90" s="91"/>
      <c r="BQ90" s="91"/>
      <c r="BR90" s="91"/>
      <c r="BS90" s="91"/>
      <c r="BT90" s="91"/>
      <c r="BU90" s="91"/>
      <c r="BV90" s="91"/>
      <c r="BW90" s="91"/>
      <c r="BX90" s="91"/>
      <c r="BY90" s="91"/>
      <c r="BZ90" s="91"/>
      <c r="CA90" s="91"/>
      <c r="CB90" s="91"/>
      <c r="CC90" s="91"/>
      <c r="CD90" s="91"/>
      <c r="CE90" s="91"/>
      <c r="CF90" s="91"/>
      <c r="CG90" s="91"/>
      <c r="CH90" s="91"/>
      <c r="CI90" s="91"/>
      <c r="CJ90" s="91"/>
      <c r="CK90" s="91"/>
      <c r="CL90" s="91"/>
      <c r="CM90" s="91"/>
      <c r="CN90" s="91"/>
      <c r="CO90" s="91"/>
      <c r="CP90" s="91"/>
      <c r="CQ90" s="91"/>
      <c r="CR90" s="91"/>
      <c r="CS90" s="91"/>
      <c r="CT90" s="91"/>
      <c r="CU90" s="91"/>
      <c r="CV90" s="91"/>
      <c r="CW90" s="91"/>
      <c r="CX90" s="91"/>
      <c r="CY90" s="91"/>
      <c r="CZ90" s="91"/>
      <c r="DA90" s="91"/>
      <c r="DB90" s="91"/>
      <c r="DC90" s="91"/>
      <c r="DD90" s="91"/>
      <c r="DE90" s="91"/>
      <c r="DF90" s="91"/>
      <c r="DG90" s="91"/>
      <c r="DH90" s="91"/>
      <c r="DI90" s="91"/>
      <c r="DJ90" s="91"/>
      <c r="DK90" s="91"/>
      <c r="DL90" s="91"/>
      <c r="DM90" s="91"/>
      <c r="DN90" s="91"/>
      <c r="DO90" s="91"/>
      <c r="DP90" s="91"/>
      <c r="DQ90" s="91"/>
      <c r="DR90" s="91"/>
      <c r="DS90" s="91"/>
      <c r="DT90" s="91"/>
      <c r="DU90" s="91"/>
      <c r="DV90" s="91"/>
      <c r="DW90" s="91"/>
      <c r="DX90" s="91"/>
      <c r="DY90" s="91"/>
      <c r="DZ90" s="91"/>
      <c r="EA90" s="91"/>
      <c r="EB90" s="91"/>
      <c r="EC90" s="91"/>
      <c r="ED90" s="91"/>
      <c r="EE90" s="91"/>
      <c r="EF90" s="91"/>
      <c r="EG90" s="91"/>
      <c r="EH90" s="91"/>
      <c r="EI90" s="91"/>
      <c r="EJ90" s="91"/>
      <c r="EK90" s="91"/>
      <c r="EL90" s="91"/>
      <c r="EM90" s="91"/>
      <c r="EN90" s="91"/>
      <c r="EO90" s="91"/>
      <c r="EP90" s="91"/>
      <c r="EQ90" s="91"/>
      <c r="ER90" s="91"/>
      <c r="ES90" s="91"/>
      <c r="ET90" s="91"/>
      <c r="EU90" s="91"/>
      <c r="EV90" s="91"/>
      <c r="EW90" s="91"/>
      <c r="EX90" s="91"/>
      <c r="EY90" s="91"/>
      <c r="EZ90" s="91"/>
      <c r="FA90" s="91"/>
      <c r="FB90" s="91"/>
      <c r="FC90" s="91"/>
      <c r="FD90" s="91"/>
      <c r="FE90" s="91"/>
      <c r="FF90" s="91"/>
      <c r="FG90" s="91"/>
      <c r="FH90" s="91"/>
      <c r="FI90" s="91"/>
      <c r="FJ90" s="91"/>
      <c r="FK90" s="91"/>
    </row>
    <row r="91" spans="1:167" s="16" customFormat="1" outlineLevel="1" x14ac:dyDescent="0.25">
      <c r="A91" s="98"/>
      <c r="B91" s="74" t="s">
        <v>5</v>
      </c>
      <c r="C91" s="89"/>
      <c r="D91" s="90"/>
      <c r="E91" s="90"/>
      <c r="F91" s="90"/>
      <c r="G91" s="97"/>
      <c r="H91" s="41"/>
      <c r="I91" s="41"/>
      <c r="J91" s="40">
        <f>J92+J102</f>
        <v>0</v>
      </c>
      <c r="K91" s="41"/>
      <c r="L91" s="41"/>
      <c r="M91" s="41"/>
      <c r="N91" s="41"/>
      <c r="O91" s="41">
        <f>O92+O102</f>
        <v>0</v>
      </c>
      <c r="P91" s="41">
        <f t="shared" ref="P91:U91" si="36">P92+P102</f>
        <v>0</v>
      </c>
      <c r="Q91" s="41">
        <f t="shared" si="36"/>
        <v>73.212999999999994</v>
      </c>
      <c r="R91" s="41">
        <f t="shared" si="36"/>
        <v>0</v>
      </c>
      <c r="S91" s="41">
        <f t="shared" si="36"/>
        <v>72.636399999999995</v>
      </c>
      <c r="T91" s="41">
        <f t="shared" si="36"/>
        <v>0.54600000000000004</v>
      </c>
      <c r="U91" s="41">
        <f t="shared" si="36"/>
        <v>3.0599999999999999E-2</v>
      </c>
      <c r="V91" s="41"/>
      <c r="W91" s="41"/>
      <c r="X91" s="41"/>
      <c r="Y91" s="41"/>
      <c r="Z91" s="41"/>
      <c r="AA91" s="41"/>
      <c r="AB91" s="41"/>
      <c r="AC91" s="40">
        <f>AC92+AC102</f>
        <v>0</v>
      </c>
      <c r="AD91" s="41"/>
      <c r="AE91" s="41"/>
      <c r="AF91" s="41"/>
      <c r="AG91" s="41"/>
      <c r="AH91" s="40">
        <f>AH92+AH102</f>
        <v>0</v>
      </c>
      <c r="AI91" s="55"/>
      <c r="AJ91" s="42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1"/>
      <c r="AW91" s="91"/>
      <c r="AX91" s="91"/>
      <c r="AY91" s="91"/>
      <c r="AZ91" s="91"/>
      <c r="BA91" s="91"/>
      <c r="BB91" s="91"/>
      <c r="BC91" s="91"/>
      <c r="BD91" s="91"/>
      <c r="BE91" s="91"/>
      <c r="BF91" s="91"/>
      <c r="BG91" s="91"/>
      <c r="BH91" s="91"/>
      <c r="BI91" s="91"/>
      <c r="BJ91" s="91"/>
      <c r="BK91" s="91"/>
      <c r="BL91" s="91"/>
      <c r="BM91" s="91"/>
      <c r="BN91" s="91"/>
      <c r="BO91" s="91"/>
      <c r="BP91" s="91"/>
      <c r="BQ91" s="91"/>
      <c r="BR91" s="91"/>
      <c r="BS91" s="91"/>
      <c r="BT91" s="91"/>
      <c r="BU91" s="91"/>
      <c r="BV91" s="91"/>
      <c r="BW91" s="91"/>
      <c r="BX91" s="91"/>
      <c r="BY91" s="91"/>
      <c r="BZ91" s="91"/>
      <c r="CA91" s="91"/>
      <c r="CB91" s="91"/>
      <c r="CC91" s="91"/>
      <c r="CD91" s="91"/>
      <c r="CE91" s="91"/>
      <c r="CF91" s="91"/>
      <c r="CG91" s="91"/>
      <c r="CH91" s="91"/>
      <c r="CI91" s="91"/>
      <c r="CJ91" s="91"/>
      <c r="CK91" s="91"/>
      <c r="CL91" s="91"/>
      <c r="CM91" s="91"/>
      <c r="CN91" s="91"/>
      <c r="CO91" s="91"/>
      <c r="CP91" s="91"/>
      <c r="CQ91" s="91"/>
      <c r="CR91" s="91"/>
      <c r="CS91" s="91"/>
      <c r="CT91" s="91"/>
      <c r="CU91" s="91"/>
      <c r="CV91" s="91"/>
      <c r="CW91" s="91"/>
      <c r="CX91" s="91"/>
      <c r="CY91" s="91"/>
      <c r="CZ91" s="91"/>
      <c r="DA91" s="91"/>
      <c r="DB91" s="91"/>
      <c r="DC91" s="91"/>
      <c r="DD91" s="91"/>
      <c r="DE91" s="91"/>
      <c r="DF91" s="91"/>
      <c r="DG91" s="91"/>
      <c r="DH91" s="91"/>
      <c r="DI91" s="91"/>
      <c r="DJ91" s="91"/>
      <c r="DK91" s="91"/>
      <c r="DL91" s="91"/>
      <c r="DM91" s="91"/>
      <c r="DN91" s="91"/>
      <c r="DO91" s="91"/>
      <c r="DP91" s="91"/>
      <c r="DQ91" s="91"/>
      <c r="DR91" s="91"/>
      <c r="DS91" s="91"/>
      <c r="DT91" s="91"/>
      <c r="DU91" s="91"/>
      <c r="DV91" s="91"/>
      <c r="DW91" s="91"/>
      <c r="DX91" s="91"/>
      <c r="DY91" s="91"/>
      <c r="DZ91" s="91"/>
      <c r="EA91" s="91"/>
      <c r="EB91" s="91"/>
      <c r="EC91" s="91"/>
      <c r="ED91" s="91"/>
      <c r="EE91" s="91"/>
      <c r="EF91" s="91"/>
      <c r="EG91" s="91"/>
      <c r="EH91" s="91"/>
      <c r="EI91" s="91"/>
      <c r="EJ91" s="91"/>
      <c r="EK91" s="91"/>
      <c r="EL91" s="91"/>
      <c r="EM91" s="91"/>
      <c r="EN91" s="91"/>
      <c r="EO91" s="91"/>
      <c r="EP91" s="91"/>
      <c r="EQ91" s="91"/>
      <c r="ER91" s="91"/>
      <c r="ES91" s="91"/>
      <c r="ET91" s="91"/>
      <c r="EU91" s="91"/>
      <c r="EV91" s="91"/>
      <c r="EW91" s="91"/>
      <c r="EX91" s="91"/>
      <c r="EY91" s="91"/>
      <c r="EZ91" s="91"/>
      <c r="FA91" s="91"/>
      <c r="FB91" s="91"/>
      <c r="FC91" s="91"/>
      <c r="FD91" s="91"/>
      <c r="FE91" s="91"/>
      <c r="FF91" s="91"/>
      <c r="FG91" s="91"/>
      <c r="FH91" s="91"/>
      <c r="FI91" s="91"/>
      <c r="FJ91" s="91"/>
      <c r="FK91" s="91"/>
    </row>
    <row r="92" spans="1:167" s="16" customFormat="1" outlineLevel="1" x14ac:dyDescent="0.25">
      <c r="A92" s="83"/>
      <c r="B92" s="74" t="s">
        <v>6</v>
      </c>
      <c r="C92" s="89"/>
      <c r="D92" s="90"/>
      <c r="E92" s="90"/>
      <c r="F92" s="90"/>
      <c r="G92" s="97"/>
      <c r="H92" s="41"/>
      <c r="I92" s="41"/>
      <c r="J92" s="40">
        <f>J93+J96+J98+J101</f>
        <v>0</v>
      </c>
      <c r="K92" s="41"/>
      <c r="L92" s="41"/>
      <c r="M92" s="41"/>
      <c r="N92" s="41"/>
      <c r="O92" s="41">
        <f>O93+O96+O98+O101</f>
        <v>0</v>
      </c>
      <c r="P92" s="41">
        <f t="shared" ref="P92" si="37">P93+P96+P98+P101</f>
        <v>0</v>
      </c>
      <c r="Q92" s="41">
        <f>Q93+Q96+Q98+Q101</f>
        <v>73.212999999999994</v>
      </c>
      <c r="R92" s="41">
        <f t="shared" ref="R92:U92" si="38">R93+R96+R98+R101</f>
        <v>0</v>
      </c>
      <c r="S92" s="41">
        <f t="shared" si="38"/>
        <v>72.636399999999995</v>
      </c>
      <c r="T92" s="41">
        <f t="shared" si="38"/>
        <v>0.54600000000000004</v>
      </c>
      <c r="U92" s="41">
        <f t="shared" si="38"/>
        <v>3.0599999999999999E-2</v>
      </c>
      <c r="V92" s="41"/>
      <c r="W92" s="41"/>
      <c r="X92" s="41"/>
      <c r="Y92" s="41"/>
      <c r="Z92" s="41"/>
      <c r="AA92" s="41"/>
      <c r="AB92" s="41"/>
      <c r="AC92" s="40">
        <f>AC93+AC96+AC98+AC101</f>
        <v>0</v>
      </c>
      <c r="AD92" s="41"/>
      <c r="AE92" s="41"/>
      <c r="AF92" s="41"/>
      <c r="AG92" s="41"/>
      <c r="AH92" s="40">
        <f>AH93+AH96+AH98</f>
        <v>0</v>
      </c>
      <c r="AI92" s="55"/>
      <c r="AJ92" s="42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91"/>
      <c r="CP92" s="91"/>
      <c r="CQ92" s="91"/>
      <c r="CR92" s="91"/>
      <c r="CS92" s="91"/>
      <c r="CT92" s="91"/>
      <c r="CU92" s="91"/>
      <c r="CV92" s="91"/>
      <c r="CW92" s="91"/>
      <c r="CX92" s="91"/>
      <c r="CY92" s="91"/>
      <c r="CZ92" s="91"/>
      <c r="DA92" s="91"/>
      <c r="DB92" s="91"/>
      <c r="DC92" s="91"/>
      <c r="DD92" s="91"/>
      <c r="DE92" s="91"/>
      <c r="DF92" s="91"/>
      <c r="DG92" s="91"/>
      <c r="DH92" s="91"/>
      <c r="DI92" s="91"/>
      <c r="DJ92" s="91"/>
      <c r="DK92" s="91"/>
      <c r="DL92" s="91"/>
      <c r="DM92" s="91"/>
      <c r="DN92" s="91"/>
      <c r="DO92" s="91"/>
      <c r="DP92" s="91"/>
      <c r="DQ92" s="91"/>
      <c r="DR92" s="91"/>
      <c r="DS92" s="91"/>
      <c r="DT92" s="91"/>
      <c r="DU92" s="91"/>
      <c r="DV92" s="91"/>
      <c r="DW92" s="91"/>
      <c r="DX92" s="91"/>
      <c r="DY92" s="91"/>
      <c r="DZ92" s="91"/>
      <c r="EA92" s="91"/>
      <c r="EB92" s="91"/>
      <c r="EC92" s="91"/>
      <c r="ED92" s="91"/>
      <c r="EE92" s="91"/>
      <c r="EF92" s="91"/>
      <c r="EG92" s="91"/>
      <c r="EH92" s="91"/>
      <c r="EI92" s="91"/>
      <c r="EJ92" s="91"/>
      <c r="EK92" s="91"/>
      <c r="EL92" s="91"/>
      <c r="EM92" s="91"/>
      <c r="EN92" s="91"/>
      <c r="EO92" s="91"/>
      <c r="EP92" s="91"/>
      <c r="EQ92" s="91"/>
      <c r="ER92" s="91"/>
      <c r="ES92" s="91"/>
      <c r="ET92" s="91"/>
      <c r="EU92" s="91"/>
      <c r="EV92" s="91"/>
      <c r="EW92" s="91"/>
      <c r="EX92" s="91"/>
      <c r="EY92" s="91"/>
      <c r="EZ92" s="91"/>
      <c r="FA92" s="91"/>
      <c r="FB92" s="91"/>
      <c r="FC92" s="91"/>
      <c r="FD92" s="91"/>
      <c r="FE92" s="91"/>
      <c r="FF92" s="91"/>
      <c r="FG92" s="91"/>
      <c r="FH92" s="91"/>
      <c r="FI92" s="91"/>
      <c r="FJ92" s="91"/>
      <c r="FK92" s="91"/>
    </row>
    <row r="93" spans="1:167" s="16" customFormat="1" x14ac:dyDescent="0.25">
      <c r="A93" s="83"/>
      <c r="B93" s="99" t="s">
        <v>7</v>
      </c>
      <c r="C93" s="89"/>
      <c r="D93" s="90"/>
      <c r="E93" s="90"/>
      <c r="F93" s="90"/>
      <c r="G93" s="97"/>
      <c r="H93" s="41"/>
      <c r="I93" s="41"/>
      <c r="J93" s="40"/>
      <c r="K93" s="41"/>
      <c r="L93" s="41"/>
      <c r="M93" s="41"/>
      <c r="N93" s="41"/>
      <c r="O93" s="41"/>
      <c r="P93" s="41"/>
      <c r="Q93" s="41">
        <f>SUM(Q94:Q95)</f>
        <v>48.132999999999996</v>
      </c>
      <c r="R93" s="41">
        <f t="shared" ref="R93:U93" si="39">SUM(R94:R95)</f>
        <v>0</v>
      </c>
      <c r="S93" s="41">
        <f t="shared" si="39"/>
        <v>48.128399999999999</v>
      </c>
      <c r="T93" s="41">
        <f t="shared" si="39"/>
        <v>0</v>
      </c>
      <c r="U93" s="41">
        <f t="shared" si="39"/>
        <v>4.5999999999999999E-3</v>
      </c>
      <c r="V93" s="41"/>
      <c r="W93" s="41"/>
      <c r="X93" s="41"/>
      <c r="Y93" s="41"/>
      <c r="Z93" s="41"/>
      <c r="AA93" s="41"/>
      <c r="AB93" s="41"/>
      <c r="AC93" s="40">
        <f>SUM(AC94:AC95)</f>
        <v>0</v>
      </c>
      <c r="AD93" s="97"/>
      <c r="AE93" s="97"/>
      <c r="AF93" s="97"/>
      <c r="AG93" s="97"/>
      <c r="AH93" s="40">
        <f>AH94+AH95</f>
        <v>0</v>
      </c>
      <c r="AI93" s="55"/>
      <c r="AJ93" s="42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1"/>
      <c r="BE93" s="91"/>
      <c r="BF93" s="91"/>
      <c r="BG93" s="91"/>
      <c r="BH93" s="91"/>
      <c r="BI93" s="91"/>
      <c r="BJ93" s="91"/>
      <c r="BK93" s="91"/>
      <c r="BL93" s="91"/>
      <c r="BM93" s="91"/>
      <c r="BN93" s="91"/>
      <c r="BO93" s="91"/>
      <c r="BP93" s="91"/>
      <c r="BQ93" s="91"/>
      <c r="BR93" s="91"/>
      <c r="BS93" s="91"/>
      <c r="BT93" s="91"/>
      <c r="BU93" s="91"/>
      <c r="BV93" s="91"/>
      <c r="BW93" s="91"/>
      <c r="BX93" s="91"/>
      <c r="BY93" s="91"/>
      <c r="BZ93" s="91"/>
      <c r="CA93" s="91"/>
      <c r="CB93" s="91"/>
      <c r="CC93" s="91"/>
      <c r="CD93" s="91"/>
      <c r="CE93" s="91"/>
      <c r="CF93" s="91"/>
      <c r="CG93" s="91"/>
      <c r="CH93" s="91"/>
      <c r="CI93" s="91"/>
      <c r="CJ93" s="91"/>
      <c r="CK93" s="91"/>
      <c r="CL93" s="91"/>
      <c r="CM93" s="91"/>
      <c r="CN93" s="91"/>
      <c r="CO93" s="91"/>
      <c r="CP93" s="91"/>
      <c r="CQ93" s="91"/>
      <c r="CR93" s="91"/>
      <c r="CS93" s="91"/>
      <c r="CT93" s="91"/>
      <c r="CU93" s="91"/>
      <c r="CV93" s="91"/>
      <c r="CW93" s="91"/>
      <c r="CX93" s="91"/>
      <c r="CY93" s="91"/>
      <c r="CZ93" s="91"/>
      <c r="DA93" s="91"/>
      <c r="DB93" s="91"/>
      <c r="DC93" s="91"/>
      <c r="DD93" s="91"/>
      <c r="DE93" s="91"/>
      <c r="DF93" s="91"/>
      <c r="DG93" s="91"/>
      <c r="DH93" s="91"/>
      <c r="DI93" s="91"/>
      <c r="DJ93" s="91"/>
      <c r="DK93" s="91"/>
      <c r="DL93" s="91"/>
      <c r="DM93" s="91"/>
      <c r="DN93" s="91"/>
      <c r="DO93" s="91"/>
      <c r="DP93" s="91"/>
      <c r="DQ93" s="91"/>
      <c r="DR93" s="91"/>
      <c r="DS93" s="91"/>
      <c r="DT93" s="91"/>
      <c r="DU93" s="91"/>
      <c r="DV93" s="91"/>
      <c r="DW93" s="91"/>
      <c r="DX93" s="91"/>
      <c r="DY93" s="91"/>
      <c r="DZ93" s="91"/>
      <c r="EA93" s="91"/>
      <c r="EB93" s="91"/>
      <c r="EC93" s="91"/>
      <c r="ED93" s="91"/>
      <c r="EE93" s="91"/>
      <c r="EF93" s="91"/>
      <c r="EG93" s="91"/>
      <c r="EH93" s="91"/>
      <c r="EI93" s="91"/>
      <c r="EJ93" s="91"/>
      <c r="EK93" s="91"/>
      <c r="EL93" s="91"/>
      <c r="EM93" s="91"/>
      <c r="EN93" s="91"/>
      <c r="EO93" s="91"/>
      <c r="EP93" s="91"/>
      <c r="EQ93" s="91"/>
      <c r="ER93" s="91"/>
      <c r="ES93" s="91"/>
      <c r="ET93" s="91"/>
      <c r="EU93" s="91"/>
      <c r="EV93" s="91"/>
      <c r="EW93" s="91"/>
      <c r="EX93" s="91"/>
      <c r="EY93" s="91"/>
      <c r="EZ93" s="91"/>
      <c r="FA93" s="91"/>
      <c r="FB93" s="91"/>
      <c r="FC93" s="91"/>
      <c r="FD93" s="91"/>
      <c r="FE93" s="91"/>
      <c r="FF93" s="91"/>
      <c r="FG93" s="91"/>
      <c r="FH93" s="91"/>
      <c r="FI93" s="91"/>
      <c r="FJ93" s="91"/>
      <c r="FK93" s="91"/>
    </row>
    <row r="94" spans="1:167" ht="51.75" customHeight="1" x14ac:dyDescent="0.25">
      <c r="A94" s="56">
        <v>49</v>
      </c>
      <c r="B94" s="66" t="s">
        <v>194</v>
      </c>
      <c r="C94" s="96"/>
      <c r="D94" s="88"/>
      <c r="E94" s="88"/>
      <c r="F94" s="88"/>
      <c r="G94" s="51"/>
      <c r="H94" s="54"/>
      <c r="I94" s="54"/>
      <c r="J94" s="50"/>
      <c r="K94" s="54"/>
      <c r="L94" s="54"/>
      <c r="M94" s="54"/>
      <c r="N94" s="54"/>
      <c r="O94" s="54"/>
      <c r="P94" s="71"/>
      <c r="Q94" s="54">
        <v>48.131999999999998</v>
      </c>
      <c r="R94" s="54"/>
      <c r="S94" s="54">
        <f>Q94-U94</f>
        <v>48.128</v>
      </c>
      <c r="T94" s="54"/>
      <c r="U94" s="54">
        <v>4.0000000000000001E-3</v>
      </c>
      <c r="V94" s="54"/>
      <c r="W94" s="54"/>
      <c r="X94" s="54"/>
      <c r="Y94" s="54"/>
      <c r="Z94" s="54"/>
      <c r="AA94" s="54"/>
      <c r="AB94" s="54"/>
      <c r="AC94" s="50"/>
      <c r="AD94" s="51">
        <v>2016</v>
      </c>
      <c r="AE94" s="51"/>
      <c r="AF94" s="100" t="s">
        <v>165</v>
      </c>
      <c r="AG94" s="100" t="s">
        <v>166</v>
      </c>
      <c r="AH94" s="50"/>
      <c r="AI94" s="61"/>
      <c r="AJ94" s="42"/>
    </row>
    <row r="95" spans="1:167" ht="38.25" customHeight="1" x14ac:dyDescent="0.25">
      <c r="A95" s="56">
        <f>A94+1</f>
        <v>50</v>
      </c>
      <c r="B95" s="66" t="s">
        <v>195</v>
      </c>
      <c r="C95" s="96"/>
      <c r="D95" s="88"/>
      <c r="E95" s="88"/>
      <c r="F95" s="88"/>
      <c r="G95" s="51"/>
      <c r="H95" s="54"/>
      <c r="I95" s="54"/>
      <c r="J95" s="50"/>
      <c r="K95" s="54"/>
      <c r="L95" s="54"/>
      <c r="M95" s="54"/>
      <c r="N95" s="54"/>
      <c r="O95" s="54"/>
      <c r="P95" s="71"/>
      <c r="Q95" s="54">
        <v>1E-3</v>
      </c>
      <c r="R95" s="54"/>
      <c r="S95" s="54">
        <f>Q95-U95</f>
        <v>4.0000000000000007E-4</v>
      </c>
      <c r="T95" s="54"/>
      <c r="U95" s="54">
        <v>5.9999999999999995E-4</v>
      </c>
      <c r="V95" s="54"/>
      <c r="W95" s="54"/>
      <c r="X95" s="54"/>
      <c r="Y95" s="54"/>
      <c r="Z95" s="54"/>
      <c r="AA95" s="54"/>
      <c r="AB95" s="54"/>
      <c r="AC95" s="50"/>
      <c r="AD95" s="51">
        <v>2017</v>
      </c>
      <c r="AE95" s="101"/>
      <c r="AF95" s="102" t="s">
        <v>167</v>
      </c>
      <c r="AG95" s="102" t="s">
        <v>168</v>
      </c>
      <c r="AH95" s="103"/>
      <c r="AI95" s="61"/>
      <c r="AJ95" s="42"/>
    </row>
    <row r="96" spans="1:167" s="16" customFormat="1" x14ac:dyDescent="0.25">
      <c r="A96" s="104"/>
      <c r="B96" s="99" t="s">
        <v>8</v>
      </c>
      <c r="C96" s="89"/>
      <c r="D96" s="90"/>
      <c r="E96" s="90"/>
      <c r="F96" s="90"/>
      <c r="G96" s="97"/>
      <c r="H96" s="41"/>
      <c r="I96" s="41"/>
      <c r="J96" s="40"/>
      <c r="K96" s="41"/>
      <c r="L96" s="41"/>
      <c r="M96" s="41"/>
      <c r="N96" s="41"/>
      <c r="O96" s="41"/>
      <c r="P96" s="39"/>
      <c r="Q96" s="41">
        <f>Q97</f>
        <v>0.02</v>
      </c>
      <c r="R96" s="41">
        <f t="shared" ref="R96:U96" si="40">R97</f>
        <v>0</v>
      </c>
      <c r="S96" s="41">
        <f t="shared" si="40"/>
        <v>6.0000000000000001E-3</v>
      </c>
      <c r="T96" s="41">
        <f t="shared" si="40"/>
        <v>0</v>
      </c>
      <c r="U96" s="41">
        <f t="shared" si="40"/>
        <v>1.4E-2</v>
      </c>
      <c r="V96" s="41"/>
      <c r="W96" s="41"/>
      <c r="X96" s="41"/>
      <c r="Y96" s="41"/>
      <c r="Z96" s="41"/>
      <c r="AA96" s="41"/>
      <c r="AB96" s="41"/>
      <c r="AC96" s="40">
        <f>AC97</f>
        <v>0</v>
      </c>
      <c r="AD96" s="97"/>
      <c r="AE96" s="97"/>
      <c r="AF96" s="97"/>
      <c r="AG96" s="97"/>
      <c r="AH96" s="40">
        <f>AH97</f>
        <v>0</v>
      </c>
      <c r="AI96" s="55"/>
      <c r="AJ96" s="42"/>
      <c r="AK96" s="91"/>
      <c r="AL96" s="91"/>
      <c r="AM96" s="91"/>
      <c r="AN96" s="91"/>
      <c r="AO96" s="91"/>
      <c r="AP96" s="91"/>
      <c r="AQ96" s="91"/>
      <c r="AR96" s="91"/>
      <c r="AS96" s="91"/>
      <c r="AT96" s="91"/>
      <c r="AU96" s="91"/>
      <c r="AV96" s="91"/>
      <c r="AW96" s="91"/>
      <c r="AX96" s="91"/>
      <c r="AY96" s="91"/>
      <c r="AZ96" s="91"/>
      <c r="BA96" s="91"/>
      <c r="BB96" s="91"/>
      <c r="BC96" s="91"/>
      <c r="BD96" s="91"/>
      <c r="BE96" s="91"/>
      <c r="BF96" s="91"/>
      <c r="BG96" s="91"/>
      <c r="BH96" s="91"/>
      <c r="BI96" s="91"/>
      <c r="BJ96" s="91"/>
      <c r="BK96" s="91"/>
      <c r="BL96" s="91"/>
      <c r="BM96" s="91"/>
      <c r="BN96" s="91"/>
      <c r="BO96" s="91"/>
      <c r="BP96" s="91"/>
      <c r="BQ96" s="91"/>
      <c r="BR96" s="91"/>
      <c r="BS96" s="91"/>
      <c r="BT96" s="91"/>
      <c r="BU96" s="91"/>
      <c r="BV96" s="91"/>
      <c r="BW96" s="91"/>
      <c r="BX96" s="91"/>
      <c r="BY96" s="91"/>
      <c r="BZ96" s="91"/>
      <c r="CA96" s="91"/>
      <c r="CB96" s="91"/>
      <c r="CC96" s="91"/>
      <c r="CD96" s="91"/>
      <c r="CE96" s="91"/>
      <c r="CF96" s="91"/>
      <c r="CG96" s="91"/>
      <c r="CH96" s="91"/>
      <c r="CI96" s="91"/>
      <c r="CJ96" s="91"/>
      <c r="CK96" s="91"/>
      <c r="CL96" s="91"/>
      <c r="CM96" s="91"/>
      <c r="CN96" s="91"/>
      <c r="CO96" s="91"/>
      <c r="CP96" s="91"/>
      <c r="CQ96" s="91"/>
      <c r="CR96" s="91"/>
      <c r="CS96" s="91"/>
      <c r="CT96" s="91"/>
      <c r="CU96" s="91"/>
      <c r="CV96" s="91"/>
      <c r="CW96" s="91"/>
      <c r="CX96" s="91"/>
      <c r="CY96" s="91"/>
      <c r="CZ96" s="91"/>
      <c r="DA96" s="91"/>
      <c r="DB96" s="91"/>
      <c r="DC96" s="91"/>
      <c r="DD96" s="91"/>
      <c r="DE96" s="91"/>
      <c r="DF96" s="91"/>
      <c r="DG96" s="91"/>
      <c r="DH96" s="91"/>
      <c r="DI96" s="91"/>
      <c r="DJ96" s="91"/>
      <c r="DK96" s="91"/>
      <c r="DL96" s="91"/>
      <c r="DM96" s="91"/>
      <c r="DN96" s="91"/>
      <c r="DO96" s="91"/>
      <c r="DP96" s="91"/>
      <c r="DQ96" s="91"/>
      <c r="DR96" s="91"/>
      <c r="DS96" s="91"/>
      <c r="DT96" s="91"/>
      <c r="DU96" s="91"/>
      <c r="DV96" s="91"/>
      <c r="DW96" s="91"/>
      <c r="DX96" s="91"/>
      <c r="DY96" s="91"/>
      <c r="DZ96" s="91"/>
      <c r="EA96" s="91"/>
      <c r="EB96" s="91"/>
      <c r="EC96" s="91"/>
      <c r="ED96" s="91"/>
      <c r="EE96" s="91"/>
      <c r="EF96" s="91"/>
      <c r="EG96" s="91"/>
      <c r="EH96" s="91"/>
      <c r="EI96" s="91"/>
      <c r="EJ96" s="91"/>
      <c r="EK96" s="91"/>
      <c r="EL96" s="91"/>
      <c r="EM96" s="91"/>
      <c r="EN96" s="91"/>
      <c r="EO96" s="91"/>
      <c r="EP96" s="91"/>
      <c r="EQ96" s="91"/>
      <c r="ER96" s="91"/>
      <c r="ES96" s="91"/>
      <c r="ET96" s="91"/>
      <c r="EU96" s="91"/>
      <c r="EV96" s="91"/>
      <c r="EW96" s="91"/>
      <c r="EX96" s="91"/>
      <c r="EY96" s="91"/>
      <c r="EZ96" s="91"/>
      <c r="FA96" s="91"/>
      <c r="FB96" s="91"/>
      <c r="FC96" s="91"/>
      <c r="FD96" s="91"/>
      <c r="FE96" s="91"/>
      <c r="FF96" s="91"/>
      <c r="FG96" s="91"/>
      <c r="FH96" s="91"/>
      <c r="FI96" s="91"/>
      <c r="FJ96" s="91"/>
      <c r="FK96" s="91"/>
    </row>
    <row r="97" spans="1:167" ht="30" x14ac:dyDescent="0.25">
      <c r="A97" s="105">
        <v>51</v>
      </c>
      <c r="B97" s="66" t="s">
        <v>196</v>
      </c>
      <c r="C97" s="96"/>
      <c r="D97" s="88"/>
      <c r="E97" s="88"/>
      <c r="F97" s="88"/>
      <c r="G97" s="51"/>
      <c r="H97" s="54"/>
      <c r="I97" s="54"/>
      <c r="J97" s="50"/>
      <c r="K97" s="54"/>
      <c r="L97" s="54"/>
      <c r="M97" s="54"/>
      <c r="N97" s="54"/>
      <c r="O97" s="54"/>
      <c r="P97" s="71"/>
      <c r="Q97" s="54">
        <v>0.02</v>
      </c>
      <c r="R97" s="54"/>
      <c r="S97" s="54">
        <f>Q97-U97</f>
        <v>6.0000000000000001E-3</v>
      </c>
      <c r="T97" s="54"/>
      <c r="U97" s="54">
        <v>1.4E-2</v>
      </c>
      <c r="V97" s="54"/>
      <c r="W97" s="54"/>
      <c r="X97" s="54"/>
      <c r="Y97" s="54"/>
      <c r="Z97" s="54"/>
      <c r="AA97" s="54"/>
      <c r="AB97" s="54"/>
      <c r="AC97" s="50"/>
      <c r="AD97" s="51">
        <v>2018</v>
      </c>
      <c r="AE97" s="106"/>
      <c r="AF97" s="100" t="s">
        <v>169</v>
      </c>
      <c r="AG97" s="100" t="s">
        <v>170</v>
      </c>
      <c r="AH97" s="103"/>
      <c r="AI97" s="61"/>
      <c r="AJ97" s="42"/>
    </row>
    <row r="98" spans="1:167" s="16" customFormat="1" x14ac:dyDescent="0.25">
      <c r="A98" s="77"/>
      <c r="B98" s="99" t="s">
        <v>9</v>
      </c>
      <c r="C98" s="89"/>
      <c r="D98" s="90"/>
      <c r="E98" s="90"/>
      <c r="F98" s="90"/>
      <c r="G98" s="97"/>
      <c r="H98" s="41"/>
      <c r="I98" s="41"/>
      <c r="J98" s="40"/>
      <c r="K98" s="97"/>
      <c r="L98" s="41"/>
      <c r="M98" s="41"/>
      <c r="N98" s="41"/>
      <c r="O98" s="41"/>
      <c r="P98" s="39"/>
      <c r="Q98" s="41">
        <f>SUM(Q99:Q100)</f>
        <v>25.06</v>
      </c>
      <c r="R98" s="41">
        <f t="shared" ref="R98:U98" si="41">SUM(R99:R100)</f>
        <v>0</v>
      </c>
      <c r="S98" s="41">
        <f t="shared" si="41"/>
        <v>24.501999999999999</v>
      </c>
      <c r="T98" s="41">
        <f t="shared" si="41"/>
        <v>0.54600000000000004</v>
      </c>
      <c r="U98" s="41">
        <f t="shared" si="41"/>
        <v>1.2E-2</v>
      </c>
      <c r="V98" s="41"/>
      <c r="W98" s="41"/>
      <c r="X98" s="41"/>
      <c r="Y98" s="41"/>
      <c r="Z98" s="41"/>
      <c r="AA98" s="41"/>
      <c r="AB98" s="41"/>
      <c r="AC98" s="40">
        <f>AC99</f>
        <v>0</v>
      </c>
      <c r="AD98" s="97"/>
      <c r="AE98" s="97"/>
      <c r="AF98" s="97"/>
      <c r="AG98" s="97"/>
      <c r="AH98" s="40">
        <f>AH99</f>
        <v>0</v>
      </c>
      <c r="AI98" s="55"/>
      <c r="AJ98" s="42"/>
      <c r="AK98" s="91"/>
      <c r="AL98" s="91"/>
      <c r="AM98" s="91"/>
      <c r="AN98" s="91"/>
      <c r="AO98" s="91"/>
      <c r="AP98" s="91"/>
      <c r="AQ98" s="91"/>
      <c r="AR98" s="91"/>
      <c r="AS98" s="91"/>
      <c r="AT98" s="91"/>
      <c r="AU98" s="91"/>
      <c r="AV98" s="91"/>
      <c r="AW98" s="91"/>
      <c r="AX98" s="91"/>
      <c r="AY98" s="91"/>
      <c r="AZ98" s="91"/>
      <c r="BA98" s="91"/>
      <c r="BB98" s="91"/>
      <c r="BC98" s="91"/>
      <c r="BD98" s="91"/>
      <c r="BE98" s="91"/>
      <c r="BF98" s="91"/>
      <c r="BG98" s="91"/>
      <c r="BH98" s="91"/>
      <c r="BI98" s="91"/>
      <c r="BJ98" s="91"/>
      <c r="BK98" s="91"/>
      <c r="BL98" s="91"/>
      <c r="BM98" s="91"/>
      <c r="BN98" s="91"/>
      <c r="BO98" s="91"/>
      <c r="BP98" s="91"/>
      <c r="BQ98" s="91"/>
      <c r="BR98" s="91"/>
      <c r="BS98" s="91"/>
      <c r="BT98" s="91"/>
      <c r="BU98" s="91"/>
      <c r="BV98" s="91"/>
      <c r="BW98" s="91"/>
      <c r="BX98" s="91"/>
      <c r="BY98" s="91"/>
      <c r="BZ98" s="91"/>
      <c r="CA98" s="91"/>
      <c r="CB98" s="91"/>
      <c r="CC98" s="91"/>
      <c r="CD98" s="91"/>
      <c r="CE98" s="91"/>
      <c r="CF98" s="91"/>
      <c r="CG98" s="91"/>
      <c r="CH98" s="91"/>
      <c r="CI98" s="91"/>
      <c r="CJ98" s="91"/>
      <c r="CK98" s="91"/>
      <c r="CL98" s="91"/>
      <c r="CM98" s="91"/>
      <c r="CN98" s="91"/>
      <c r="CO98" s="91"/>
      <c r="CP98" s="91"/>
      <c r="CQ98" s="91"/>
      <c r="CR98" s="91"/>
      <c r="CS98" s="91"/>
      <c r="CT98" s="91"/>
      <c r="CU98" s="91"/>
      <c r="CV98" s="91"/>
      <c r="CW98" s="91"/>
      <c r="CX98" s="91"/>
      <c r="CY98" s="91"/>
      <c r="CZ98" s="91"/>
      <c r="DA98" s="91"/>
      <c r="DB98" s="91"/>
      <c r="DC98" s="91"/>
      <c r="DD98" s="91"/>
      <c r="DE98" s="91"/>
      <c r="DF98" s="91"/>
      <c r="DG98" s="91"/>
      <c r="DH98" s="91"/>
      <c r="DI98" s="91"/>
      <c r="DJ98" s="91"/>
      <c r="DK98" s="91"/>
      <c r="DL98" s="91"/>
      <c r="DM98" s="91"/>
      <c r="DN98" s="91"/>
      <c r="DO98" s="91"/>
      <c r="DP98" s="91"/>
      <c r="DQ98" s="91"/>
      <c r="DR98" s="91"/>
      <c r="DS98" s="91"/>
      <c r="DT98" s="91"/>
      <c r="DU98" s="91"/>
      <c r="DV98" s="91"/>
      <c r="DW98" s="91"/>
      <c r="DX98" s="91"/>
      <c r="DY98" s="91"/>
      <c r="DZ98" s="91"/>
      <c r="EA98" s="91"/>
      <c r="EB98" s="91"/>
      <c r="EC98" s="91"/>
      <c r="ED98" s="91"/>
      <c r="EE98" s="91"/>
      <c r="EF98" s="91"/>
      <c r="EG98" s="91"/>
      <c r="EH98" s="91"/>
      <c r="EI98" s="91"/>
      <c r="EJ98" s="91"/>
      <c r="EK98" s="91"/>
      <c r="EL98" s="91"/>
      <c r="EM98" s="91"/>
      <c r="EN98" s="91"/>
      <c r="EO98" s="91"/>
      <c r="EP98" s="91"/>
      <c r="EQ98" s="91"/>
      <c r="ER98" s="91"/>
      <c r="ES98" s="91"/>
      <c r="ET98" s="91"/>
      <c r="EU98" s="91"/>
      <c r="EV98" s="91"/>
      <c r="EW98" s="91"/>
      <c r="EX98" s="91"/>
      <c r="EY98" s="91"/>
      <c r="EZ98" s="91"/>
      <c r="FA98" s="91"/>
      <c r="FB98" s="91"/>
      <c r="FC98" s="91"/>
      <c r="FD98" s="91"/>
      <c r="FE98" s="91"/>
      <c r="FF98" s="91"/>
      <c r="FG98" s="91"/>
      <c r="FH98" s="91"/>
      <c r="FI98" s="91"/>
      <c r="FJ98" s="91"/>
      <c r="FK98" s="91"/>
    </row>
    <row r="99" spans="1:167" ht="60.75" customHeight="1" x14ac:dyDescent="0.25">
      <c r="A99" s="56">
        <v>52</v>
      </c>
      <c r="B99" s="66" t="s">
        <v>197</v>
      </c>
      <c r="C99" s="96"/>
      <c r="D99" s="88"/>
      <c r="E99" s="88"/>
      <c r="F99" s="88"/>
      <c r="G99" s="51"/>
      <c r="H99" s="54"/>
      <c r="I99" s="54"/>
      <c r="J99" s="50"/>
      <c r="K99" s="51"/>
      <c r="L99" s="54"/>
      <c r="M99" s="54"/>
      <c r="N99" s="54"/>
      <c r="O99" s="54"/>
      <c r="P99" s="71"/>
      <c r="Q99" s="54">
        <v>21.032</v>
      </c>
      <c r="R99" s="54"/>
      <c r="S99" s="54">
        <f>Q99-T99-U99</f>
        <v>21.024999999999999</v>
      </c>
      <c r="T99" s="54"/>
      <c r="U99" s="54">
        <v>7.0000000000000001E-3</v>
      </c>
      <c r="V99" s="54"/>
      <c r="W99" s="54"/>
      <c r="X99" s="54"/>
      <c r="Y99" s="54"/>
      <c r="Z99" s="54"/>
      <c r="AA99" s="54"/>
      <c r="AB99" s="54"/>
      <c r="AC99" s="50"/>
      <c r="AD99" s="51">
        <v>2016</v>
      </c>
      <c r="AE99" s="51"/>
      <c r="AF99" s="100" t="s">
        <v>171</v>
      </c>
      <c r="AG99" s="100" t="s">
        <v>172</v>
      </c>
      <c r="AH99" s="50"/>
      <c r="AI99" s="61"/>
      <c r="AJ99" s="42"/>
    </row>
    <row r="100" spans="1:167" ht="30.75" customHeight="1" x14ac:dyDescent="0.25">
      <c r="A100" s="56">
        <f>A99+1</f>
        <v>53</v>
      </c>
      <c r="B100" s="66" t="s">
        <v>173</v>
      </c>
      <c r="C100" s="96"/>
      <c r="D100" s="88"/>
      <c r="E100" s="88"/>
      <c r="F100" s="88"/>
      <c r="G100" s="51"/>
      <c r="H100" s="54"/>
      <c r="I100" s="54"/>
      <c r="J100" s="50"/>
      <c r="K100" s="51"/>
      <c r="L100" s="54"/>
      <c r="M100" s="54"/>
      <c r="N100" s="54"/>
      <c r="O100" s="54"/>
      <c r="P100" s="71"/>
      <c r="Q100" s="54">
        <v>4.0279999999999996</v>
      </c>
      <c r="R100" s="54"/>
      <c r="S100" s="54">
        <f>Q100-T100-U100</f>
        <v>3.4769999999999994</v>
      </c>
      <c r="T100" s="54">
        <v>0.54600000000000004</v>
      </c>
      <c r="U100" s="54">
        <v>5.0000000000000001E-3</v>
      </c>
      <c r="V100" s="54"/>
      <c r="W100" s="54"/>
      <c r="X100" s="54"/>
      <c r="Y100" s="54"/>
      <c r="Z100" s="54"/>
      <c r="AA100" s="54"/>
      <c r="AB100" s="54"/>
      <c r="AC100" s="50"/>
      <c r="AD100" s="51">
        <v>2016</v>
      </c>
      <c r="AE100" s="51"/>
      <c r="AF100" s="100" t="s">
        <v>174</v>
      </c>
      <c r="AG100" s="100" t="s">
        <v>175</v>
      </c>
      <c r="AH100" s="50"/>
      <c r="AI100" s="61"/>
      <c r="AJ100" s="42"/>
    </row>
    <row r="101" spans="1:167" s="16" customFormat="1" x14ac:dyDescent="0.25">
      <c r="A101" s="83"/>
      <c r="B101" s="99" t="s">
        <v>10</v>
      </c>
      <c r="C101" s="89"/>
      <c r="D101" s="90"/>
      <c r="E101" s="90"/>
      <c r="F101" s="90"/>
      <c r="G101" s="97"/>
      <c r="H101" s="41"/>
      <c r="I101" s="41"/>
      <c r="J101" s="40"/>
      <c r="K101" s="41">
        <v>0</v>
      </c>
      <c r="L101" s="41">
        <v>0</v>
      </c>
      <c r="M101" s="41"/>
      <c r="N101" s="41"/>
      <c r="O101" s="41"/>
      <c r="P101" s="39"/>
      <c r="Q101" s="41">
        <f>SUM(R101:U101)</f>
        <v>0</v>
      </c>
      <c r="R101" s="41">
        <v>0</v>
      </c>
      <c r="S101" s="41">
        <v>0</v>
      </c>
      <c r="T101" s="41">
        <v>0</v>
      </c>
      <c r="U101" s="41">
        <v>0</v>
      </c>
      <c r="V101" s="41"/>
      <c r="W101" s="41"/>
      <c r="X101" s="41"/>
      <c r="Y101" s="41"/>
      <c r="Z101" s="41">
        <v>0</v>
      </c>
      <c r="AA101" s="41">
        <v>0</v>
      </c>
      <c r="AB101" s="41"/>
      <c r="AC101" s="40"/>
      <c r="AD101" s="41">
        <v>0</v>
      </c>
      <c r="AE101" s="41">
        <v>0</v>
      </c>
      <c r="AF101" s="41">
        <v>0</v>
      </c>
      <c r="AG101" s="41">
        <v>0</v>
      </c>
      <c r="AH101" s="40">
        <v>0</v>
      </c>
      <c r="AI101" s="55">
        <v>0</v>
      </c>
      <c r="AJ101" s="42"/>
      <c r="AK101" s="91"/>
      <c r="AL101" s="91"/>
      <c r="AM101" s="91"/>
      <c r="AN101" s="91"/>
      <c r="AO101" s="91"/>
      <c r="AP101" s="91"/>
      <c r="AQ101" s="91"/>
      <c r="AR101" s="91"/>
      <c r="AS101" s="91"/>
      <c r="AT101" s="91"/>
      <c r="AU101" s="91"/>
      <c r="AV101" s="91"/>
      <c r="AW101" s="91"/>
      <c r="AX101" s="91"/>
      <c r="AY101" s="91"/>
      <c r="AZ101" s="91"/>
      <c r="BA101" s="91"/>
      <c r="BB101" s="91"/>
      <c r="BC101" s="91"/>
      <c r="BD101" s="91"/>
      <c r="BE101" s="91"/>
      <c r="BF101" s="91"/>
      <c r="BG101" s="91"/>
      <c r="BH101" s="91"/>
      <c r="BI101" s="91"/>
      <c r="BJ101" s="91"/>
      <c r="BK101" s="91"/>
      <c r="BL101" s="91"/>
      <c r="BM101" s="91"/>
      <c r="BN101" s="91"/>
      <c r="BO101" s="91"/>
      <c r="BP101" s="91"/>
      <c r="BQ101" s="91"/>
      <c r="BR101" s="91"/>
      <c r="BS101" s="91"/>
      <c r="BT101" s="91"/>
      <c r="BU101" s="91"/>
      <c r="BV101" s="91"/>
      <c r="BW101" s="91"/>
      <c r="BX101" s="91"/>
      <c r="BY101" s="91"/>
      <c r="BZ101" s="91"/>
      <c r="CA101" s="91"/>
      <c r="CB101" s="91"/>
      <c r="CC101" s="91"/>
      <c r="CD101" s="91"/>
      <c r="CE101" s="91"/>
      <c r="CF101" s="91"/>
      <c r="CG101" s="91"/>
      <c r="CH101" s="91"/>
      <c r="CI101" s="91"/>
      <c r="CJ101" s="91"/>
      <c r="CK101" s="91"/>
      <c r="CL101" s="91"/>
      <c r="CM101" s="91"/>
      <c r="CN101" s="91"/>
      <c r="CO101" s="91"/>
      <c r="CP101" s="91"/>
      <c r="CQ101" s="91"/>
      <c r="CR101" s="91"/>
      <c r="CS101" s="91"/>
      <c r="CT101" s="91"/>
      <c r="CU101" s="91"/>
      <c r="CV101" s="91"/>
      <c r="CW101" s="91"/>
      <c r="CX101" s="91"/>
      <c r="CY101" s="91"/>
      <c r="CZ101" s="91"/>
      <c r="DA101" s="91"/>
      <c r="DB101" s="91"/>
      <c r="DC101" s="91"/>
      <c r="DD101" s="91"/>
      <c r="DE101" s="91"/>
      <c r="DF101" s="91"/>
      <c r="DG101" s="91"/>
      <c r="DH101" s="91"/>
      <c r="DI101" s="91"/>
      <c r="DJ101" s="91"/>
      <c r="DK101" s="91"/>
      <c r="DL101" s="91"/>
      <c r="DM101" s="91"/>
      <c r="DN101" s="91"/>
      <c r="DO101" s="91"/>
      <c r="DP101" s="91"/>
      <c r="DQ101" s="91"/>
      <c r="DR101" s="91"/>
      <c r="DS101" s="91"/>
      <c r="DT101" s="91"/>
      <c r="DU101" s="91"/>
      <c r="DV101" s="91"/>
      <c r="DW101" s="91"/>
      <c r="DX101" s="91"/>
      <c r="DY101" s="91"/>
      <c r="DZ101" s="91"/>
      <c r="EA101" s="91"/>
      <c r="EB101" s="91"/>
      <c r="EC101" s="91"/>
      <c r="ED101" s="91"/>
      <c r="EE101" s="91"/>
      <c r="EF101" s="91"/>
      <c r="EG101" s="91"/>
      <c r="EH101" s="91"/>
      <c r="EI101" s="91"/>
      <c r="EJ101" s="91"/>
      <c r="EK101" s="91"/>
      <c r="EL101" s="91"/>
      <c r="EM101" s="91"/>
      <c r="EN101" s="91"/>
      <c r="EO101" s="91"/>
      <c r="EP101" s="91"/>
      <c r="EQ101" s="91"/>
      <c r="ER101" s="91"/>
      <c r="ES101" s="91"/>
      <c r="ET101" s="91"/>
      <c r="EU101" s="91"/>
      <c r="EV101" s="91"/>
      <c r="EW101" s="91"/>
      <c r="EX101" s="91"/>
      <c r="EY101" s="91"/>
      <c r="EZ101" s="91"/>
      <c r="FA101" s="91"/>
      <c r="FB101" s="91"/>
      <c r="FC101" s="91"/>
      <c r="FD101" s="91"/>
      <c r="FE101" s="91"/>
      <c r="FF101" s="91"/>
      <c r="FG101" s="91"/>
      <c r="FH101" s="91"/>
      <c r="FI101" s="91"/>
      <c r="FJ101" s="91"/>
      <c r="FK101" s="91"/>
    </row>
    <row r="102" spans="1:167" s="16" customFormat="1" x14ac:dyDescent="0.25">
      <c r="A102" s="83"/>
      <c r="B102" s="74" t="s">
        <v>44</v>
      </c>
      <c r="C102" s="89"/>
      <c r="D102" s="90"/>
      <c r="E102" s="90"/>
      <c r="F102" s="90"/>
      <c r="G102" s="97"/>
      <c r="H102" s="41"/>
      <c r="I102" s="41"/>
      <c r="J102" s="40"/>
      <c r="K102" s="41">
        <v>0</v>
      </c>
      <c r="L102" s="41">
        <v>0</v>
      </c>
      <c r="M102" s="41"/>
      <c r="N102" s="41"/>
      <c r="O102" s="41"/>
      <c r="P102" s="39"/>
      <c r="Q102" s="41"/>
      <c r="R102" s="41"/>
      <c r="S102" s="41"/>
      <c r="T102" s="41"/>
      <c r="U102" s="41"/>
      <c r="V102" s="41"/>
      <c r="W102" s="41"/>
      <c r="X102" s="41"/>
      <c r="Y102" s="41"/>
      <c r="Z102" s="41">
        <v>0</v>
      </c>
      <c r="AA102" s="41">
        <v>0</v>
      </c>
      <c r="AB102" s="41"/>
      <c r="AC102" s="40"/>
      <c r="AD102" s="41">
        <v>0</v>
      </c>
      <c r="AE102" s="41">
        <v>0</v>
      </c>
      <c r="AF102" s="41">
        <v>0</v>
      </c>
      <c r="AG102" s="41">
        <v>0</v>
      </c>
      <c r="AH102" s="40">
        <v>0</v>
      </c>
      <c r="AI102" s="55">
        <v>0</v>
      </c>
      <c r="AJ102" s="42"/>
      <c r="AK102" s="91"/>
      <c r="AL102" s="91"/>
      <c r="AM102" s="91"/>
      <c r="AN102" s="91"/>
      <c r="AO102" s="91"/>
      <c r="AP102" s="91"/>
      <c r="AQ102" s="91"/>
      <c r="AR102" s="91"/>
      <c r="AS102" s="91"/>
      <c r="AT102" s="91"/>
      <c r="AU102" s="91"/>
      <c r="AV102" s="91"/>
      <c r="AW102" s="91"/>
      <c r="AX102" s="91"/>
      <c r="AY102" s="91"/>
      <c r="AZ102" s="91"/>
      <c r="BA102" s="91"/>
      <c r="BB102" s="91"/>
      <c r="BC102" s="91"/>
      <c r="BD102" s="91"/>
      <c r="BE102" s="91"/>
      <c r="BF102" s="91"/>
      <c r="BG102" s="91"/>
      <c r="BH102" s="91"/>
      <c r="BI102" s="91"/>
      <c r="BJ102" s="91"/>
      <c r="BK102" s="91"/>
      <c r="BL102" s="91"/>
      <c r="BM102" s="91"/>
      <c r="BN102" s="91"/>
      <c r="BO102" s="91"/>
      <c r="BP102" s="91"/>
      <c r="BQ102" s="91"/>
      <c r="BR102" s="91"/>
      <c r="BS102" s="91"/>
      <c r="BT102" s="91"/>
      <c r="BU102" s="91"/>
      <c r="BV102" s="91"/>
      <c r="BW102" s="91"/>
      <c r="BX102" s="91"/>
      <c r="BY102" s="91"/>
      <c r="BZ102" s="91"/>
      <c r="CA102" s="91"/>
      <c r="CB102" s="91"/>
      <c r="CC102" s="91"/>
      <c r="CD102" s="91"/>
      <c r="CE102" s="91"/>
      <c r="CF102" s="91"/>
      <c r="CG102" s="91"/>
      <c r="CH102" s="91"/>
      <c r="CI102" s="91"/>
      <c r="CJ102" s="91"/>
      <c r="CK102" s="91"/>
      <c r="CL102" s="91"/>
      <c r="CM102" s="91"/>
      <c r="CN102" s="91"/>
      <c r="CO102" s="91"/>
      <c r="CP102" s="91"/>
      <c r="CQ102" s="91"/>
      <c r="CR102" s="91"/>
      <c r="CS102" s="91"/>
      <c r="CT102" s="91"/>
      <c r="CU102" s="91"/>
      <c r="CV102" s="91"/>
      <c r="CW102" s="91"/>
      <c r="CX102" s="91"/>
      <c r="CY102" s="91"/>
      <c r="CZ102" s="91"/>
      <c r="DA102" s="91"/>
      <c r="DB102" s="91"/>
      <c r="DC102" s="91"/>
      <c r="DD102" s="91"/>
      <c r="DE102" s="91"/>
      <c r="DF102" s="91"/>
      <c r="DG102" s="91"/>
      <c r="DH102" s="91"/>
      <c r="DI102" s="91"/>
      <c r="DJ102" s="91"/>
      <c r="DK102" s="91"/>
      <c r="DL102" s="91"/>
      <c r="DM102" s="91"/>
      <c r="DN102" s="91"/>
      <c r="DO102" s="91"/>
      <c r="DP102" s="91"/>
      <c r="DQ102" s="91"/>
      <c r="DR102" s="91"/>
      <c r="DS102" s="91"/>
      <c r="DT102" s="91"/>
      <c r="DU102" s="91"/>
      <c r="DV102" s="91"/>
      <c r="DW102" s="91"/>
      <c r="DX102" s="91"/>
      <c r="DY102" s="91"/>
      <c r="DZ102" s="91"/>
      <c r="EA102" s="91"/>
      <c r="EB102" s="91"/>
      <c r="EC102" s="91"/>
      <c r="ED102" s="91"/>
      <c r="EE102" s="91"/>
      <c r="EF102" s="91"/>
      <c r="EG102" s="91"/>
      <c r="EH102" s="91"/>
      <c r="EI102" s="91"/>
      <c r="EJ102" s="91"/>
      <c r="EK102" s="91"/>
      <c r="EL102" s="91"/>
      <c r="EM102" s="91"/>
      <c r="EN102" s="91"/>
      <c r="EO102" s="91"/>
      <c r="EP102" s="91"/>
      <c r="EQ102" s="91"/>
      <c r="ER102" s="91"/>
      <c r="ES102" s="91"/>
      <c r="ET102" s="91"/>
      <c r="EU102" s="91"/>
      <c r="EV102" s="91"/>
      <c r="EW102" s="91"/>
      <c r="EX102" s="91"/>
      <c r="EY102" s="91"/>
      <c r="EZ102" s="91"/>
      <c r="FA102" s="91"/>
      <c r="FB102" s="91"/>
      <c r="FC102" s="91"/>
      <c r="FD102" s="91"/>
      <c r="FE102" s="91"/>
      <c r="FF102" s="91"/>
      <c r="FG102" s="91"/>
      <c r="FH102" s="91"/>
      <c r="FI102" s="91"/>
      <c r="FJ102" s="91"/>
      <c r="FK102" s="91"/>
    </row>
    <row r="103" spans="1:167" s="16" customFormat="1" x14ac:dyDescent="0.25">
      <c r="A103" s="83"/>
      <c r="B103" s="99" t="s">
        <v>20</v>
      </c>
      <c r="C103" s="89"/>
      <c r="D103" s="90"/>
      <c r="E103" s="90"/>
      <c r="F103" s="90"/>
      <c r="G103" s="97"/>
      <c r="H103" s="41"/>
      <c r="I103" s="41"/>
      <c r="J103" s="40"/>
      <c r="K103" s="41">
        <v>0</v>
      </c>
      <c r="L103" s="41">
        <v>0</v>
      </c>
      <c r="M103" s="41"/>
      <c r="N103" s="41"/>
      <c r="O103" s="41"/>
      <c r="P103" s="39"/>
      <c r="Q103" s="41"/>
      <c r="R103" s="41"/>
      <c r="S103" s="41"/>
      <c r="T103" s="41"/>
      <c r="U103" s="41"/>
      <c r="V103" s="41"/>
      <c r="W103" s="41"/>
      <c r="X103" s="41"/>
      <c r="Y103" s="41"/>
      <c r="Z103" s="41">
        <v>0</v>
      </c>
      <c r="AA103" s="41">
        <v>0</v>
      </c>
      <c r="AB103" s="41"/>
      <c r="AC103" s="40"/>
      <c r="AD103" s="41">
        <v>0</v>
      </c>
      <c r="AE103" s="41">
        <v>0</v>
      </c>
      <c r="AF103" s="41">
        <v>0</v>
      </c>
      <c r="AG103" s="41">
        <v>0</v>
      </c>
      <c r="AH103" s="40">
        <v>0</v>
      </c>
      <c r="AI103" s="55">
        <v>0</v>
      </c>
      <c r="AJ103" s="42"/>
      <c r="AK103" s="91"/>
      <c r="AL103" s="91"/>
      <c r="AM103" s="91"/>
      <c r="AN103" s="91"/>
      <c r="AO103" s="91"/>
      <c r="AP103" s="91"/>
      <c r="AQ103" s="91"/>
      <c r="AR103" s="91"/>
      <c r="AS103" s="91"/>
      <c r="AT103" s="91"/>
      <c r="AU103" s="91"/>
      <c r="AV103" s="91"/>
      <c r="AW103" s="91"/>
      <c r="AX103" s="91"/>
      <c r="AY103" s="91"/>
      <c r="AZ103" s="91"/>
      <c r="BA103" s="91"/>
      <c r="BB103" s="91"/>
      <c r="BC103" s="91"/>
      <c r="BD103" s="91"/>
      <c r="BE103" s="91"/>
      <c r="BF103" s="91"/>
      <c r="BG103" s="91"/>
      <c r="BH103" s="91"/>
      <c r="BI103" s="91"/>
      <c r="BJ103" s="91"/>
      <c r="BK103" s="91"/>
      <c r="BL103" s="91"/>
      <c r="BM103" s="91"/>
      <c r="BN103" s="91"/>
      <c r="BO103" s="91"/>
      <c r="BP103" s="91"/>
      <c r="BQ103" s="91"/>
      <c r="BR103" s="91"/>
      <c r="BS103" s="91"/>
      <c r="BT103" s="91"/>
      <c r="BU103" s="91"/>
      <c r="BV103" s="91"/>
      <c r="BW103" s="91"/>
      <c r="BX103" s="91"/>
      <c r="BY103" s="91"/>
      <c r="BZ103" s="91"/>
      <c r="CA103" s="91"/>
      <c r="CB103" s="91"/>
      <c r="CC103" s="91"/>
      <c r="CD103" s="91"/>
      <c r="CE103" s="91"/>
      <c r="CF103" s="91"/>
      <c r="CG103" s="91"/>
      <c r="CH103" s="91"/>
      <c r="CI103" s="91"/>
      <c r="CJ103" s="91"/>
      <c r="CK103" s="91"/>
      <c r="CL103" s="91"/>
      <c r="CM103" s="91"/>
      <c r="CN103" s="91"/>
      <c r="CO103" s="91"/>
      <c r="CP103" s="91"/>
      <c r="CQ103" s="91"/>
      <c r="CR103" s="91"/>
      <c r="CS103" s="91"/>
      <c r="CT103" s="91"/>
      <c r="CU103" s="91"/>
      <c r="CV103" s="91"/>
      <c r="CW103" s="91"/>
      <c r="CX103" s="91"/>
      <c r="CY103" s="91"/>
      <c r="CZ103" s="91"/>
      <c r="DA103" s="91"/>
      <c r="DB103" s="91"/>
      <c r="DC103" s="91"/>
      <c r="DD103" s="91"/>
      <c r="DE103" s="91"/>
      <c r="DF103" s="91"/>
      <c r="DG103" s="91"/>
      <c r="DH103" s="91"/>
      <c r="DI103" s="91"/>
      <c r="DJ103" s="91"/>
      <c r="DK103" s="91"/>
      <c r="DL103" s="91"/>
      <c r="DM103" s="91"/>
      <c r="DN103" s="91"/>
      <c r="DO103" s="91"/>
      <c r="DP103" s="91"/>
      <c r="DQ103" s="91"/>
      <c r="DR103" s="91"/>
      <c r="DS103" s="91"/>
      <c r="DT103" s="91"/>
      <c r="DU103" s="91"/>
      <c r="DV103" s="91"/>
      <c r="DW103" s="91"/>
      <c r="DX103" s="91"/>
      <c r="DY103" s="91"/>
      <c r="DZ103" s="91"/>
      <c r="EA103" s="91"/>
      <c r="EB103" s="91"/>
      <c r="EC103" s="91"/>
      <c r="ED103" s="91"/>
      <c r="EE103" s="91"/>
      <c r="EF103" s="91"/>
      <c r="EG103" s="91"/>
      <c r="EH103" s="91"/>
      <c r="EI103" s="91"/>
      <c r="EJ103" s="91"/>
      <c r="EK103" s="91"/>
      <c r="EL103" s="91"/>
      <c r="EM103" s="91"/>
      <c r="EN103" s="91"/>
      <c r="EO103" s="91"/>
      <c r="EP103" s="91"/>
      <c r="EQ103" s="91"/>
      <c r="ER103" s="91"/>
      <c r="ES103" s="91"/>
      <c r="ET103" s="91"/>
      <c r="EU103" s="91"/>
      <c r="EV103" s="91"/>
      <c r="EW103" s="91"/>
      <c r="EX103" s="91"/>
      <c r="EY103" s="91"/>
      <c r="EZ103" s="91"/>
      <c r="FA103" s="91"/>
      <c r="FB103" s="91"/>
      <c r="FC103" s="91"/>
      <c r="FD103" s="91"/>
      <c r="FE103" s="91"/>
      <c r="FF103" s="91"/>
      <c r="FG103" s="91"/>
      <c r="FH103" s="91"/>
      <c r="FI103" s="91"/>
      <c r="FJ103" s="91"/>
      <c r="FK103" s="91"/>
    </row>
    <row r="104" spans="1:167" s="16" customFormat="1" x14ac:dyDescent="0.25">
      <c r="A104" s="83"/>
      <c r="B104" s="99" t="s">
        <v>21</v>
      </c>
      <c r="C104" s="89"/>
      <c r="D104" s="90"/>
      <c r="E104" s="90"/>
      <c r="F104" s="90"/>
      <c r="G104" s="97"/>
      <c r="H104" s="41"/>
      <c r="I104" s="41"/>
      <c r="J104" s="40"/>
      <c r="K104" s="41">
        <v>0</v>
      </c>
      <c r="L104" s="41">
        <v>0</v>
      </c>
      <c r="M104" s="41"/>
      <c r="N104" s="41"/>
      <c r="O104" s="41"/>
      <c r="P104" s="39"/>
      <c r="Q104" s="41"/>
      <c r="R104" s="41"/>
      <c r="S104" s="41"/>
      <c r="T104" s="41"/>
      <c r="U104" s="41"/>
      <c r="V104" s="41"/>
      <c r="W104" s="41"/>
      <c r="X104" s="41"/>
      <c r="Y104" s="41"/>
      <c r="Z104" s="41">
        <v>0</v>
      </c>
      <c r="AA104" s="41">
        <v>0</v>
      </c>
      <c r="AB104" s="41"/>
      <c r="AC104" s="40"/>
      <c r="AD104" s="41">
        <v>0</v>
      </c>
      <c r="AE104" s="41">
        <v>0</v>
      </c>
      <c r="AF104" s="41">
        <v>0</v>
      </c>
      <c r="AG104" s="41">
        <v>0</v>
      </c>
      <c r="AH104" s="40">
        <v>0</v>
      </c>
      <c r="AI104" s="55">
        <v>0</v>
      </c>
      <c r="AJ104" s="42"/>
      <c r="AK104" s="91"/>
      <c r="AL104" s="91"/>
      <c r="AM104" s="91"/>
      <c r="AN104" s="91"/>
      <c r="AO104" s="91"/>
      <c r="AP104" s="91"/>
      <c r="AQ104" s="91"/>
      <c r="AR104" s="91"/>
      <c r="AS104" s="91"/>
      <c r="AT104" s="91"/>
      <c r="AU104" s="91"/>
      <c r="AV104" s="91"/>
      <c r="AW104" s="91"/>
      <c r="AX104" s="91"/>
      <c r="AY104" s="91"/>
      <c r="AZ104" s="91"/>
      <c r="BA104" s="91"/>
      <c r="BB104" s="91"/>
      <c r="BC104" s="91"/>
      <c r="BD104" s="91"/>
      <c r="BE104" s="91"/>
      <c r="BF104" s="91"/>
      <c r="BG104" s="91"/>
      <c r="BH104" s="91"/>
      <c r="BI104" s="91"/>
      <c r="BJ104" s="91"/>
      <c r="BK104" s="91"/>
      <c r="BL104" s="91"/>
      <c r="BM104" s="91"/>
      <c r="BN104" s="91"/>
      <c r="BO104" s="91"/>
      <c r="BP104" s="91"/>
      <c r="BQ104" s="91"/>
      <c r="BR104" s="91"/>
      <c r="BS104" s="91"/>
      <c r="BT104" s="91"/>
      <c r="BU104" s="91"/>
      <c r="BV104" s="91"/>
      <c r="BW104" s="91"/>
      <c r="BX104" s="91"/>
      <c r="BY104" s="91"/>
      <c r="BZ104" s="91"/>
      <c r="CA104" s="91"/>
      <c r="CB104" s="91"/>
      <c r="CC104" s="91"/>
      <c r="CD104" s="91"/>
      <c r="CE104" s="91"/>
      <c r="CF104" s="91"/>
      <c r="CG104" s="91"/>
      <c r="CH104" s="91"/>
      <c r="CI104" s="91"/>
      <c r="CJ104" s="91"/>
      <c r="CK104" s="91"/>
      <c r="CL104" s="91"/>
      <c r="CM104" s="91"/>
      <c r="CN104" s="91"/>
      <c r="CO104" s="91"/>
      <c r="CP104" s="91"/>
      <c r="CQ104" s="91"/>
      <c r="CR104" s="91"/>
      <c r="CS104" s="91"/>
      <c r="CT104" s="91"/>
      <c r="CU104" s="91"/>
      <c r="CV104" s="91"/>
      <c r="CW104" s="91"/>
      <c r="CX104" s="91"/>
      <c r="CY104" s="91"/>
      <c r="CZ104" s="91"/>
      <c r="DA104" s="91"/>
      <c r="DB104" s="91"/>
      <c r="DC104" s="91"/>
      <c r="DD104" s="91"/>
      <c r="DE104" s="91"/>
      <c r="DF104" s="91"/>
      <c r="DG104" s="91"/>
      <c r="DH104" s="91"/>
      <c r="DI104" s="91"/>
      <c r="DJ104" s="91"/>
      <c r="DK104" s="91"/>
      <c r="DL104" s="91"/>
      <c r="DM104" s="91"/>
      <c r="DN104" s="91"/>
      <c r="DO104" s="91"/>
      <c r="DP104" s="91"/>
      <c r="DQ104" s="91"/>
      <c r="DR104" s="91"/>
      <c r="DS104" s="91"/>
      <c r="DT104" s="91"/>
      <c r="DU104" s="91"/>
      <c r="DV104" s="91"/>
      <c r="DW104" s="91"/>
      <c r="DX104" s="91"/>
      <c r="DY104" s="91"/>
      <c r="DZ104" s="91"/>
      <c r="EA104" s="91"/>
      <c r="EB104" s="91"/>
      <c r="EC104" s="91"/>
      <c r="ED104" s="91"/>
      <c r="EE104" s="91"/>
      <c r="EF104" s="91"/>
      <c r="EG104" s="91"/>
      <c r="EH104" s="91"/>
      <c r="EI104" s="91"/>
      <c r="EJ104" s="91"/>
      <c r="EK104" s="91"/>
      <c r="EL104" s="91"/>
      <c r="EM104" s="91"/>
      <c r="EN104" s="91"/>
      <c r="EO104" s="91"/>
      <c r="EP104" s="91"/>
      <c r="EQ104" s="91"/>
      <c r="ER104" s="91"/>
      <c r="ES104" s="91"/>
      <c r="ET104" s="91"/>
      <c r="EU104" s="91"/>
      <c r="EV104" s="91"/>
      <c r="EW104" s="91"/>
      <c r="EX104" s="91"/>
      <c r="EY104" s="91"/>
      <c r="EZ104" s="91"/>
      <c r="FA104" s="91"/>
      <c r="FB104" s="91"/>
      <c r="FC104" s="91"/>
      <c r="FD104" s="91"/>
      <c r="FE104" s="91"/>
      <c r="FF104" s="91"/>
      <c r="FG104" s="91"/>
      <c r="FH104" s="91"/>
      <c r="FI104" s="91"/>
      <c r="FJ104" s="91"/>
      <c r="FK104" s="91"/>
    </row>
    <row r="105" spans="1:167" s="16" customFormat="1" x14ac:dyDescent="0.25">
      <c r="A105" s="83"/>
      <c r="B105" s="99" t="s">
        <v>22</v>
      </c>
      <c r="C105" s="89"/>
      <c r="D105" s="90"/>
      <c r="E105" s="90"/>
      <c r="F105" s="90"/>
      <c r="G105" s="97"/>
      <c r="H105" s="41"/>
      <c r="I105" s="41"/>
      <c r="J105" s="40"/>
      <c r="K105" s="41">
        <v>0</v>
      </c>
      <c r="L105" s="41">
        <v>0</v>
      </c>
      <c r="M105" s="41"/>
      <c r="N105" s="41"/>
      <c r="O105" s="41"/>
      <c r="P105" s="39"/>
      <c r="Q105" s="41"/>
      <c r="R105" s="41"/>
      <c r="S105" s="41"/>
      <c r="T105" s="41"/>
      <c r="U105" s="41"/>
      <c r="V105" s="41"/>
      <c r="W105" s="41"/>
      <c r="X105" s="41"/>
      <c r="Y105" s="41"/>
      <c r="Z105" s="41">
        <v>0</v>
      </c>
      <c r="AA105" s="41">
        <v>0</v>
      </c>
      <c r="AB105" s="41"/>
      <c r="AC105" s="40"/>
      <c r="AD105" s="41">
        <v>0</v>
      </c>
      <c r="AE105" s="41">
        <v>0</v>
      </c>
      <c r="AF105" s="41">
        <v>0</v>
      </c>
      <c r="AG105" s="41">
        <v>0</v>
      </c>
      <c r="AH105" s="40">
        <v>0</v>
      </c>
      <c r="AI105" s="55">
        <v>0</v>
      </c>
      <c r="AJ105" s="42"/>
      <c r="AK105" s="91"/>
      <c r="AL105" s="91"/>
      <c r="AM105" s="91"/>
      <c r="AN105" s="91"/>
      <c r="AO105" s="91"/>
      <c r="AP105" s="91"/>
      <c r="AQ105" s="91"/>
      <c r="AR105" s="91"/>
      <c r="AS105" s="91"/>
      <c r="AT105" s="91"/>
      <c r="AU105" s="91"/>
      <c r="AV105" s="91"/>
      <c r="AW105" s="91"/>
      <c r="AX105" s="91"/>
      <c r="AY105" s="91"/>
      <c r="AZ105" s="91"/>
      <c r="BA105" s="91"/>
      <c r="BB105" s="91"/>
      <c r="BC105" s="91"/>
      <c r="BD105" s="91"/>
      <c r="BE105" s="91"/>
      <c r="BF105" s="91"/>
      <c r="BG105" s="91"/>
      <c r="BH105" s="91"/>
      <c r="BI105" s="91"/>
      <c r="BJ105" s="91"/>
      <c r="BK105" s="91"/>
      <c r="BL105" s="91"/>
      <c r="BM105" s="91"/>
      <c r="BN105" s="91"/>
      <c r="BO105" s="91"/>
      <c r="BP105" s="91"/>
      <c r="BQ105" s="91"/>
      <c r="BR105" s="91"/>
      <c r="BS105" s="91"/>
      <c r="BT105" s="91"/>
      <c r="BU105" s="91"/>
      <c r="BV105" s="91"/>
      <c r="BW105" s="91"/>
      <c r="BX105" s="91"/>
      <c r="BY105" s="91"/>
      <c r="BZ105" s="91"/>
      <c r="CA105" s="91"/>
      <c r="CB105" s="91"/>
      <c r="CC105" s="91"/>
      <c r="CD105" s="91"/>
      <c r="CE105" s="91"/>
      <c r="CF105" s="91"/>
      <c r="CG105" s="91"/>
      <c r="CH105" s="91"/>
      <c r="CI105" s="91"/>
      <c r="CJ105" s="91"/>
      <c r="CK105" s="91"/>
      <c r="CL105" s="91"/>
      <c r="CM105" s="91"/>
      <c r="CN105" s="91"/>
      <c r="CO105" s="91"/>
      <c r="CP105" s="91"/>
      <c r="CQ105" s="91"/>
      <c r="CR105" s="91"/>
      <c r="CS105" s="91"/>
      <c r="CT105" s="91"/>
      <c r="CU105" s="91"/>
      <c r="CV105" s="91"/>
      <c r="CW105" s="91"/>
      <c r="CX105" s="91"/>
      <c r="CY105" s="91"/>
      <c r="CZ105" s="91"/>
      <c r="DA105" s="91"/>
      <c r="DB105" s="91"/>
      <c r="DC105" s="91"/>
      <c r="DD105" s="91"/>
      <c r="DE105" s="91"/>
      <c r="DF105" s="91"/>
      <c r="DG105" s="91"/>
      <c r="DH105" s="91"/>
      <c r="DI105" s="91"/>
      <c r="DJ105" s="91"/>
      <c r="DK105" s="91"/>
      <c r="DL105" s="91"/>
      <c r="DM105" s="91"/>
      <c r="DN105" s="91"/>
      <c r="DO105" s="91"/>
      <c r="DP105" s="91"/>
      <c r="DQ105" s="91"/>
      <c r="DR105" s="91"/>
      <c r="DS105" s="91"/>
      <c r="DT105" s="91"/>
      <c r="DU105" s="91"/>
      <c r="DV105" s="91"/>
      <c r="DW105" s="91"/>
      <c r="DX105" s="91"/>
      <c r="DY105" s="91"/>
      <c r="DZ105" s="91"/>
      <c r="EA105" s="91"/>
      <c r="EB105" s="91"/>
      <c r="EC105" s="91"/>
      <c r="ED105" s="91"/>
      <c r="EE105" s="91"/>
      <c r="EF105" s="91"/>
      <c r="EG105" s="91"/>
      <c r="EH105" s="91"/>
      <c r="EI105" s="91"/>
      <c r="EJ105" s="91"/>
      <c r="EK105" s="91"/>
      <c r="EL105" s="91"/>
      <c r="EM105" s="91"/>
      <c r="EN105" s="91"/>
      <c r="EO105" s="91"/>
      <c r="EP105" s="91"/>
      <c r="EQ105" s="91"/>
      <c r="ER105" s="91"/>
      <c r="ES105" s="91"/>
      <c r="ET105" s="91"/>
      <c r="EU105" s="91"/>
      <c r="EV105" s="91"/>
      <c r="EW105" s="91"/>
      <c r="EX105" s="91"/>
      <c r="EY105" s="91"/>
      <c r="EZ105" s="91"/>
      <c r="FA105" s="91"/>
      <c r="FB105" s="91"/>
      <c r="FC105" s="91"/>
      <c r="FD105" s="91"/>
      <c r="FE105" s="91"/>
      <c r="FF105" s="91"/>
      <c r="FG105" s="91"/>
      <c r="FH105" s="91"/>
      <c r="FI105" s="91"/>
      <c r="FJ105" s="91"/>
      <c r="FK105" s="91"/>
    </row>
    <row r="106" spans="1:167" s="16" customFormat="1" x14ac:dyDescent="0.25">
      <c r="A106" s="83"/>
      <c r="B106" s="99" t="s">
        <v>23</v>
      </c>
      <c r="C106" s="89"/>
      <c r="D106" s="90"/>
      <c r="E106" s="90"/>
      <c r="F106" s="90"/>
      <c r="G106" s="97"/>
      <c r="H106" s="41"/>
      <c r="I106" s="41"/>
      <c r="J106" s="40"/>
      <c r="K106" s="41">
        <v>0</v>
      </c>
      <c r="L106" s="41">
        <v>0</v>
      </c>
      <c r="M106" s="41"/>
      <c r="N106" s="41"/>
      <c r="O106" s="41"/>
      <c r="P106" s="39"/>
      <c r="Q106" s="41"/>
      <c r="R106" s="41"/>
      <c r="S106" s="41"/>
      <c r="T106" s="41"/>
      <c r="U106" s="41"/>
      <c r="V106" s="41"/>
      <c r="W106" s="41"/>
      <c r="X106" s="41"/>
      <c r="Y106" s="41"/>
      <c r="Z106" s="41">
        <v>0</v>
      </c>
      <c r="AA106" s="41">
        <v>0</v>
      </c>
      <c r="AB106" s="41"/>
      <c r="AC106" s="40"/>
      <c r="AD106" s="41">
        <v>0</v>
      </c>
      <c r="AE106" s="41">
        <v>0</v>
      </c>
      <c r="AF106" s="41">
        <v>0</v>
      </c>
      <c r="AG106" s="41">
        <v>0</v>
      </c>
      <c r="AH106" s="40">
        <v>0</v>
      </c>
      <c r="AI106" s="55">
        <v>0</v>
      </c>
      <c r="AJ106" s="42"/>
      <c r="AK106" s="91"/>
      <c r="AL106" s="91"/>
      <c r="AM106" s="91"/>
      <c r="AN106" s="91"/>
      <c r="AO106" s="91"/>
      <c r="AP106" s="91"/>
      <c r="AQ106" s="91"/>
      <c r="AR106" s="91"/>
      <c r="AS106" s="91"/>
      <c r="AT106" s="91"/>
      <c r="AU106" s="91"/>
      <c r="AV106" s="91"/>
      <c r="AW106" s="91"/>
      <c r="AX106" s="91"/>
      <c r="AY106" s="91"/>
      <c r="AZ106" s="91"/>
      <c r="BA106" s="91"/>
      <c r="BB106" s="91"/>
      <c r="BC106" s="91"/>
      <c r="BD106" s="91"/>
      <c r="BE106" s="91"/>
      <c r="BF106" s="91"/>
      <c r="BG106" s="91"/>
      <c r="BH106" s="91"/>
      <c r="BI106" s="91"/>
      <c r="BJ106" s="91"/>
      <c r="BK106" s="91"/>
      <c r="BL106" s="91"/>
      <c r="BM106" s="91"/>
      <c r="BN106" s="91"/>
      <c r="BO106" s="91"/>
      <c r="BP106" s="91"/>
      <c r="BQ106" s="91"/>
      <c r="BR106" s="91"/>
      <c r="BS106" s="91"/>
      <c r="BT106" s="91"/>
      <c r="BU106" s="91"/>
      <c r="BV106" s="91"/>
      <c r="BW106" s="91"/>
      <c r="BX106" s="91"/>
      <c r="BY106" s="91"/>
      <c r="BZ106" s="91"/>
      <c r="CA106" s="91"/>
      <c r="CB106" s="91"/>
      <c r="CC106" s="91"/>
      <c r="CD106" s="91"/>
      <c r="CE106" s="91"/>
      <c r="CF106" s="91"/>
      <c r="CG106" s="91"/>
      <c r="CH106" s="91"/>
      <c r="CI106" s="91"/>
      <c r="CJ106" s="91"/>
      <c r="CK106" s="91"/>
      <c r="CL106" s="91"/>
      <c r="CM106" s="91"/>
      <c r="CN106" s="91"/>
      <c r="CO106" s="91"/>
      <c r="CP106" s="91"/>
      <c r="CQ106" s="91"/>
      <c r="CR106" s="91"/>
      <c r="CS106" s="91"/>
      <c r="CT106" s="91"/>
      <c r="CU106" s="91"/>
      <c r="CV106" s="91"/>
      <c r="CW106" s="91"/>
      <c r="CX106" s="91"/>
      <c r="CY106" s="91"/>
      <c r="CZ106" s="91"/>
      <c r="DA106" s="91"/>
      <c r="DB106" s="91"/>
      <c r="DC106" s="91"/>
      <c r="DD106" s="91"/>
      <c r="DE106" s="91"/>
      <c r="DF106" s="91"/>
      <c r="DG106" s="91"/>
      <c r="DH106" s="91"/>
      <c r="DI106" s="91"/>
      <c r="DJ106" s="91"/>
      <c r="DK106" s="91"/>
      <c r="DL106" s="91"/>
      <c r="DM106" s="91"/>
      <c r="DN106" s="91"/>
      <c r="DO106" s="91"/>
      <c r="DP106" s="91"/>
      <c r="DQ106" s="91"/>
      <c r="DR106" s="91"/>
      <c r="DS106" s="91"/>
      <c r="DT106" s="91"/>
      <c r="DU106" s="91"/>
      <c r="DV106" s="91"/>
      <c r="DW106" s="91"/>
      <c r="DX106" s="91"/>
      <c r="DY106" s="91"/>
      <c r="DZ106" s="91"/>
      <c r="EA106" s="91"/>
      <c r="EB106" s="91"/>
      <c r="EC106" s="91"/>
      <c r="ED106" s="91"/>
      <c r="EE106" s="91"/>
      <c r="EF106" s="91"/>
      <c r="EG106" s="91"/>
      <c r="EH106" s="91"/>
      <c r="EI106" s="91"/>
      <c r="EJ106" s="91"/>
      <c r="EK106" s="91"/>
      <c r="EL106" s="91"/>
      <c r="EM106" s="91"/>
      <c r="EN106" s="91"/>
      <c r="EO106" s="91"/>
      <c r="EP106" s="91"/>
      <c r="EQ106" s="91"/>
      <c r="ER106" s="91"/>
      <c r="ES106" s="91"/>
      <c r="ET106" s="91"/>
      <c r="EU106" s="91"/>
      <c r="EV106" s="91"/>
      <c r="EW106" s="91"/>
      <c r="EX106" s="91"/>
      <c r="EY106" s="91"/>
      <c r="EZ106" s="91"/>
      <c r="FA106" s="91"/>
      <c r="FB106" s="91"/>
      <c r="FC106" s="91"/>
      <c r="FD106" s="91"/>
      <c r="FE106" s="91"/>
      <c r="FF106" s="91"/>
      <c r="FG106" s="91"/>
      <c r="FH106" s="91"/>
      <c r="FI106" s="91"/>
      <c r="FJ106" s="91"/>
      <c r="FK106" s="91"/>
    </row>
    <row r="107" spans="1:167" s="16" customFormat="1" x14ac:dyDescent="0.25">
      <c r="A107" s="107"/>
      <c r="B107" s="143" t="s">
        <v>31</v>
      </c>
      <c r="C107" s="89"/>
      <c r="D107" s="90"/>
      <c r="E107" s="90"/>
      <c r="F107" s="90"/>
      <c r="G107" s="97"/>
      <c r="H107" s="41"/>
      <c r="I107" s="41"/>
      <c r="J107" s="40">
        <f>J108+J109+J111</f>
        <v>0</v>
      </c>
      <c r="K107" s="41"/>
      <c r="L107" s="41"/>
      <c r="M107" s="41"/>
      <c r="N107" s="41"/>
      <c r="O107" s="41">
        <f>O108+O109+O111</f>
        <v>0</v>
      </c>
      <c r="P107" s="41"/>
      <c r="Q107" s="41">
        <f>Q108+Q109+Q111</f>
        <v>52.692999999999998</v>
      </c>
      <c r="R107" s="41">
        <f t="shared" ref="R107:U107" si="42">R108+R109+R111</f>
        <v>0</v>
      </c>
      <c r="S107" s="41">
        <f t="shared" si="42"/>
        <v>31.883999999999997</v>
      </c>
      <c r="T107" s="41">
        <f t="shared" si="42"/>
        <v>20.75</v>
      </c>
      <c r="U107" s="41">
        <f t="shared" si="42"/>
        <v>5.8999999999999997E-2</v>
      </c>
      <c r="V107" s="41"/>
      <c r="W107" s="41"/>
      <c r="X107" s="41"/>
      <c r="Y107" s="41"/>
      <c r="Z107" s="41"/>
      <c r="AA107" s="41"/>
      <c r="AB107" s="41"/>
      <c r="AC107" s="40">
        <f>AC108+AC109+AC111</f>
        <v>0</v>
      </c>
      <c r="AD107" s="41"/>
      <c r="AE107" s="41"/>
      <c r="AF107" s="41"/>
      <c r="AG107" s="41"/>
      <c r="AH107" s="40">
        <f>AH108+AH109+AH111</f>
        <v>0</v>
      </c>
      <c r="AI107" s="55"/>
      <c r="AJ107" s="42"/>
      <c r="AK107" s="91"/>
      <c r="AL107" s="91"/>
      <c r="AM107" s="91"/>
      <c r="AN107" s="91"/>
      <c r="AO107" s="91"/>
      <c r="AP107" s="91"/>
      <c r="AQ107" s="91"/>
      <c r="AR107" s="91"/>
      <c r="AS107" s="91"/>
      <c r="AT107" s="91"/>
      <c r="AU107" s="91"/>
      <c r="AV107" s="91"/>
      <c r="AW107" s="91"/>
      <c r="AX107" s="91"/>
      <c r="AY107" s="91"/>
      <c r="AZ107" s="91"/>
      <c r="BA107" s="91"/>
      <c r="BB107" s="91"/>
      <c r="BC107" s="91"/>
      <c r="BD107" s="91"/>
      <c r="BE107" s="91"/>
      <c r="BF107" s="91"/>
      <c r="BG107" s="91"/>
      <c r="BH107" s="91"/>
      <c r="BI107" s="91"/>
      <c r="BJ107" s="91"/>
      <c r="BK107" s="91"/>
      <c r="BL107" s="91"/>
      <c r="BM107" s="91"/>
      <c r="BN107" s="91"/>
      <c r="BO107" s="91"/>
      <c r="BP107" s="91"/>
      <c r="BQ107" s="91"/>
      <c r="BR107" s="91"/>
      <c r="BS107" s="91"/>
      <c r="BT107" s="91"/>
      <c r="BU107" s="91"/>
      <c r="BV107" s="91"/>
      <c r="BW107" s="91"/>
      <c r="BX107" s="91"/>
      <c r="BY107" s="91"/>
      <c r="BZ107" s="91"/>
      <c r="CA107" s="91"/>
      <c r="CB107" s="91"/>
      <c r="CC107" s="91"/>
      <c r="CD107" s="91"/>
      <c r="CE107" s="91"/>
      <c r="CF107" s="91"/>
      <c r="CG107" s="91"/>
      <c r="CH107" s="91"/>
      <c r="CI107" s="91"/>
      <c r="CJ107" s="91"/>
      <c r="CK107" s="91"/>
      <c r="CL107" s="91"/>
      <c r="CM107" s="91"/>
      <c r="CN107" s="91"/>
      <c r="CO107" s="91"/>
      <c r="CP107" s="91"/>
      <c r="CQ107" s="91"/>
      <c r="CR107" s="91"/>
      <c r="CS107" s="91"/>
      <c r="CT107" s="91"/>
      <c r="CU107" s="91"/>
      <c r="CV107" s="91"/>
      <c r="CW107" s="91"/>
      <c r="CX107" s="91"/>
      <c r="CY107" s="91"/>
      <c r="CZ107" s="91"/>
      <c r="DA107" s="91"/>
      <c r="DB107" s="91"/>
      <c r="DC107" s="91"/>
      <c r="DD107" s="91"/>
      <c r="DE107" s="91"/>
      <c r="DF107" s="91"/>
      <c r="DG107" s="91"/>
      <c r="DH107" s="91"/>
      <c r="DI107" s="91"/>
      <c r="DJ107" s="91"/>
      <c r="DK107" s="91"/>
      <c r="DL107" s="91"/>
      <c r="DM107" s="91"/>
      <c r="DN107" s="91"/>
      <c r="DO107" s="91"/>
      <c r="DP107" s="91"/>
      <c r="DQ107" s="91"/>
      <c r="DR107" s="91"/>
      <c r="DS107" s="91"/>
      <c r="DT107" s="91"/>
      <c r="DU107" s="91"/>
      <c r="DV107" s="91"/>
      <c r="DW107" s="91"/>
      <c r="DX107" s="91"/>
      <c r="DY107" s="91"/>
      <c r="DZ107" s="91"/>
      <c r="EA107" s="91"/>
      <c r="EB107" s="91"/>
      <c r="EC107" s="91"/>
      <c r="ED107" s="91"/>
      <c r="EE107" s="91"/>
      <c r="EF107" s="91"/>
      <c r="EG107" s="91"/>
      <c r="EH107" s="91"/>
      <c r="EI107" s="91"/>
      <c r="EJ107" s="91"/>
      <c r="EK107" s="91"/>
      <c r="EL107" s="91"/>
      <c r="EM107" s="91"/>
      <c r="EN107" s="91"/>
      <c r="EO107" s="91"/>
      <c r="EP107" s="91"/>
      <c r="EQ107" s="91"/>
      <c r="ER107" s="91"/>
      <c r="ES107" s="91"/>
      <c r="ET107" s="91"/>
      <c r="EU107" s="91"/>
      <c r="EV107" s="91"/>
      <c r="EW107" s="91"/>
      <c r="EX107" s="91"/>
      <c r="EY107" s="91"/>
      <c r="EZ107" s="91"/>
      <c r="FA107" s="91"/>
      <c r="FB107" s="91"/>
      <c r="FC107" s="91"/>
      <c r="FD107" s="91"/>
      <c r="FE107" s="91"/>
      <c r="FF107" s="91"/>
      <c r="FG107" s="91"/>
      <c r="FH107" s="91"/>
      <c r="FI107" s="91"/>
      <c r="FJ107" s="91"/>
      <c r="FK107" s="91"/>
    </row>
    <row r="108" spans="1:167" s="16" customFormat="1" x14ac:dyDescent="0.25">
      <c r="A108" s="108"/>
      <c r="B108" s="80" t="s">
        <v>49</v>
      </c>
      <c r="C108" s="89"/>
      <c r="D108" s="90"/>
      <c r="E108" s="90"/>
      <c r="F108" s="90"/>
      <c r="G108" s="97"/>
      <c r="H108" s="41"/>
      <c r="I108" s="41"/>
      <c r="J108" s="40"/>
      <c r="K108" s="41"/>
      <c r="L108" s="41"/>
      <c r="M108" s="41"/>
      <c r="N108" s="41"/>
      <c r="O108" s="41"/>
      <c r="P108" s="39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0"/>
      <c r="AD108" s="41"/>
      <c r="AE108" s="41"/>
      <c r="AF108" s="41"/>
      <c r="AG108" s="41"/>
      <c r="AH108" s="40"/>
      <c r="AI108" s="55"/>
      <c r="AJ108" s="42"/>
      <c r="AK108" s="91"/>
      <c r="AL108" s="91"/>
      <c r="AM108" s="91"/>
      <c r="AN108" s="91"/>
      <c r="AO108" s="91"/>
      <c r="AP108" s="91"/>
      <c r="AQ108" s="91"/>
      <c r="AR108" s="91"/>
      <c r="AS108" s="91"/>
      <c r="AT108" s="91"/>
      <c r="AU108" s="91"/>
      <c r="AV108" s="91"/>
      <c r="AW108" s="91"/>
      <c r="AX108" s="91"/>
      <c r="AY108" s="91"/>
      <c r="AZ108" s="91"/>
      <c r="BA108" s="91"/>
      <c r="BB108" s="91"/>
      <c r="BC108" s="91"/>
      <c r="BD108" s="91"/>
      <c r="BE108" s="91"/>
      <c r="BF108" s="91"/>
      <c r="BG108" s="91"/>
      <c r="BH108" s="91"/>
      <c r="BI108" s="91"/>
      <c r="BJ108" s="91"/>
      <c r="BK108" s="91"/>
      <c r="BL108" s="91"/>
      <c r="BM108" s="91"/>
      <c r="BN108" s="91"/>
      <c r="BO108" s="91"/>
      <c r="BP108" s="91"/>
      <c r="BQ108" s="91"/>
      <c r="BR108" s="91"/>
      <c r="BS108" s="91"/>
      <c r="BT108" s="91"/>
      <c r="BU108" s="91"/>
      <c r="BV108" s="91"/>
      <c r="BW108" s="91"/>
      <c r="BX108" s="91"/>
      <c r="BY108" s="91"/>
      <c r="BZ108" s="91"/>
      <c r="CA108" s="91"/>
      <c r="CB108" s="91"/>
      <c r="CC108" s="91"/>
      <c r="CD108" s="91"/>
      <c r="CE108" s="91"/>
      <c r="CF108" s="91"/>
      <c r="CG108" s="91"/>
      <c r="CH108" s="91"/>
      <c r="CI108" s="91"/>
      <c r="CJ108" s="91"/>
      <c r="CK108" s="91"/>
      <c r="CL108" s="91"/>
      <c r="CM108" s="91"/>
      <c r="CN108" s="91"/>
      <c r="CO108" s="91"/>
      <c r="CP108" s="91"/>
      <c r="CQ108" s="91"/>
      <c r="CR108" s="91"/>
      <c r="CS108" s="91"/>
      <c r="CT108" s="91"/>
      <c r="CU108" s="91"/>
      <c r="CV108" s="91"/>
      <c r="CW108" s="91"/>
      <c r="CX108" s="91"/>
      <c r="CY108" s="91"/>
      <c r="CZ108" s="91"/>
      <c r="DA108" s="91"/>
      <c r="DB108" s="91"/>
      <c r="DC108" s="91"/>
      <c r="DD108" s="91"/>
      <c r="DE108" s="91"/>
      <c r="DF108" s="91"/>
      <c r="DG108" s="91"/>
      <c r="DH108" s="91"/>
      <c r="DI108" s="91"/>
      <c r="DJ108" s="91"/>
      <c r="DK108" s="91"/>
      <c r="DL108" s="91"/>
      <c r="DM108" s="91"/>
      <c r="DN108" s="91"/>
      <c r="DO108" s="91"/>
      <c r="DP108" s="91"/>
      <c r="DQ108" s="91"/>
      <c r="DR108" s="91"/>
      <c r="DS108" s="91"/>
      <c r="DT108" s="91"/>
      <c r="DU108" s="91"/>
      <c r="DV108" s="91"/>
      <c r="DW108" s="91"/>
      <c r="DX108" s="91"/>
      <c r="DY108" s="91"/>
      <c r="DZ108" s="91"/>
      <c r="EA108" s="91"/>
      <c r="EB108" s="91"/>
      <c r="EC108" s="91"/>
      <c r="ED108" s="91"/>
      <c r="EE108" s="91"/>
      <c r="EF108" s="91"/>
      <c r="EG108" s="91"/>
      <c r="EH108" s="91"/>
      <c r="EI108" s="91"/>
      <c r="EJ108" s="91"/>
      <c r="EK108" s="91"/>
      <c r="EL108" s="91"/>
      <c r="EM108" s="91"/>
      <c r="EN108" s="91"/>
      <c r="EO108" s="91"/>
      <c r="EP108" s="91"/>
      <c r="EQ108" s="91"/>
      <c r="ER108" s="91"/>
      <c r="ES108" s="91"/>
      <c r="ET108" s="91"/>
      <c r="EU108" s="91"/>
      <c r="EV108" s="91"/>
      <c r="EW108" s="91"/>
      <c r="EX108" s="91"/>
      <c r="EY108" s="91"/>
      <c r="EZ108" s="91"/>
      <c r="FA108" s="91"/>
      <c r="FB108" s="91"/>
      <c r="FC108" s="91"/>
      <c r="FD108" s="91"/>
      <c r="FE108" s="91"/>
      <c r="FF108" s="91"/>
      <c r="FG108" s="91"/>
      <c r="FH108" s="91"/>
      <c r="FI108" s="91"/>
      <c r="FJ108" s="91"/>
      <c r="FK108" s="91"/>
    </row>
    <row r="109" spans="1:167" s="16" customFormat="1" x14ac:dyDescent="0.25">
      <c r="A109" s="107"/>
      <c r="B109" s="80" t="s">
        <v>53</v>
      </c>
      <c r="C109" s="89"/>
      <c r="D109" s="90"/>
      <c r="E109" s="90"/>
      <c r="F109" s="90"/>
      <c r="G109" s="97"/>
      <c r="H109" s="41"/>
      <c r="I109" s="41"/>
      <c r="J109" s="40">
        <f>J110</f>
        <v>0</v>
      </c>
      <c r="K109" s="41"/>
      <c r="L109" s="41"/>
      <c r="M109" s="41"/>
      <c r="N109" s="41"/>
      <c r="O109" s="41">
        <f>O110</f>
        <v>0</v>
      </c>
      <c r="P109" s="41"/>
      <c r="Q109" s="41">
        <f>Q110</f>
        <v>52.692999999999998</v>
      </c>
      <c r="R109" s="41">
        <f t="shared" ref="R109:U109" si="43">R110</f>
        <v>0</v>
      </c>
      <c r="S109" s="41">
        <f t="shared" si="43"/>
        <v>31.883999999999997</v>
      </c>
      <c r="T109" s="41">
        <f t="shared" si="43"/>
        <v>20.75</v>
      </c>
      <c r="U109" s="41">
        <f t="shared" si="43"/>
        <v>5.8999999999999997E-2</v>
      </c>
      <c r="V109" s="41"/>
      <c r="W109" s="41"/>
      <c r="X109" s="41"/>
      <c r="Y109" s="41"/>
      <c r="Z109" s="41"/>
      <c r="AA109" s="41"/>
      <c r="AB109" s="41"/>
      <c r="AC109" s="40">
        <f>AC110</f>
        <v>0</v>
      </c>
      <c r="AD109" s="41"/>
      <c r="AE109" s="41"/>
      <c r="AF109" s="41"/>
      <c r="AG109" s="41"/>
      <c r="AH109" s="40">
        <f>AH110</f>
        <v>0</v>
      </c>
      <c r="AI109" s="55"/>
      <c r="AJ109" s="42"/>
      <c r="AK109" s="91"/>
      <c r="AL109" s="91"/>
      <c r="AM109" s="91"/>
      <c r="AN109" s="91"/>
      <c r="AO109" s="91"/>
      <c r="AP109" s="91"/>
      <c r="AQ109" s="91"/>
      <c r="AR109" s="91"/>
      <c r="AS109" s="91"/>
      <c r="AT109" s="91"/>
      <c r="AU109" s="91"/>
      <c r="AV109" s="91"/>
      <c r="AW109" s="91"/>
      <c r="AX109" s="91"/>
      <c r="AY109" s="91"/>
      <c r="AZ109" s="91"/>
      <c r="BA109" s="91"/>
      <c r="BB109" s="91"/>
      <c r="BC109" s="91"/>
      <c r="BD109" s="91"/>
      <c r="BE109" s="91"/>
      <c r="BF109" s="91"/>
      <c r="BG109" s="91"/>
      <c r="BH109" s="91"/>
      <c r="BI109" s="91"/>
      <c r="BJ109" s="91"/>
      <c r="BK109" s="91"/>
      <c r="BL109" s="91"/>
      <c r="BM109" s="91"/>
      <c r="BN109" s="91"/>
      <c r="BO109" s="91"/>
      <c r="BP109" s="91"/>
      <c r="BQ109" s="91"/>
      <c r="BR109" s="91"/>
      <c r="BS109" s="91"/>
      <c r="BT109" s="91"/>
      <c r="BU109" s="91"/>
      <c r="BV109" s="91"/>
      <c r="BW109" s="91"/>
      <c r="BX109" s="91"/>
      <c r="BY109" s="91"/>
      <c r="BZ109" s="91"/>
      <c r="CA109" s="91"/>
      <c r="CB109" s="91"/>
      <c r="CC109" s="91"/>
      <c r="CD109" s="91"/>
      <c r="CE109" s="91"/>
      <c r="CF109" s="91"/>
      <c r="CG109" s="91"/>
      <c r="CH109" s="91"/>
      <c r="CI109" s="91"/>
      <c r="CJ109" s="91"/>
      <c r="CK109" s="91"/>
      <c r="CL109" s="91"/>
      <c r="CM109" s="91"/>
      <c r="CN109" s="91"/>
      <c r="CO109" s="91"/>
      <c r="CP109" s="91"/>
      <c r="CQ109" s="91"/>
      <c r="CR109" s="91"/>
      <c r="CS109" s="91"/>
      <c r="CT109" s="91"/>
      <c r="CU109" s="91"/>
      <c r="CV109" s="91"/>
      <c r="CW109" s="91"/>
      <c r="CX109" s="91"/>
      <c r="CY109" s="91"/>
      <c r="CZ109" s="91"/>
      <c r="DA109" s="91"/>
      <c r="DB109" s="91"/>
      <c r="DC109" s="91"/>
      <c r="DD109" s="91"/>
      <c r="DE109" s="91"/>
      <c r="DF109" s="91"/>
      <c r="DG109" s="91"/>
      <c r="DH109" s="91"/>
      <c r="DI109" s="91"/>
      <c r="DJ109" s="91"/>
      <c r="DK109" s="91"/>
      <c r="DL109" s="91"/>
      <c r="DM109" s="91"/>
      <c r="DN109" s="91"/>
      <c r="DO109" s="91"/>
      <c r="DP109" s="91"/>
      <c r="DQ109" s="91"/>
      <c r="DR109" s="91"/>
      <c r="DS109" s="91"/>
      <c r="DT109" s="91"/>
      <c r="DU109" s="91"/>
      <c r="DV109" s="91"/>
      <c r="DW109" s="91"/>
      <c r="DX109" s="91"/>
      <c r="DY109" s="91"/>
      <c r="DZ109" s="91"/>
      <c r="EA109" s="91"/>
      <c r="EB109" s="91"/>
      <c r="EC109" s="91"/>
      <c r="ED109" s="91"/>
      <c r="EE109" s="91"/>
      <c r="EF109" s="91"/>
      <c r="EG109" s="91"/>
      <c r="EH109" s="91"/>
      <c r="EI109" s="91"/>
      <c r="EJ109" s="91"/>
      <c r="EK109" s="91"/>
      <c r="EL109" s="91"/>
      <c r="EM109" s="91"/>
      <c r="EN109" s="91"/>
      <c r="EO109" s="91"/>
      <c r="EP109" s="91"/>
      <c r="EQ109" s="91"/>
      <c r="ER109" s="91"/>
      <c r="ES109" s="91"/>
      <c r="ET109" s="91"/>
      <c r="EU109" s="91"/>
      <c r="EV109" s="91"/>
      <c r="EW109" s="91"/>
      <c r="EX109" s="91"/>
      <c r="EY109" s="91"/>
      <c r="EZ109" s="91"/>
      <c r="FA109" s="91"/>
      <c r="FB109" s="91"/>
      <c r="FC109" s="91"/>
      <c r="FD109" s="91"/>
      <c r="FE109" s="91"/>
      <c r="FF109" s="91"/>
      <c r="FG109" s="91"/>
      <c r="FH109" s="91"/>
      <c r="FI109" s="91"/>
      <c r="FJ109" s="91"/>
      <c r="FK109" s="91"/>
    </row>
    <row r="110" spans="1:167" ht="31.5" x14ac:dyDescent="0.25">
      <c r="A110" s="109">
        <v>54</v>
      </c>
      <c r="B110" s="11" t="s">
        <v>176</v>
      </c>
      <c r="C110" s="96"/>
      <c r="D110" s="88"/>
      <c r="E110" s="88"/>
      <c r="F110" s="88"/>
      <c r="G110" s="51"/>
      <c r="H110" s="54"/>
      <c r="I110" s="54"/>
      <c r="J110" s="50"/>
      <c r="K110" s="54"/>
      <c r="L110" s="54"/>
      <c r="M110" s="54"/>
      <c r="N110" s="54"/>
      <c r="O110" s="54"/>
      <c r="P110" s="71"/>
      <c r="Q110" s="54">
        <v>52.692999999999998</v>
      </c>
      <c r="R110" s="54"/>
      <c r="S110" s="54">
        <f>Q110-T110-U110</f>
        <v>31.883999999999997</v>
      </c>
      <c r="T110" s="54">
        <v>20.75</v>
      </c>
      <c r="U110" s="54">
        <v>5.8999999999999997E-2</v>
      </c>
      <c r="V110" s="54"/>
      <c r="W110" s="54"/>
      <c r="X110" s="54"/>
      <c r="Y110" s="54"/>
      <c r="Z110" s="51">
        <v>2017</v>
      </c>
      <c r="AA110" s="51"/>
      <c r="AB110" s="64" t="s">
        <v>177</v>
      </c>
      <c r="AC110" s="50"/>
      <c r="AD110" s="54"/>
      <c r="AE110" s="54"/>
      <c r="AF110" s="54"/>
      <c r="AG110" s="54"/>
      <c r="AH110" s="50"/>
      <c r="AI110" s="61"/>
      <c r="AJ110" s="42"/>
    </row>
    <row r="111" spans="1:167" s="16" customFormat="1" x14ac:dyDescent="0.25">
      <c r="A111" s="108"/>
      <c r="B111" s="80" t="s">
        <v>63</v>
      </c>
      <c r="C111" s="89"/>
      <c r="D111" s="90"/>
      <c r="E111" s="90"/>
      <c r="F111" s="90"/>
      <c r="G111" s="97"/>
      <c r="H111" s="41"/>
      <c r="I111" s="41"/>
      <c r="J111" s="40"/>
      <c r="K111" s="41"/>
      <c r="L111" s="41"/>
      <c r="M111" s="41"/>
      <c r="N111" s="41"/>
      <c r="O111" s="41"/>
      <c r="P111" s="39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0"/>
      <c r="AD111" s="41"/>
      <c r="AE111" s="41"/>
      <c r="AF111" s="41"/>
      <c r="AG111" s="41"/>
      <c r="AH111" s="40"/>
      <c r="AI111" s="55"/>
      <c r="AJ111" s="42"/>
      <c r="AK111" s="91"/>
      <c r="AL111" s="91"/>
      <c r="AM111" s="91"/>
      <c r="AN111" s="91"/>
      <c r="AO111" s="91"/>
      <c r="AP111" s="91"/>
      <c r="AQ111" s="91"/>
      <c r="AR111" s="91"/>
      <c r="AS111" s="91"/>
      <c r="AT111" s="91"/>
      <c r="AU111" s="91"/>
      <c r="AV111" s="91"/>
      <c r="AW111" s="91"/>
      <c r="AX111" s="91"/>
      <c r="AY111" s="91"/>
      <c r="AZ111" s="91"/>
      <c r="BA111" s="91"/>
      <c r="BB111" s="91"/>
      <c r="BC111" s="91"/>
      <c r="BD111" s="91"/>
      <c r="BE111" s="91"/>
      <c r="BF111" s="91"/>
      <c r="BG111" s="91"/>
      <c r="BH111" s="91"/>
      <c r="BI111" s="91"/>
      <c r="BJ111" s="91"/>
      <c r="BK111" s="91"/>
      <c r="BL111" s="91"/>
      <c r="BM111" s="91"/>
      <c r="BN111" s="91"/>
      <c r="BO111" s="91"/>
      <c r="BP111" s="91"/>
      <c r="BQ111" s="91"/>
      <c r="BR111" s="91"/>
      <c r="BS111" s="91"/>
      <c r="BT111" s="91"/>
      <c r="BU111" s="91"/>
      <c r="BV111" s="91"/>
      <c r="BW111" s="91"/>
      <c r="BX111" s="91"/>
      <c r="BY111" s="91"/>
      <c r="BZ111" s="91"/>
      <c r="CA111" s="91"/>
      <c r="CB111" s="91"/>
      <c r="CC111" s="91"/>
      <c r="CD111" s="91"/>
      <c r="CE111" s="91"/>
      <c r="CF111" s="91"/>
      <c r="CG111" s="91"/>
      <c r="CH111" s="91"/>
      <c r="CI111" s="91"/>
      <c r="CJ111" s="91"/>
      <c r="CK111" s="91"/>
      <c r="CL111" s="91"/>
      <c r="CM111" s="91"/>
      <c r="CN111" s="91"/>
      <c r="CO111" s="91"/>
      <c r="CP111" s="91"/>
      <c r="CQ111" s="91"/>
      <c r="CR111" s="91"/>
      <c r="CS111" s="91"/>
      <c r="CT111" s="91"/>
      <c r="CU111" s="91"/>
      <c r="CV111" s="91"/>
      <c r="CW111" s="91"/>
      <c r="CX111" s="91"/>
      <c r="CY111" s="91"/>
      <c r="CZ111" s="91"/>
      <c r="DA111" s="91"/>
      <c r="DB111" s="91"/>
      <c r="DC111" s="91"/>
      <c r="DD111" s="91"/>
      <c r="DE111" s="91"/>
      <c r="DF111" s="91"/>
      <c r="DG111" s="91"/>
      <c r="DH111" s="91"/>
      <c r="DI111" s="91"/>
      <c r="DJ111" s="91"/>
      <c r="DK111" s="91"/>
      <c r="DL111" s="91"/>
      <c r="DM111" s="91"/>
      <c r="DN111" s="91"/>
      <c r="DO111" s="91"/>
      <c r="DP111" s="91"/>
      <c r="DQ111" s="91"/>
      <c r="DR111" s="91"/>
      <c r="DS111" s="91"/>
      <c r="DT111" s="91"/>
      <c r="DU111" s="91"/>
      <c r="DV111" s="91"/>
      <c r="DW111" s="91"/>
      <c r="DX111" s="91"/>
      <c r="DY111" s="91"/>
      <c r="DZ111" s="91"/>
      <c r="EA111" s="91"/>
      <c r="EB111" s="91"/>
      <c r="EC111" s="91"/>
      <c r="ED111" s="91"/>
      <c r="EE111" s="91"/>
      <c r="EF111" s="91"/>
      <c r="EG111" s="91"/>
      <c r="EH111" s="91"/>
      <c r="EI111" s="91"/>
      <c r="EJ111" s="91"/>
      <c r="EK111" s="91"/>
      <c r="EL111" s="91"/>
      <c r="EM111" s="91"/>
      <c r="EN111" s="91"/>
      <c r="EO111" s="91"/>
      <c r="EP111" s="91"/>
      <c r="EQ111" s="91"/>
      <c r="ER111" s="91"/>
      <c r="ES111" s="91"/>
      <c r="ET111" s="91"/>
      <c r="EU111" s="91"/>
      <c r="EV111" s="91"/>
      <c r="EW111" s="91"/>
      <c r="EX111" s="91"/>
      <c r="EY111" s="91"/>
      <c r="EZ111" s="91"/>
      <c r="FA111" s="91"/>
      <c r="FB111" s="91"/>
      <c r="FC111" s="91"/>
      <c r="FD111" s="91"/>
      <c r="FE111" s="91"/>
      <c r="FF111" s="91"/>
      <c r="FG111" s="91"/>
      <c r="FH111" s="91"/>
      <c r="FI111" s="91"/>
      <c r="FJ111" s="91"/>
      <c r="FK111" s="91"/>
    </row>
    <row r="112" spans="1:167" s="16" customFormat="1" ht="31.5" x14ac:dyDescent="0.25">
      <c r="A112" s="108" t="s">
        <v>24</v>
      </c>
      <c r="B112" s="80" t="s">
        <v>12</v>
      </c>
      <c r="C112" s="89"/>
      <c r="D112" s="90"/>
      <c r="E112" s="90"/>
      <c r="F112" s="90"/>
      <c r="G112" s="97"/>
      <c r="H112" s="41">
        <v>0</v>
      </c>
      <c r="I112" s="41"/>
      <c r="J112" s="40"/>
      <c r="K112" s="41">
        <v>0</v>
      </c>
      <c r="L112" s="41">
        <v>0</v>
      </c>
      <c r="M112" s="41"/>
      <c r="N112" s="41"/>
      <c r="O112" s="41"/>
      <c r="P112" s="39"/>
      <c r="Q112" s="41"/>
      <c r="R112" s="41"/>
      <c r="S112" s="41"/>
      <c r="T112" s="41"/>
      <c r="U112" s="41"/>
      <c r="V112" s="41"/>
      <c r="W112" s="41"/>
      <c r="X112" s="41"/>
      <c r="Y112" s="41"/>
      <c r="Z112" s="41">
        <f>SUM(Z114:Z116)</f>
        <v>0</v>
      </c>
      <c r="AA112" s="41">
        <f>SUM(AA114:AA116)</f>
        <v>0</v>
      </c>
      <c r="AB112" s="41"/>
      <c r="AC112" s="40"/>
      <c r="AD112" s="41"/>
      <c r="AE112" s="41"/>
      <c r="AF112" s="41"/>
      <c r="AG112" s="41"/>
      <c r="AH112" s="40"/>
      <c r="AI112" s="55"/>
      <c r="AJ112" s="42"/>
      <c r="AK112" s="91"/>
      <c r="AL112" s="91"/>
      <c r="AM112" s="91"/>
      <c r="AN112" s="91"/>
      <c r="AO112" s="91"/>
      <c r="AP112" s="91"/>
      <c r="AQ112" s="91"/>
      <c r="AR112" s="91"/>
      <c r="AS112" s="91"/>
      <c r="AT112" s="91"/>
      <c r="AU112" s="91"/>
      <c r="AV112" s="91"/>
      <c r="AW112" s="91"/>
      <c r="AX112" s="91"/>
      <c r="AY112" s="91"/>
      <c r="AZ112" s="91"/>
      <c r="BA112" s="91"/>
      <c r="BB112" s="91"/>
      <c r="BC112" s="91"/>
      <c r="BD112" s="91"/>
      <c r="BE112" s="91"/>
      <c r="BF112" s="91"/>
      <c r="BG112" s="91"/>
      <c r="BH112" s="91"/>
      <c r="BI112" s="91"/>
      <c r="BJ112" s="91"/>
      <c r="BK112" s="91"/>
      <c r="BL112" s="91"/>
      <c r="BM112" s="91"/>
      <c r="BN112" s="91"/>
      <c r="BO112" s="91"/>
      <c r="BP112" s="91"/>
      <c r="BQ112" s="91"/>
      <c r="BR112" s="91"/>
      <c r="BS112" s="91"/>
      <c r="BT112" s="91"/>
      <c r="BU112" s="91"/>
      <c r="BV112" s="91"/>
      <c r="BW112" s="91"/>
      <c r="BX112" s="91"/>
      <c r="BY112" s="91"/>
      <c r="BZ112" s="91"/>
      <c r="CA112" s="91"/>
      <c r="CB112" s="91"/>
      <c r="CC112" s="91"/>
      <c r="CD112" s="91"/>
      <c r="CE112" s="91"/>
      <c r="CF112" s="91"/>
      <c r="CG112" s="91"/>
      <c r="CH112" s="91"/>
      <c r="CI112" s="91"/>
      <c r="CJ112" s="91"/>
      <c r="CK112" s="91"/>
      <c r="CL112" s="91"/>
      <c r="CM112" s="91"/>
      <c r="CN112" s="91"/>
      <c r="CO112" s="91"/>
      <c r="CP112" s="91"/>
      <c r="CQ112" s="91"/>
      <c r="CR112" s="91"/>
      <c r="CS112" s="91"/>
      <c r="CT112" s="91"/>
      <c r="CU112" s="91"/>
      <c r="CV112" s="91"/>
      <c r="CW112" s="91"/>
      <c r="CX112" s="91"/>
      <c r="CY112" s="91"/>
      <c r="CZ112" s="91"/>
      <c r="DA112" s="91"/>
      <c r="DB112" s="91"/>
      <c r="DC112" s="91"/>
      <c r="DD112" s="91"/>
      <c r="DE112" s="91"/>
      <c r="DF112" s="91"/>
      <c r="DG112" s="91"/>
      <c r="DH112" s="91"/>
      <c r="DI112" s="91"/>
      <c r="DJ112" s="91"/>
      <c r="DK112" s="91"/>
      <c r="DL112" s="91"/>
      <c r="DM112" s="91"/>
      <c r="DN112" s="91"/>
      <c r="DO112" s="91"/>
      <c r="DP112" s="91"/>
      <c r="DQ112" s="91"/>
      <c r="DR112" s="91"/>
      <c r="DS112" s="91"/>
      <c r="DT112" s="91"/>
      <c r="DU112" s="91"/>
      <c r="DV112" s="91"/>
      <c r="DW112" s="91"/>
      <c r="DX112" s="91"/>
      <c r="DY112" s="91"/>
      <c r="DZ112" s="91"/>
      <c r="EA112" s="91"/>
      <c r="EB112" s="91"/>
      <c r="EC112" s="91"/>
      <c r="ED112" s="91"/>
      <c r="EE112" s="91"/>
      <c r="EF112" s="91"/>
      <c r="EG112" s="91"/>
      <c r="EH112" s="91"/>
      <c r="EI112" s="91"/>
      <c r="EJ112" s="91"/>
      <c r="EK112" s="91"/>
      <c r="EL112" s="91"/>
      <c r="EM112" s="91"/>
      <c r="EN112" s="91"/>
      <c r="EO112" s="91"/>
      <c r="EP112" s="91"/>
      <c r="EQ112" s="91"/>
      <c r="ER112" s="91"/>
      <c r="ES112" s="91"/>
      <c r="ET112" s="91"/>
      <c r="EU112" s="91"/>
      <c r="EV112" s="91"/>
      <c r="EW112" s="91"/>
      <c r="EX112" s="91"/>
      <c r="EY112" s="91"/>
      <c r="EZ112" s="91"/>
      <c r="FA112" s="91"/>
      <c r="FB112" s="91"/>
      <c r="FC112" s="91"/>
      <c r="FD112" s="91"/>
      <c r="FE112" s="91"/>
      <c r="FF112" s="91"/>
      <c r="FG112" s="91"/>
      <c r="FH112" s="91"/>
      <c r="FI112" s="91"/>
      <c r="FJ112" s="91"/>
      <c r="FK112" s="91"/>
    </row>
    <row r="113" spans="1:167" s="16" customFormat="1" x14ac:dyDescent="0.25">
      <c r="A113" s="108" t="s">
        <v>25</v>
      </c>
      <c r="B113" s="4" t="s">
        <v>13</v>
      </c>
      <c r="C113" s="89"/>
      <c r="D113" s="90"/>
      <c r="E113" s="90"/>
      <c r="F113" s="90"/>
      <c r="G113" s="97"/>
      <c r="H113" s="41"/>
      <c r="I113" s="41"/>
      <c r="J113" s="40"/>
      <c r="K113" s="41"/>
      <c r="L113" s="41"/>
      <c r="M113" s="41"/>
      <c r="N113" s="41"/>
      <c r="O113" s="41"/>
      <c r="P113" s="39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0"/>
      <c r="AD113" s="41"/>
      <c r="AE113" s="41"/>
      <c r="AF113" s="41"/>
      <c r="AG113" s="41"/>
      <c r="AH113" s="40"/>
      <c r="AI113" s="55"/>
      <c r="AJ113" s="42"/>
      <c r="AK113" s="91"/>
      <c r="AL113" s="91"/>
      <c r="AM113" s="91"/>
      <c r="AN113" s="91"/>
      <c r="AO113" s="91"/>
      <c r="AP113" s="91"/>
      <c r="AQ113" s="91"/>
      <c r="AR113" s="91"/>
      <c r="AS113" s="91"/>
      <c r="AT113" s="91"/>
      <c r="AU113" s="91"/>
      <c r="AV113" s="91"/>
      <c r="AW113" s="91"/>
      <c r="AX113" s="91"/>
      <c r="AY113" s="91"/>
      <c r="AZ113" s="91"/>
      <c r="BA113" s="91"/>
      <c r="BB113" s="91"/>
      <c r="BC113" s="91"/>
      <c r="BD113" s="91"/>
      <c r="BE113" s="91"/>
      <c r="BF113" s="91"/>
      <c r="BG113" s="91"/>
      <c r="BH113" s="91"/>
      <c r="BI113" s="91"/>
      <c r="BJ113" s="91"/>
      <c r="BK113" s="91"/>
      <c r="BL113" s="91"/>
      <c r="BM113" s="91"/>
      <c r="BN113" s="91"/>
      <c r="BO113" s="91"/>
      <c r="BP113" s="91"/>
      <c r="BQ113" s="91"/>
      <c r="BR113" s="91"/>
      <c r="BS113" s="91"/>
      <c r="BT113" s="91"/>
      <c r="BU113" s="91"/>
      <c r="BV113" s="91"/>
      <c r="BW113" s="91"/>
      <c r="BX113" s="91"/>
      <c r="BY113" s="91"/>
      <c r="BZ113" s="91"/>
      <c r="CA113" s="91"/>
      <c r="CB113" s="91"/>
      <c r="CC113" s="91"/>
      <c r="CD113" s="91"/>
      <c r="CE113" s="91"/>
      <c r="CF113" s="91"/>
      <c r="CG113" s="91"/>
      <c r="CH113" s="91"/>
      <c r="CI113" s="91"/>
      <c r="CJ113" s="91"/>
      <c r="CK113" s="91"/>
      <c r="CL113" s="91"/>
      <c r="CM113" s="91"/>
      <c r="CN113" s="91"/>
      <c r="CO113" s="91"/>
      <c r="CP113" s="91"/>
      <c r="CQ113" s="91"/>
      <c r="CR113" s="91"/>
      <c r="CS113" s="91"/>
      <c r="CT113" s="91"/>
      <c r="CU113" s="91"/>
      <c r="CV113" s="91"/>
      <c r="CW113" s="91"/>
      <c r="CX113" s="91"/>
      <c r="CY113" s="91"/>
      <c r="CZ113" s="91"/>
      <c r="DA113" s="91"/>
      <c r="DB113" s="91"/>
      <c r="DC113" s="91"/>
      <c r="DD113" s="91"/>
      <c r="DE113" s="91"/>
      <c r="DF113" s="91"/>
      <c r="DG113" s="91"/>
      <c r="DH113" s="91"/>
      <c r="DI113" s="91"/>
      <c r="DJ113" s="91"/>
      <c r="DK113" s="91"/>
      <c r="DL113" s="91"/>
      <c r="DM113" s="91"/>
      <c r="DN113" s="91"/>
      <c r="DO113" s="91"/>
      <c r="DP113" s="91"/>
      <c r="DQ113" s="91"/>
      <c r="DR113" s="91"/>
      <c r="DS113" s="91"/>
      <c r="DT113" s="91"/>
      <c r="DU113" s="91"/>
      <c r="DV113" s="91"/>
      <c r="DW113" s="91"/>
      <c r="DX113" s="91"/>
      <c r="DY113" s="91"/>
      <c r="DZ113" s="91"/>
      <c r="EA113" s="91"/>
      <c r="EB113" s="91"/>
      <c r="EC113" s="91"/>
      <c r="ED113" s="91"/>
      <c r="EE113" s="91"/>
      <c r="EF113" s="91"/>
      <c r="EG113" s="91"/>
      <c r="EH113" s="91"/>
      <c r="EI113" s="91"/>
      <c r="EJ113" s="91"/>
      <c r="EK113" s="91"/>
      <c r="EL113" s="91"/>
      <c r="EM113" s="91"/>
      <c r="EN113" s="91"/>
      <c r="EO113" s="91"/>
      <c r="EP113" s="91"/>
      <c r="EQ113" s="91"/>
      <c r="ER113" s="91"/>
      <c r="ES113" s="91"/>
      <c r="ET113" s="91"/>
      <c r="EU113" s="91"/>
      <c r="EV113" s="91"/>
      <c r="EW113" s="91"/>
      <c r="EX113" s="91"/>
      <c r="EY113" s="91"/>
      <c r="EZ113" s="91"/>
      <c r="FA113" s="91"/>
      <c r="FB113" s="91"/>
      <c r="FC113" s="91"/>
      <c r="FD113" s="91"/>
      <c r="FE113" s="91"/>
      <c r="FF113" s="91"/>
      <c r="FG113" s="91"/>
      <c r="FH113" s="91"/>
      <c r="FI113" s="91"/>
      <c r="FJ113" s="91"/>
      <c r="FK113" s="91"/>
    </row>
    <row r="114" spans="1:167" s="16" customFormat="1" x14ac:dyDescent="0.25">
      <c r="A114" s="108" t="s">
        <v>178</v>
      </c>
      <c r="B114" s="80" t="s">
        <v>16</v>
      </c>
      <c r="C114" s="89"/>
      <c r="D114" s="90"/>
      <c r="E114" s="90"/>
      <c r="F114" s="90"/>
      <c r="G114" s="97"/>
      <c r="H114" s="41">
        <f>H115+H131</f>
        <v>0</v>
      </c>
      <c r="I114" s="41"/>
      <c r="J114" s="40">
        <f>J115+J131</f>
        <v>0</v>
      </c>
      <c r="K114" s="41"/>
      <c r="L114" s="41"/>
      <c r="M114" s="41"/>
      <c r="N114" s="41"/>
      <c r="O114" s="41">
        <f>O115+O131</f>
        <v>0</v>
      </c>
      <c r="P114" s="41"/>
      <c r="Q114" s="41">
        <f>Q115+Q125+Q131</f>
        <v>215.46500000000003</v>
      </c>
      <c r="R114" s="41">
        <f t="shared" ref="R114:Y114" si="44">R115+R125+R131</f>
        <v>2.012</v>
      </c>
      <c r="S114" s="41">
        <f t="shared" si="44"/>
        <v>155.10200000000003</v>
      </c>
      <c r="T114" s="41">
        <f t="shared" si="44"/>
        <v>56.683999999999997</v>
      </c>
      <c r="U114" s="41">
        <f t="shared" si="44"/>
        <v>1.6669999999999998</v>
      </c>
      <c r="V114" s="41">
        <f t="shared" si="44"/>
        <v>0</v>
      </c>
      <c r="W114" s="41">
        <f t="shared" si="44"/>
        <v>0</v>
      </c>
      <c r="X114" s="41">
        <f t="shared" si="44"/>
        <v>0</v>
      </c>
      <c r="Y114" s="41">
        <f t="shared" si="44"/>
        <v>0</v>
      </c>
      <c r="Z114" s="41"/>
      <c r="AA114" s="41"/>
      <c r="AB114" s="41"/>
      <c r="AC114" s="40">
        <f>AC115+AC131</f>
        <v>11.95</v>
      </c>
      <c r="AD114" s="41"/>
      <c r="AE114" s="41"/>
      <c r="AF114" s="41"/>
      <c r="AG114" s="41"/>
      <c r="AH114" s="40">
        <f>AH115+AH131</f>
        <v>76</v>
      </c>
      <c r="AI114" s="55"/>
      <c r="AJ114" s="42"/>
      <c r="AK114" s="91"/>
      <c r="AL114" s="91"/>
      <c r="AM114" s="91"/>
      <c r="AN114" s="91"/>
      <c r="AO114" s="91"/>
      <c r="AP114" s="91"/>
      <c r="AQ114" s="91"/>
      <c r="AR114" s="91"/>
      <c r="AS114" s="91"/>
      <c r="AT114" s="91"/>
      <c r="AU114" s="91"/>
      <c r="AV114" s="91"/>
      <c r="AW114" s="91"/>
      <c r="AX114" s="91"/>
      <c r="AY114" s="91"/>
      <c r="AZ114" s="91"/>
      <c r="BA114" s="91"/>
      <c r="BB114" s="91"/>
      <c r="BC114" s="91"/>
      <c r="BD114" s="91"/>
      <c r="BE114" s="91"/>
      <c r="BF114" s="91"/>
      <c r="BG114" s="91"/>
      <c r="BH114" s="91"/>
      <c r="BI114" s="91"/>
      <c r="BJ114" s="91"/>
      <c r="BK114" s="91"/>
      <c r="BL114" s="91"/>
      <c r="BM114" s="91"/>
      <c r="BN114" s="91"/>
      <c r="BO114" s="91"/>
      <c r="BP114" s="91"/>
      <c r="BQ114" s="91"/>
      <c r="BR114" s="91"/>
      <c r="BS114" s="91"/>
      <c r="BT114" s="91"/>
      <c r="BU114" s="91"/>
      <c r="BV114" s="91"/>
      <c r="BW114" s="91"/>
      <c r="BX114" s="91"/>
      <c r="BY114" s="91"/>
      <c r="BZ114" s="91"/>
      <c r="CA114" s="91"/>
      <c r="CB114" s="91"/>
      <c r="CC114" s="91"/>
      <c r="CD114" s="91"/>
      <c r="CE114" s="91"/>
      <c r="CF114" s="91"/>
      <c r="CG114" s="91"/>
      <c r="CH114" s="91"/>
      <c r="CI114" s="91"/>
      <c r="CJ114" s="91"/>
      <c r="CK114" s="91"/>
      <c r="CL114" s="91"/>
      <c r="CM114" s="91"/>
      <c r="CN114" s="91"/>
      <c r="CO114" s="91"/>
      <c r="CP114" s="91"/>
      <c r="CQ114" s="91"/>
      <c r="CR114" s="91"/>
      <c r="CS114" s="91"/>
      <c r="CT114" s="91"/>
      <c r="CU114" s="91"/>
      <c r="CV114" s="91"/>
      <c r="CW114" s="91"/>
      <c r="CX114" s="91"/>
      <c r="CY114" s="91"/>
      <c r="CZ114" s="91"/>
      <c r="DA114" s="91"/>
      <c r="DB114" s="91"/>
      <c r="DC114" s="91"/>
      <c r="DD114" s="91"/>
      <c r="DE114" s="91"/>
      <c r="DF114" s="91"/>
      <c r="DG114" s="91"/>
      <c r="DH114" s="91"/>
      <c r="DI114" s="91"/>
      <c r="DJ114" s="91"/>
      <c r="DK114" s="91"/>
      <c r="DL114" s="91"/>
      <c r="DM114" s="91"/>
      <c r="DN114" s="91"/>
      <c r="DO114" s="91"/>
      <c r="DP114" s="91"/>
      <c r="DQ114" s="91"/>
      <c r="DR114" s="91"/>
      <c r="DS114" s="91"/>
      <c r="DT114" s="91"/>
      <c r="DU114" s="91"/>
      <c r="DV114" s="91"/>
      <c r="DW114" s="91"/>
      <c r="DX114" s="91"/>
      <c r="DY114" s="91"/>
      <c r="DZ114" s="91"/>
      <c r="EA114" s="91"/>
      <c r="EB114" s="91"/>
      <c r="EC114" s="91"/>
      <c r="ED114" s="91"/>
      <c r="EE114" s="91"/>
      <c r="EF114" s="91"/>
      <c r="EG114" s="91"/>
      <c r="EH114" s="91"/>
      <c r="EI114" s="91"/>
      <c r="EJ114" s="91"/>
      <c r="EK114" s="91"/>
      <c r="EL114" s="91"/>
      <c r="EM114" s="91"/>
      <c r="EN114" s="91"/>
      <c r="EO114" s="91"/>
      <c r="EP114" s="91"/>
      <c r="EQ114" s="91"/>
      <c r="ER114" s="91"/>
      <c r="ES114" s="91"/>
      <c r="ET114" s="91"/>
      <c r="EU114" s="91"/>
      <c r="EV114" s="91"/>
      <c r="EW114" s="91"/>
      <c r="EX114" s="91"/>
      <c r="EY114" s="91"/>
      <c r="EZ114" s="91"/>
      <c r="FA114" s="91"/>
      <c r="FB114" s="91"/>
      <c r="FC114" s="91"/>
      <c r="FD114" s="91"/>
      <c r="FE114" s="91"/>
      <c r="FF114" s="91"/>
      <c r="FG114" s="91"/>
      <c r="FH114" s="91"/>
      <c r="FI114" s="91"/>
      <c r="FJ114" s="91"/>
      <c r="FK114" s="91"/>
    </row>
    <row r="115" spans="1:167" s="16" customFormat="1" x14ac:dyDescent="0.25">
      <c r="A115" s="83"/>
      <c r="B115" s="80" t="s">
        <v>5</v>
      </c>
      <c r="C115" s="89"/>
      <c r="D115" s="90"/>
      <c r="E115" s="90"/>
      <c r="F115" s="90"/>
      <c r="G115" s="97"/>
      <c r="H115" s="41"/>
      <c r="I115" s="41"/>
      <c r="J115" s="40">
        <f>J116</f>
        <v>0</v>
      </c>
      <c r="K115" s="41"/>
      <c r="L115" s="41"/>
      <c r="M115" s="41"/>
      <c r="N115" s="41"/>
      <c r="O115" s="41">
        <f>O116</f>
        <v>0</v>
      </c>
      <c r="P115" s="41"/>
      <c r="Q115" s="41">
        <f>Q116</f>
        <v>214.63000000000002</v>
      </c>
      <c r="R115" s="41">
        <f t="shared" ref="R115:U115" si="45">R116</f>
        <v>1.2</v>
      </c>
      <c r="S115" s="41">
        <f t="shared" si="45"/>
        <v>155.10200000000003</v>
      </c>
      <c r="T115" s="41">
        <f t="shared" si="45"/>
        <v>56.683999999999997</v>
      </c>
      <c r="U115" s="41">
        <f t="shared" si="45"/>
        <v>1.6439999999999999</v>
      </c>
      <c r="V115" s="41"/>
      <c r="W115" s="41"/>
      <c r="X115" s="41"/>
      <c r="Y115" s="41"/>
      <c r="Z115" s="41"/>
      <c r="AA115" s="41"/>
      <c r="AB115" s="41"/>
      <c r="AC115" s="40">
        <f>AC116</f>
        <v>11.95</v>
      </c>
      <c r="AD115" s="41"/>
      <c r="AE115" s="41"/>
      <c r="AF115" s="41"/>
      <c r="AG115" s="41"/>
      <c r="AH115" s="40">
        <f>AH116</f>
        <v>76</v>
      </c>
      <c r="AI115" s="55"/>
      <c r="AJ115" s="42"/>
      <c r="AK115" s="91"/>
      <c r="AL115" s="91"/>
      <c r="AM115" s="91"/>
      <c r="AN115" s="91"/>
      <c r="AO115" s="91"/>
      <c r="AP115" s="91"/>
      <c r="AQ115" s="91"/>
      <c r="AR115" s="91"/>
      <c r="AS115" s="91"/>
      <c r="AT115" s="91"/>
      <c r="AU115" s="91"/>
      <c r="AV115" s="91"/>
      <c r="AW115" s="91"/>
      <c r="AX115" s="91"/>
      <c r="AY115" s="91"/>
      <c r="AZ115" s="91"/>
      <c r="BA115" s="91"/>
      <c r="BB115" s="91"/>
      <c r="BC115" s="91"/>
      <c r="BD115" s="91"/>
      <c r="BE115" s="91"/>
      <c r="BF115" s="91"/>
      <c r="BG115" s="91"/>
      <c r="BH115" s="91"/>
      <c r="BI115" s="91"/>
      <c r="BJ115" s="91"/>
      <c r="BK115" s="91"/>
      <c r="BL115" s="91"/>
      <c r="BM115" s="91"/>
      <c r="BN115" s="91"/>
      <c r="BO115" s="91"/>
      <c r="BP115" s="91"/>
      <c r="BQ115" s="91"/>
      <c r="BR115" s="91"/>
      <c r="BS115" s="91"/>
      <c r="BT115" s="91"/>
      <c r="BU115" s="91"/>
      <c r="BV115" s="91"/>
      <c r="BW115" s="91"/>
      <c r="BX115" s="91"/>
      <c r="BY115" s="91"/>
      <c r="BZ115" s="91"/>
      <c r="CA115" s="91"/>
      <c r="CB115" s="91"/>
      <c r="CC115" s="91"/>
      <c r="CD115" s="91"/>
      <c r="CE115" s="91"/>
      <c r="CF115" s="91"/>
      <c r="CG115" s="91"/>
      <c r="CH115" s="91"/>
      <c r="CI115" s="91"/>
      <c r="CJ115" s="91"/>
      <c r="CK115" s="91"/>
      <c r="CL115" s="91"/>
      <c r="CM115" s="91"/>
      <c r="CN115" s="91"/>
      <c r="CO115" s="91"/>
      <c r="CP115" s="91"/>
      <c r="CQ115" s="91"/>
      <c r="CR115" s="91"/>
      <c r="CS115" s="91"/>
      <c r="CT115" s="91"/>
      <c r="CU115" s="91"/>
      <c r="CV115" s="91"/>
      <c r="CW115" s="91"/>
      <c r="CX115" s="91"/>
      <c r="CY115" s="91"/>
      <c r="CZ115" s="91"/>
      <c r="DA115" s="91"/>
      <c r="DB115" s="91"/>
      <c r="DC115" s="91"/>
      <c r="DD115" s="91"/>
      <c r="DE115" s="91"/>
      <c r="DF115" s="91"/>
      <c r="DG115" s="91"/>
      <c r="DH115" s="91"/>
      <c r="DI115" s="91"/>
      <c r="DJ115" s="91"/>
      <c r="DK115" s="91"/>
      <c r="DL115" s="91"/>
      <c r="DM115" s="91"/>
      <c r="DN115" s="91"/>
      <c r="DO115" s="91"/>
      <c r="DP115" s="91"/>
      <c r="DQ115" s="91"/>
      <c r="DR115" s="91"/>
      <c r="DS115" s="91"/>
      <c r="DT115" s="91"/>
      <c r="DU115" s="91"/>
      <c r="DV115" s="91"/>
      <c r="DW115" s="91"/>
      <c r="DX115" s="91"/>
      <c r="DY115" s="91"/>
      <c r="DZ115" s="91"/>
      <c r="EA115" s="91"/>
      <c r="EB115" s="91"/>
      <c r="EC115" s="91"/>
      <c r="ED115" s="91"/>
      <c r="EE115" s="91"/>
      <c r="EF115" s="91"/>
      <c r="EG115" s="91"/>
      <c r="EH115" s="91"/>
      <c r="EI115" s="91"/>
      <c r="EJ115" s="91"/>
      <c r="EK115" s="91"/>
      <c r="EL115" s="91"/>
      <c r="EM115" s="91"/>
      <c r="EN115" s="91"/>
      <c r="EO115" s="91"/>
      <c r="EP115" s="91"/>
      <c r="EQ115" s="91"/>
      <c r="ER115" s="91"/>
      <c r="ES115" s="91"/>
      <c r="ET115" s="91"/>
      <c r="EU115" s="91"/>
      <c r="EV115" s="91"/>
      <c r="EW115" s="91"/>
      <c r="EX115" s="91"/>
      <c r="EY115" s="91"/>
      <c r="EZ115" s="91"/>
      <c r="FA115" s="91"/>
      <c r="FB115" s="91"/>
      <c r="FC115" s="91"/>
      <c r="FD115" s="91"/>
      <c r="FE115" s="91"/>
      <c r="FF115" s="91"/>
      <c r="FG115" s="91"/>
      <c r="FH115" s="91"/>
      <c r="FI115" s="91"/>
      <c r="FJ115" s="91"/>
      <c r="FK115" s="91"/>
    </row>
    <row r="116" spans="1:167" s="16" customFormat="1" x14ac:dyDescent="0.25">
      <c r="A116" s="83"/>
      <c r="B116" s="80" t="s">
        <v>6</v>
      </c>
      <c r="C116" s="89"/>
      <c r="D116" s="90"/>
      <c r="E116" s="90"/>
      <c r="F116" s="90"/>
      <c r="G116" s="97"/>
      <c r="H116" s="41">
        <f>H119</f>
        <v>0</v>
      </c>
      <c r="I116" s="41"/>
      <c r="J116" s="40">
        <f>J117+J118+J119+J124</f>
        <v>0</v>
      </c>
      <c r="K116" s="41"/>
      <c r="L116" s="41"/>
      <c r="M116" s="41"/>
      <c r="N116" s="41"/>
      <c r="O116" s="41">
        <f>O117+O118+O119+O124</f>
        <v>0</v>
      </c>
      <c r="P116" s="41"/>
      <c r="Q116" s="41">
        <f>Q119</f>
        <v>214.63000000000002</v>
      </c>
      <c r="R116" s="41">
        <f t="shared" ref="R116:U116" si="46">R119</f>
        <v>1.2</v>
      </c>
      <c r="S116" s="41">
        <f t="shared" si="46"/>
        <v>155.10200000000003</v>
      </c>
      <c r="T116" s="41">
        <f t="shared" si="46"/>
        <v>56.683999999999997</v>
      </c>
      <c r="U116" s="41">
        <f t="shared" si="46"/>
        <v>1.6439999999999999</v>
      </c>
      <c r="V116" s="41"/>
      <c r="W116" s="41"/>
      <c r="X116" s="41"/>
      <c r="Y116" s="41"/>
      <c r="Z116" s="41"/>
      <c r="AA116" s="41"/>
      <c r="AB116" s="41"/>
      <c r="AC116" s="40">
        <f>AC117+AC118+AC119+AC124</f>
        <v>11.95</v>
      </c>
      <c r="AD116" s="41"/>
      <c r="AE116" s="41"/>
      <c r="AF116" s="41"/>
      <c r="AG116" s="41"/>
      <c r="AH116" s="40">
        <f>AH117+AH118+AH119+AH124</f>
        <v>76</v>
      </c>
      <c r="AI116" s="55"/>
      <c r="AJ116" s="42"/>
      <c r="AK116" s="91"/>
      <c r="AL116" s="91"/>
      <c r="AM116" s="91"/>
      <c r="AN116" s="91"/>
      <c r="AO116" s="91"/>
      <c r="AP116" s="91"/>
      <c r="AQ116" s="91"/>
      <c r="AR116" s="91"/>
      <c r="AS116" s="91"/>
      <c r="AT116" s="91"/>
      <c r="AU116" s="91"/>
      <c r="AV116" s="91"/>
      <c r="AW116" s="91"/>
      <c r="AX116" s="91"/>
      <c r="AY116" s="91"/>
      <c r="AZ116" s="91"/>
      <c r="BA116" s="91"/>
      <c r="BB116" s="91"/>
      <c r="BC116" s="91"/>
      <c r="BD116" s="91"/>
      <c r="BE116" s="91"/>
      <c r="BF116" s="91"/>
      <c r="BG116" s="91"/>
      <c r="BH116" s="91"/>
      <c r="BI116" s="91"/>
      <c r="BJ116" s="91"/>
      <c r="BK116" s="91"/>
      <c r="BL116" s="91"/>
      <c r="BM116" s="91"/>
      <c r="BN116" s="91"/>
      <c r="BO116" s="91"/>
      <c r="BP116" s="91"/>
      <c r="BQ116" s="91"/>
      <c r="BR116" s="91"/>
      <c r="BS116" s="91"/>
      <c r="BT116" s="91"/>
      <c r="BU116" s="91"/>
      <c r="BV116" s="91"/>
      <c r="BW116" s="91"/>
      <c r="BX116" s="91"/>
      <c r="BY116" s="91"/>
      <c r="BZ116" s="91"/>
      <c r="CA116" s="91"/>
      <c r="CB116" s="91"/>
      <c r="CC116" s="91"/>
      <c r="CD116" s="91"/>
      <c r="CE116" s="91"/>
      <c r="CF116" s="91"/>
      <c r="CG116" s="91"/>
      <c r="CH116" s="91"/>
      <c r="CI116" s="91"/>
      <c r="CJ116" s="91"/>
      <c r="CK116" s="91"/>
      <c r="CL116" s="91"/>
      <c r="CM116" s="91"/>
      <c r="CN116" s="91"/>
      <c r="CO116" s="91"/>
      <c r="CP116" s="91"/>
      <c r="CQ116" s="91"/>
      <c r="CR116" s="91"/>
      <c r="CS116" s="91"/>
      <c r="CT116" s="91"/>
      <c r="CU116" s="91"/>
      <c r="CV116" s="91"/>
      <c r="CW116" s="91"/>
      <c r="CX116" s="91"/>
      <c r="CY116" s="91"/>
      <c r="CZ116" s="91"/>
      <c r="DA116" s="91"/>
      <c r="DB116" s="91"/>
      <c r="DC116" s="91"/>
      <c r="DD116" s="91"/>
      <c r="DE116" s="91"/>
      <c r="DF116" s="91"/>
      <c r="DG116" s="91"/>
      <c r="DH116" s="91"/>
      <c r="DI116" s="91"/>
      <c r="DJ116" s="91"/>
      <c r="DK116" s="91"/>
      <c r="DL116" s="91"/>
      <c r="DM116" s="91"/>
      <c r="DN116" s="91"/>
      <c r="DO116" s="91"/>
      <c r="DP116" s="91"/>
      <c r="DQ116" s="91"/>
      <c r="DR116" s="91"/>
      <c r="DS116" s="91"/>
      <c r="DT116" s="91"/>
      <c r="DU116" s="91"/>
      <c r="DV116" s="91"/>
      <c r="DW116" s="91"/>
      <c r="DX116" s="91"/>
      <c r="DY116" s="91"/>
      <c r="DZ116" s="91"/>
      <c r="EA116" s="91"/>
      <c r="EB116" s="91"/>
      <c r="EC116" s="91"/>
      <c r="ED116" s="91"/>
      <c r="EE116" s="91"/>
      <c r="EF116" s="91"/>
      <c r="EG116" s="91"/>
      <c r="EH116" s="91"/>
      <c r="EI116" s="91"/>
      <c r="EJ116" s="91"/>
      <c r="EK116" s="91"/>
      <c r="EL116" s="91"/>
      <c r="EM116" s="91"/>
      <c r="EN116" s="91"/>
      <c r="EO116" s="91"/>
      <c r="EP116" s="91"/>
      <c r="EQ116" s="91"/>
      <c r="ER116" s="91"/>
      <c r="ES116" s="91"/>
      <c r="ET116" s="91"/>
      <c r="EU116" s="91"/>
      <c r="EV116" s="91"/>
      <c r="EW116" s="91"/>
      <c r="EX116" s="91"/>
      <c r="EY116" s="91"/>
      <c r="EZ116" s="91"/>
      <c r="FA116" s="91"/>
      <c r="FB116" s="91"/>
      <c r="FC116" s="91"/>
      <c r="FD116" s="91"/>
      <c r="FE116" s="91"/>
      <c r="FF116" s="91"/>
      <c r="FG116" s="91"/>
      <c r="FH116" s="91"/>
      <c r="FI116" s="91"/>
      <c r="FJ116" s="91"/>
      <c r="FK116" s="91"/>
    </row>
    <row r="117" spans="1:167" s="16" customFormat="1" x14ac:dyDescent="0.25">
      <c r="A117" s="110"/>
      <c r="B117" s="99" t="s">
        <v>7</v>
      </c>
      <c r="C117" s="89"/>
      <c r="D117" s="90"/>
      <c r="E117" s="90"/>
      <c r="F117" s="90"/>
      <c r="G117" s="46"/>
      <c r="H117" s="111"/>
      <c r="I117" s="111"/>
      <c r="J117" s="112"/>
      <c r="K117" s="111"/>
      <c r="L117" s="111"/>
      <c r="M117" s="111"/>
      <c r="N117" s="111"/>
      <c r="O117" s="113"/>
      <c r="P117" s="114"/>
      <c r="Q117" s="113"/>
      <c r="R117" s="113"/>
      <c r="S117" s="113"/>
      <c r="T117" s="113"/>
      <c r="U117" s="113"/>
      <c r="V117" s="44"/>
      <c r="W117" s="44"/>
      <c r="X117" s="44"/>
      <c r="Y117" s="44"/>
      <c r="Z117" s="111"/>
      <c r="AA117" s="111"/>
      <c r="AB117" s="111"/>
      <c r="AC117" s="112"/>
      <c r="AD117" s="112"/>
      <c r="AE117" s="112"/>
      <c r="AF117" s="112"/>
      <c r="AG117" s="115"/>
      <c r="AH117" s="112"/>
      <c r="AI117" s="116"/>
      <c r="AJ117" s="42"/>
      <c r="AK117" s="91"/>
      <c r="AL117" s="91"/>
      <c r="AM117" s="91"/>
      <c r="AN117" s="91"/>
      <c r="AO117" s="91"/>
      <c r="AP117" s="91"/>
      <c r="AQ117" s="91"/>
      <c r="AR117" s="91"/>
      <c r="AS117" s="91"/>
      <c r="AT117" s="91"/>
      <c r="AU117" s="91"/>
      <c r="AV117" s="91"/>
      <c r="AW117" s="91"/>
      <c r="AX117" s="91"/>
      <c r="AY117" s="91"/>
      <c r="AZ117" s="91"/>
      <c r="BA117" s="91"/>
      <c r="BB117" s="91"/>
      <c r="BC117" s="91"/>
      <c r="BD117" s="91"/>
      <c r="BE117" s="91"/>
      <c r="BF117" s="91"/>
      <c r="BG117" s="91"/>
      <c r="BH117" s="91"/>
      <c r="BI117" s="91"/>
      <c r="BJ117" s="91"/>
      <c r="BK117" s="91"/>
      <c r="BL117" s="91"/>
      <c r="BM117" s="91"/>
      <c r="BN117" s="91"/>
      <c r="BO117" s="91"/>
      <c r="BP117" s="91"/>
      <c r="BQ117" s="91"/>
      <c r="BR117" s="91"/>
      <c r="BS117" s="91"/>
      <c r="BT117" s="91"/>
      <c r="BU117" s="91"/>
      <c r="BV117" s="91"/>
      <c r="BW117" s="91"/>
      <c r="BX117" s="91"/>
      <c r="BY117" s="91"/>
      <c r="BZ117" s="91"/>
      <c r="CA117" s="91"/>
      <c r="CB117" s="91"/>
      <c r="CC117" s="91"/>
      <c r="CD117" s="91"/>
      <c r="CE117" s="91"/>
      <c r="CF117" s="91"/>
      <c r="CG117" s="91"/>
      <c r="CH117" s="91"/>
      <c r="CI117" s="91"/>
      <c r="CJ117" s="91"/>
      <c r="CK117" s="91"/>
      <c r="CL117" s="91"/>
      <c r="CM117" s="91"/>
      <c r="CN117" s="91"/>
      <c r="CO117" s="91"/>
      <c r="CP117" s="91"/>
      <c r="CQ117" s="91"/>
      <c r="CR117" s="91"/>
      <c r="CS117" s="91"/>
      <c r="CT117" s="91"/>
      <c r="CU117" s="91"/>
      <c r="CV117" s="91"/>
      <c r="CW117" s="91"/>
      <c r="CX117" s="91"/>
      <c r="CY117" s="91"/>
      <c r="CZ117" s="91"/>
      <c r="DA117" s="91"/>
      <c r="DB117" s="91"/>
      <c r="DC117" s="91"/>
      <c r="DD117" s="91"/>
      <c r="DE117" s="91"/>
      <c r="DF117" s="91"/>
      <c r="DG117" s="91"/>
      <c r="DH117" s="91"/>
      <c r="DI117" s="91"/>
      <c r="DJ117" s="91"/>
      <c r="DK117" s="91"/>
      <c r="DL117" s="91"/>
      <c r="DM117" s="91"/>
      <c r="DN117" s="91"/>
      <c r="DO117" s="91"/>
      <c r="DP117" s="91"/>
      <c r="DQ117" s="91"/>
      <c r="DR117" s="91"/>
      <c r="DS117" s="91"/>
      <c r="DT117" s="91"/>
      <c r="DU117" s="91"/>
      <c r="DV117" s="91"/>
      <c r="DW117" s="91"/>
      <c r="DX117" s="91"/>
      <c r="DY117" s="91"/>
      <c r="DZ117" s="91"/>
      <c r="EA117" s="91"/>
      <c r="EB117" s="91"/>
      <c r="EC117" s="91"/>
      <c r="ED117" s="91"/>
      <c r="EE117" s="91"/>
      <c r="EF117" s="91"/>
      <c r="EG117" s="91"/>
      <c r="EH117" s="91"/>
      <c r="EI117" s="91"/>
      <c r="EJ117" s="91"/>
      <c r="EK117" s="91"/>
      <c r="EL117" s="91"/>
      <c r="EM117" s="91"/>
      <c r="EN117" s="91"/>
      <c r="EO117" s="91"/>
      <c r="EP117" s="91"/>
      <c r="EQ117" s="91"/>
      <c r="ER117" s="91"/>
      <c r="ES117" s="91"/>
      <c r="ET117" s="91"/>
      <c r="EU117" s="91"/>
      <c r="EV117" s="91"/>
      <c r="EW117" s="91"/>
      <c r="EX117" s="91"/>
      <c r="EY117" s="91"/>
      <c r="EZ117" s="91"/>
      <c r="FA117" s="91"/>
      <c r="FB117" s="91"/>
      <c r="FC117" s="91"/>
      <c r="FD117" s="91"/>
      <c r="FE117" s="91"/>
      <c r="FF117" s="91"/>
      <c r="FG117" s="91"/>
      <c r="FH117" s="91"/>
      <c r="FI117" s="91"/>
      <c r="FJ117" s="91"/>
      <c r="FK117" s="91"/>
    </row>
    <row r="118" spans="1:167" s="16" customFormat="1" x14ac:dyDescent="0.25">
      <c r="A118" s="110"/>
      <c r="B118" s="99" t="s">
        <v>8</v>
      </c>
      <c r="C118" s="89"/>
      <c r="D118" s="90"/>
      <c r="E118" s="90"/>
      <c r="F118" s="90"/>
      <c r="G118" s="46"/>
      <c r="H118" s="111"/>
      <c r="I118" s="111"/>
      <c r="J118" s="112"/>
      <c r="K118" s="111"/>
      <c r="L118" s="111"/>
      <c r="M118" s="111"/>
      <c r="N118" s="111"/>
      <c r="O118" s="113"/>
      <c r="P118" s="114"/>
      <c r="Q118" s="113"/>
      <c r="R118" s="113"/>
      <c r="S118" s="113"/>
      <c r="T118" s="113"/>
      <c r="U118" s="113"/>
      <c r="V118" s="44"/>
      <c r="W118" s="44"/>
      <c r="X118" s="44"/>
      <c r="Y118" s="44"/>
      <c r="Z118" s="111"/>
      <c r="AA118" s="111"/>
      <c r="AB118" s="111"/>
      <c r="AC118" s="112"/>
      <c r="AD118" s="112"/>
      <c r="AE118" s="112"/>
      <c r="AF118" s="112"/>
      <c r="AG118" s="115"/>
      <c r="AH118" s="112"/>
      <c r="AI118" s="116"/>
      <c r="AJ118" s="42"/>
      <c r="AK118" s="91"/>
      <c r="AL118" s="91"/>
      <c r="AM118" s="91"/>
      <c r="AN118" s="91"/>
      <c r="AO118" s="91"/>
      <c r="AP118" s="91"/>
      <c r="AQ118" s="91"/>
      <c r="AR118" s="91"/>
      <c r="AS118" s="91"/>
      <c r="AT118" s="91"/>
      <c r="AU118" s="91"/>
      <c r="AV118" s="91"/>
      <c r="AW118" s="91"/>
      <c r="AX118" s="91"/>
      <c r="AY118" s="91"/>
      <c r="AZ118" s="91"/>
      <c r="BA118" s="91"/>
      <c r="BB118" s="91"/>
      <c r="BC118" s="91"/>
      <c r="BD118" s="91"/>
      <c r="BE118" s="91"/>
      <c r="BF118" s="91"/>
      <c r="BG118" s="91"/>
      <c r="BH118" s="91"/>
      <c r="BI118" s="91"/>
      <c r="BJ118" s="91"/>
      <c r="BK118" s="91"/>
      <c r="BL118" s="91"/>
      <c r="BM118" s="91"/>
      <c r="BN118" s="91"/>
      <c r="BO118" s="91"/>
      <c r="BP118" s="91"/>
      <c r="BQ118" s="91"/>
      <c r="BR118" s="91"/>
      <c r="BS118" s="91"/>
      <c r="BT118" s="91"/>
      <c r="BU118" s="91"/>
      <c r="BV118" s="91"/>
      <c r="BW118" s="91"/>
      <c r="BX118" s="91"/>
      <c r="BY118" s="91"/>
      <c r="BZ118" s="91"/>
      <c r="CA118" s="91"/>
      <c r="CB118" s="91"/>
      <c r="CC118" s="91"/>
      <c r="CD118" s="91"/>
      <c r="CE118" s="91"/>
      <c r="CF118" s="91"/>
      <c r="CG118" s="91"/>
      <c r="CH118" s="91"/>
      <c r="CI118" s="91"/>
      <c r="CJ118" s="91"/>
      <c r="CK118" s="91"/>
      <c r="CL118" s="91"/>
      <c r="CM118" s="91"/>
      <c r="CN118" s="91"/>
      <c r="CO118" s="91"/>
      <c r="CP118" s="91"/>
      <c r="CQ118" s="91"/>
      <c r="CR118" s="91"/>
      <c r="CS118" s="91"/>
      <c r="CT118" s="91"/>
      <c r="CU118" s="91"/>
      <c r="CV118" s="91"/>
      <c r="CW118" s="91"/>
      <c r="CX118" s="91"/>
      <c r="CY118" s="91"/>
      <c r="CZ118" s="91"/>
      <c r="DA118" s="91"/>
      <c r="DB118" s="91"/>
      <c r="DC118" s="91"/>
      <c r="DD118" s="91"/>
      <c r="DE118" s="91"/>
      <c r="DF118" s="91"/>
      <c r="DG118" s="91"/>
      <c r="DH118" s="91"/>
      <c r="DI118" s="91"/>
      <c r="DJ118" s="91"/>
      <c r="DK118" s="91"/>
      <c r="DL118" s="91"/>
      <c r="DM118" s="91"/>
      <c r="DN118" s="91"/>
      <c r="DO118" s="91"/>
      <c r="DP118" s="91"/>
      <c r="DQ118" s="91"/>
      <c r="DR118" s="91"/>
      <c r="DS118" s="91"/>
      <c r="DT118" s="91"/>
      <c r="DU118" s="91"/>
      <c r="DV118" s="91"/>
      <c r="DW118" s="91"/>
      <c r="DX118" s="91"/>
      <c r="DY118" s="91"/>
      <c r="DZ118" s="91"/>
      <c r="EA118" s="91"/>
      <c r="EB118" s="91"/>
      <c r="EC118" s="91"/>
      <c r="ED118" s="91"/>
      <c r="EE118" s="91"/>
      <c r="EF118" s="91"/>
      <c r="EG118" s="91"/>
      <c r="EH118" s="91"/>
      <c r="EI118" s="91"/>
      <c r="EJ118" s="91"/>
      <c r="EK118" s="91"/>
      <c r="EL118" s="91"/>
      <c r="EM118" s="91"/>
      <c r="EN118" s="91"/>
      <c r="EO118" s="91"/>
      <c r="EP118" s="91"/>
      <c r="EQ118" s="91"/>
      <c r="ER118" s="91"/>
      <c r="ES118" s="91"/>
      <c r="ET118" s="91"/>
      <c r="EU118" s="91"/>
      <c r="EV118" s="91"/>
      <c r="EW118" s="91"/>
      <c r="EX118" s="91"/>
      <c r="EY118" s="91"/>
      <c r="EZ118" s="91"/>
      <c r="FA118" s="91"/>
      <c r="FB118" s="91"/>
      <c r="FC118" s="91"/>
      <c r="FD118" s="91"/>
      <c r="FE118" s="91"/>
      <c r="FF118" s="91"/>
      <c r="FG118" s="91"/>
      <c r="FH118" s="91"/>
      <c r="FI118" s="91"/>
      <c r="FJ118" s="91"/>
      <c r="FK118" s="91"/>
    </row>
    <row r="119" spans="1:167" s="16" customFormat="1" x14ac:dyDescent="0.25">
      <c r="A119" s="83"/>
      <c r="B119" s="117" t="s">
        <v>9</v>
      </c>
      <c r="C119" s="89"/>
      <c r="D119" s="90"/>
      <c r="E119" s="90"/>
      <c r="F119" s="90"/>
      <c r="G119" s="97"/>
      <c r="H119" s="41"/>
      <c r="I119" s="41"/>
      <c r="J119" s="40">
        <f>SUM(J120:J123)</f>
        <v>0</v>
      </c>
      <c r="K119" s="41"/>
      <c r="L119" s="41"/>
      <c r="M119" s="41"/>
      <c r="N119" s="41"/>
      <c r="O119" s="41">
        <f>SUM(O120:O123)</f>
        <v>0</v>
      </c>
      <c r="P119" s="41"/>
      <c r="Q119" s="41">
        <f>SUM(Q120:Q123)</f>
        <v>214.63000000000002</v>
      </c>
      <c r="R119" s="41">
        <f t="shared" ref="R119:U119" si="47">SUM(R120:R123)</f>
        <v>1.2</v>
      </c>
      <c r="S119" s="41">
        <f t="shared" si="47"/>
        <v>155.10200000000003</v>
      </c>
      <c r="T119" s="41">
        <f t="shared" si="47"/>
        <v>56.683999999999997</v>
      </c>
      <c r="U119" s="41">
        <f t="shared" si="47"/>
        <v>1.6439999999999999</v>
      </c>
      <c r="V119" s="41"/>
      <c r="W119" s="41"/>
      <c r="X119" s="41"/>
      <c r="Y119" s="41"/>
      <c r="Z119" s="41"/>
      <c r="AA119" s="41"/>
      <c r="AB119" s="41"/>
      <c r="AC119" s="40">
        <f>SUM(AC120:AC123)</f>
        <v>11.95</v>
      </c>
      <c r="AD119" s="41"/>
      <c r="AE119" s="41"/>
      <c r="AF119" s="41"/>
      <c r="AG119" s="41"/>
      <c r="AH119" s="40">
        <f>SUM(AH120:AH123)</f>
        <v>76</v>
      </c>
      <c r="AI119" s="55"/>
      <c r="AJ119" s="42"/>
      <c r="AK119" s="91"/>
      <c r="AL119" s="91"/>
      <c r="AM119" s="91"/>
      <c r="AN119" s="91"/>
      <c r="AO119" s="91"/>
      <c r="AP119" s="91"/>
      <c r="AQ119" s="91"/>
      <c r="AR119" s="91"/>
      <c r="AS119" s="91"/>
      <c r="AT119" s="91"/>
      <c r="AU119" s="91"/>
      <c r="AV119" s="91"/>
      <c r="AW119" s="91"/>
      <c r="AX119" s="91"/>
      <c r="AY119" s="91"/>
      <c r="AZ119" s="91"/>
      <c r="BA119" s="91"/>
      <c r="BB119" s="91"/>
      <c r="BC119" s="91"/>
      <c r="BD119" s="91"/>
      <c r="BE119" s="91"/>
      <c r="BF119" s="91"/>
      <c r="BG119" s="91"/>
      <c r="BH119" s="91"/>
      <c r="BI119" s="91"/>
      <c r="BJ119" s="91"/>
      <c r="BK119" s="91"/>
      <c r="BL119" s="91"/>
      <c r="BM119" s="91"/>
      <c r="BN119" s="91"/>
      <c r="BO119" s="91"/>
      <c r="BP119" s="91"/>
      <c r="BQ119" s="91"/>
      <c r="BR119" s="91"/>
      <c r="BS119" s="91"/>
      <c r="BT119" s="91"/>
      <c r="BU119" s="91"/>
      <c r="BV119" s="91"/>
      <c r="BW119" s="91"/>
      <c r="BX119" s="91"/>
      <c r="BY119" s="91"/>
      <c r="BZ119" s="91"/>
      <c r="CA119" s="91"/>
      <c r="CB119" s="91"/>
      <c r="CC119" s="91"/>
      <c r="CD119" s="91"/>
      <c r="CE119" s="91"/>
      <c r="CF119" s="91"/>
      <c r="CG119" s="91"/>
      <c r="CH119" s="91"/>
      <c r="CI119" s="91"/>
      <c r="CJ119" s="91"/>
      <c r="CK119" s="91"/>
      <c r="CL119" s="91"/>
      <c r="CM119" s="91"/>
      <c r="CN119" s="91"/>
      <c r="CO119" s="91"/>
      <c r="CP119" s="91"/>
      <c r="CQ119" s="91"/>
      <c r="CR119" s="91"/>
      <c r="CS119" s="91"/>
      <c r="CT119" s="91"/>
      <c r="CU119" s="91"/>
      <c r="CV119" s="91"/>
      <c r="CW119" s="91"/>
      <c r="CX119" s="91"/>
      <c r="CY119" s="91"/>
      <c r="CZ119" s="91"/>
      <c r="DA119" s="91"/>
      <c r="DB119" s="91"/>
      <c r="DC119" s="91"/>
      <c r="DD119" s="91"/>
      <c r="DE119" s="91"/>
      <c r="DF119" s="91"/>
      <c r="DG119" s="91"/>
      <c r="DH119" s="91"/>
      <c r="DI119" s="91"/>
      <c r="DJ119" s="91"/>
      <c r="DK119" s="91"/>
      <c r="DL119" s="91"/>
      <c r="DM119" s="91"/>
      <c r="DN119" s="91"/>
      <c r="DO119" s="91"/>
      <c r="DP119" s="91"/>
      <c r="DQ119" s="91"/>
      <c r="DR119" s="91"/>
      <c r="DS119" s="91"/>
      <c r="DT119" s="91"/>
      <c r="DU119" s="91"/>
      <c r="DV119" s="91"/>
      <c r="DW119" s="91"/>
      <c r="DX119" s="91"/>
      <c r="DY119" s="91"/>
      <c r="DZ119" s="91"/>
      <c r="EA119" s="91"/>
      <c r="EB119" s="91"/>
      <c r="EC119" s="91"/>
      <c r="ED119" s="91"/>
      <c r="EE119" s="91"/>
      <c r="EF119" s="91"/>
      <c r="EG119" s="91"/>
      <c r="EH119" s="91"/>
      <c r="EI119" s="91"/>
      <c r="EJ119" s="91"/>
      <c r="EK119" s="91"/>
      <c r="EL119" s="91"/>
      <c r="EM119" s="91"/>
      <c r="EN119" s="91"/>
      <c r="EO119" s="91"/>
      <c r="EP119" s="91"/>
      <c r="EQ119" s="91"/>
      <c r="ER119" s="91"/>
      <c r="ES119" s="91"/>
      <c r="ET119" s="91"/>
      <c r="EU119" s="91"/>
      <c r="EV119" s="91"/>
      <c r="EW119" s="91"/>
      <c r="EX119" s="91"/>
      <c r="EY119" s="91"/>
      <c r="EZ119" s="91"/>
      <c r="FA119" s="91"/>
      <c r="FB119" s="91"/>
      <c r="FC119" s="91"/>
      <c r="FD119" s="91"/>
      <c r="FE119" s="91"/>
      <c r="FF119" s="91"/>
      <c r="FG119" s="91"/>
      <c r="FH119" s="91"/>
      <c r="FI119" s="91"/>
      <c r="FJ119" s="91"/>
      <c r="FK119" s="91"/>
    </row>
    <row r="120" spans="1:167" ht="135" x14ac:dyDescent="0.25">
      <c r="A120" s="56">
        <v>55</v>
      </c>
      <c r="B120" s="10" t="s">
        <v>205</v>
      </c>
      <c r="C120" s="96"/>
      <c r="D120" s="88"/>
      <c r="E120" s="88"/>
      <c r="F120" s="88"/>
      <c r="G120" s="51"/>
      <c r="H120" s="54"/>
      <c r="I120" s="54"/>
      <c r="J120" s="50"/>
      <c r="K120" s="54"/>
      <c r="L120" s="54"/>
      <c r="M120" s="54"/>
      <c r="N120" s="54"/>
      <c r="O120" s="54"/>
      <c r="P120" s="71"/>
      <c r="Q120" s="54">
        <v>172.44900000000001</v>
      </c>
      <c r="R120" s="54">
        <v>1.2</v>
      </c>
      <c r="S120" s="54">
        <f>Q120-R120-T120-U120</f>
        <v>120.64800000000002</v>
      </c>
      <c r="T120" s="54">
        <v>49.177999999999997</v>
      </c>
      <c r="U120" s="54">
        <v>1.423</v>
      </c>
      <c r="V120" s="54"/>
      <c r="W120" s="54"/>
      <c r="X120" s="54"/>
      <c r="Y120" s="54"/>
      <c r="Z120" s="51"/>
      <c r="AA120" s="118"/>
      <c r="AB120" s="57" t="s">
        <v>179</v>
      </c>
      <c r="AC120" s="50">
        <v>10.09</v>
      </c>
      <c r="AD120" s="51">
        <v>2020</v>
      </c>
      <c r="AE120" s="51">
        <v>20</v>
      </c>
      <c r="AF120" s="119" t="s">
        <v>110</v>
      </c>
      <c r="AG120" s="64" t="s">
        <v>180</v>
      </c>
      <c r="AH120" s="50">
        <v>65</v>
      </c>
      <c r="AI120" s="61"/>
      <c r="AJ120" s="62"/>
    </row>
    <row r="121" spans="1:167" ht="90" x14ac:dyDescent="0.25">
      <c r="A121" s="56">
        <f>A120+1</f>
        <v>56</v>
      </c>
      <c r="B121" s="10" t="s">
        <v>206</v>
      </c>
      <c r="C121" s="96"/>
      <c r="D121" s="88"/>
      <c r="E121" s="88"/>
      <c r="F121" s="88"/>
      <c r="G121" s="51"/>
      <c r="H121" s="54"/>
      <c r="I121" s="54"/>
      <c r="J121" s="50"/>
      <c r="K121" s="54"/>
      <c r="L121" s="54"/>
      <c r="M121" s="54"/>
      <c r="N121" s="54"/>
      <c r="O121" s="54"/>
      <c r="P121" s="71"/>
      <c r="Q121" s="54">
        <v>33.624000000000002</v>
      </c>
      <c r="R121" s="54"/>
      <c r="S121" s="54">
        <f t="shared" ref="S121:S123" si="48">Q121-R121-T121-U121</f>
        <v>26.244000000000003</v>
      </c>
      <c r="T121" s="54">
        <v>7.2170000000000005</v>
      </c>
      <c r="U121" s="54">
        <v>0.16300000000000001</v>
      </c>
      <c r="V121" s="54"/>
      <c r="W121" s="54"/>
      <c r="X121" s="54"/>
      <c r="Y121" s="54"/>
      <c r="Z121" s="51"/>
      <c r="AA121" s="118"/>
      <c r="AB121" s="57" t="s">
        <v>181</v>
      </c>
      <c r="AC121" s="50">
        <v>1.86</v>
      </c>
      <c r="AD121" s="51">
        <v>2020</v>
      </c>
      <c r="AE121" s="51">
        <v>20</v>
      </c>
      <c r="AF121" s="119" t="s">
        <v>174</v>
      </c>
      <c r="AG121" s="64" t="s">
        <v>180</v>
      </c>
      <c r="AH121" s="50">
        <v>4.5</v>
      </c>
      <c r="AI121" s="61"/>
      <c r="AJ121" s="62"/>
    </row>
    <row r="122" spans="1:167" ht="31.5" x14ac:dyDescent="0.25">
      <c r="A122" s="56">
        <v>57</v>
      </c>
      <c r="B122" s="10" t="s">
        <v>207</v>
      </c>
      <c r="C122" s="96"/>
      <c r="D122" s="88"/>
      <c r="E122" s="88"/>
      <c r="F122" s="88"/>
      <c r="G122" s="51"/>
      <c r="H122" s="54"/>
      <c r="I122" s="54"/>
      <c r="J122" s="50"/>
      <c r="K122" s="54"/>
      <c r="L122" s="54"/>
      <c r="M122" s="54"/>
      <c r="N122" s="54"/>
      <c r="O122" s="54"/>
      <c r="P122" s="71"/>
      <c r="Q122" s="54">
        <v>1E-3</v>
      </c>
      <c r="R122" s="54"/>
      <c r="S122" s="54">
        <f t="shared" si="48"/>
        <v>0</v>
      </c>
      <c r="T122" s="54"/>
      <c r="U122" s="54">
        <v>1E-3</v>
      </c>
      <c r="V122" s="54"/>
      <c r="W122" s="54"/>
      <c r="X122" s="54"/>
      <c r="Y122" s="54"/>
      <c r="Z122" s="51"/>
      <c r="AA122" s="118"/>
      <c r="AB122" s="57"/>
      <c r="AC122" s="50"/>
      <c r="AD122" s="51">
        <v>2016</v>
      </c>
      <c r="AE122" s="51">
        <v>15</v>
      </c>
      <c r="AF122" s="119"/>
      <c r="AG122" s="64"/>
      <c r="AH122" s="50"/>
      <c r="AI122" s="61"/>
      <c r="AJ122" s="62"/>
    </row>
    <row r="123" spans="1:167" ht="47.25" x14ac:dyDescent="0.25">
      <c r="A123" s="56">
        <v>58</v>
      </c>
      <c r="B123" s="10" t="s">
        <v>66</v>
      </c>
      <c r="C123" s="96"/>
      <c r="D123" s="88"/>
      <c r="E123" s="88"/>
      <c r="F123" s="88"/>
      <c r="G123" s="51"/>
      <c r="H123" s="54"/>
      <c r="I123" s="54"/>
      <c r="J123" s="50"/>
      <c r="K123" s="54"/>
      <c r="L123" s="54"/>
      <c r="M123" s="54"/>
      <c r="N123" s="54"/>
      <c r="O123" s="54"/>
      <c r="P123" s="71"/>
      <c r="Q123" s="54">
        <v>8.5560000000000009</v>
      </c>
      <c r="R123" s="54"/>
      <c r="S123" s="54">
        <f t="shared" si="48"/>
        <v>8.2100000000000009</v>
      </c>
      <c r="T123" s="54">
        <v>0.28899999999999998</v>
      </c>
      <c r="U123" s="54">
        <v>5.7000000000000002E-2</v>
      </c>
      <c r="V123" s="54"/>
      <c r="W123" s="54"/>
      <c r="X123" s="54"/>
      <c r="Y123" s="54"/>
      <c r="Z123" s="51"/>
      <c r="AA123" s="54"/>
      <c r="AB123" s="54"/>
      <c r="AC123" s="50"/>
      <c r="AD123" s="51">
        <v>2015</v>
      </c>
      <c r="AE123" s="51">
        <v>15</v>
      </c>
      <c r="AF123" s="51" t="s">
        <v>182</v>
      </c>
      <c r="AG123" s="51" t="s">
        <v>183</v>
      </c>
      <c r="AH123" s="50">
        <v>6.5</v>
      </c>
      <c r="AI123" s="61"/>
      <c r="AJ123" s="62"/>
    </row>
    <row r="124" spans="1:167" s="16" customFormat="1" x14ac:dyDescent="0.25">
      <c r="A124" s="83"/>
      <c r="B124" s="143" t="s">
        <v>184</v>
      </c>
      <c r="C124" s="89"/>
      <c r="D124" s="90"/>
      <c r="E124" s="90"/>
      <c r="F124" s="90"/>
      <c r="G124" s="46"/>
      <c r="H124" s="44"/>
      <c r="I124" s="44"/>
      <c r="J124" s="48"/>
      <c r="K124" s="44"/>
      <c r="L124" s="44"/>
      <c r="M124" s="44"/>
      <c r="N124" s="44"/>
      <c r="O124" s="39"/>
      <c r="P124" s="39"/>
      <c r="Q124" s="41"/>
      <c r="R124" s="41"/>
      <c r="S124" s="41"/>
      <c r="T124" s="41"/>
      <c r="U124" s="41"/>
      <c r="V124" s="44"/>
      <c r="W124" s="44"/>
      <c r="X124" s="44"/>
      <c r="Y124" s="44"/>
      <c r="Z124" s="44"/>
      <c r="AA124" s="44"/>
      <c r="AB124" s="143"/>
      <c r="AC124" s="48"/>
      <c r="AD124" s="44"/>
      <c r="AE124" s="44"/>
      <c r="AF124" s="44"/>
      <c r="AG124" s="44"/>
      <c r="AH124" s="48"/>
      <c r="AI124" s="78"/>
      <c r="AJ124" s="42"/>
      <c r="AK124" s="91"/>
      <c r="AL124" s="91"/>
      <c r="AM124" s="91"/>
      <c r="AN124" s="91"/>
      <c r="AO124" s="91"/>
      <c r="AP124" s="91"/>
      <c r="AQ124" s="91"/>
      <c r="AR124" s="91"/>
      <c r="AS124" s="91"/>
      <c r="AT124" s="91"/>
      <c r="AU124" s="91"/>
      <c r="AV124" s="91"/>
      <c r="AW124" s="91"/>
      <c r="AX124" s="91"/>
      <c r="AY124" s="91"/>
      <c r="AZ124" s="91"/>
      <c r="BA124" s="91"/>
      <c r="BB124" s="91"/>
      <c r="BC124" s="91"/>
      <c r="BD124" s="91"/>
      <c r="BE124" s="91"/>
      <c r="BF124" s="91"/>
      <c r="BG124" s="91"/>
      <c r="BH124" s="91"/>
      <c r="BI124" s="91"/>
      <c r="BJ124" s="91"/>
      <c r="BK124" s="91"/>
      <c r="BL124" s="91"/>
      <c r="BM124" s="91"/>
      <c r="BN124" s="91"/>
      <c r="BO124" s="91"/>
      <c r="BP124" s="91"/>
      <c r="BQ124" s="91"/>
      <c r="BR124" s="91"/>
      <c r="BS124" s="91"/>
      <c r="BT124" s="91"/>
      <c r="BU124" s="91"/>
      <c r="BV124" s="91"/>
      <c r="BW124" s="91"/>
      <c r="BX124" s="91"/>
      <c r="BY124" s="91"/>
      <c r="BZ124" s="91"/>
      <c r="CA124" s="91"/>
      <c r="CB124" s="91"/>
      <c r="CC124" s="91"/>
      <c r="CD124" s="91"/>
      <c r="CE124" s="91"/>
      <c r="CF124" s="91"/>
      <c r="CG124" s="91"/>
      <c r="CH124" s="91"/>
      <c r="CI124" s="91"/>
      <c r="CJ124" s="91"/>
      <c r="CK124" s="91"/>
      <c r="CL124" s="91"/>
      <c r="CM124" s="91"/>
      <c r="CN124" s="91"/>
      <c r="CO124" s="91"/>
      <c r="CP124" s="91"/>
      <c r="CQ124" s="91"/>
      <c r="CR124" s="91"/>
      <c r="CS124" s="91"/>
      <c r="CT124" s="91"/>
      <c r="CU124" s="91"/>
      <c r="CV124" s="91"/>
      <c r="CW124" s="91"/>
      <c r="CX124" s="91"/>
      <c r="CY124" s="91"/>
      <c r="CZ124" s="91"/>
      <c r="DA124" s="91"/>
      <c r="DB124" s="91"/>
      <c r="DC124" s="91"/>
      <c r="DD124" s="91"/>
      <c r="DE124" s="91"/>
      <c r="DF124" s="91"/>
      <c r="DG124" s="91"/>
      <c r="DH124" s="91"/>
      <c r="DI124" s="91"/>
      <c r="DJ124" s="91"/>
      <c r="DK124" s="91"/>
      <c r="DL124" s="91"/>
      <c r="DM124" s="91"/>
      <c r="DN124" s="91"/>
      <c r="DO124" s="91"/>
      <c r="DP124" s="91"/>
      <c r="DQ124" s="91"/>
      <c r="DR124" s="91"/>
      <c r="DS124" s="91"/>
      <c r="DT124" s="91"/>
      <c r="DU124" s="91"/>
      <c r="DV124" s="91"/>
      <c r="DW124" s="91"/>
      <c r="DX124" s="91"/>
      <c r="DY124" s="91"/>
      <c r="DZ124" s="91"/>
      <c r="EA124" s="91"/>
      <c r="EB124" s="91"/>
      <c r="EC124" s="91"/>
      <c r="ED124" s="91"/>
      <c r="EE124" s="91"/>
      <c r="EF124" s="91"/>
      <c r="EG124" s="91"/>
      <c r="EH124" s="91"/>
      <c r="EI124" s="91"/>
      <c r="EJ124" s="91"/>
      <c r="EK124" s="91"/>
      <c r="EL124" s="91"/>
      <c r="EM124" s="91"/>
      <c r="EN124" s="91"/>
      <c r="EO124" s="91"/>
      <c r="EP124" s="91"/>
      <c r="EQ124" s="91"/>
      <c r="ER124" s="91"/>
      <c r="ES124" s="91"/>
      <c r="ET124" s="91"/>
      <c r="EU124" s="91"/>
      <c r="EV124" s="91"/>
      <c r="EW124" s="91"/>
      <c r="EX124" s="91"/>
      <c r="EY124" s="91"/>
      <c r="EZ124" s="91"/>
      <c r="FA124" s="91"/>
      <c r="FB124" s="91"/>
      <c r="FC124" s="91"/>
      <c r="FD124" s="91"/>
      <c r="FE124" s="91"/>
      <c r="FF124" s="91"/>
      <c r="FG124" s="91"/>
      <c r="FH124" s="91"/>
      <c r="FI124" s="91"/>
      <c r="FJ124" s="91"/>
      <c r="FK124" s="91"/>
    </row>
    <row r="125" spans="1:167" s="16" customFormat="1" x14ac:dyDescent="0.25">
      <c r="A125" s="83"/>
      <c r="B125" s="143" t="s">
        <v>44</v>
      </c>
      <c r="C125" s="89"/>
      <c r="D125" s="90"/>
      <c r="E125" s="90"/>
      <c r="F125" s="90"/>
      <c r="G125" s="46"/>
      <c r="H125" s="44"/>
      <c r="I125" s="44"/>
      <c r="J125" s="48"/>
      <c r="K125" s="44"/>
      <c r="L125" s="44"/>
      <c r="M125" s="44"/>
      <c r="N125" s="44"/>
      <c r="O125" s="39"/>
      <c r="P125" s="39"/>
      <c r="Q125" s="41">
        <f>Q128</f>
        <v>2.3E-2</v>
      </c>
      <c r="R125" s="41">
        <f t="shared" ref="R125:U125" si="49">R128</f>
        <v>0</v>
      </c>
      <c r="S125" s="41">
        <f t="shared" si="49"/>
        <v>0</v>
      </c>
      <c r="T125" s="41">
        <f t="shared" si="49"/>
        <v>0</v>
      </c>
      <c r="U125" s="41">
        <f t="shared" si="49"/>
        <v>2.3E-2</v>
      </c>
      <c r="V125" s="44"/>
      <c r="W125" s="44"/>
      <c r="X125" s="44"/>
      <c r="Y125" s="44"/>
      <c r="Z125" s="44"/>
      <c r="AA125" s="44"/>
      <c r="AB125" s="143"/>
      <c r="AC125" s="48"/>
      <c r="AD125" s="44"/>
      <c r="AE125" s="44"/>
      <c r="AF125" s="44"/>
      <c r="AG125" s="44"/>
      <c r="AH125" s="48"/>
      <c r="AI125" s="78"/>
      <c r="AJ125" s="42"/>
      <c r="AK125" s="91"/>
      <c r="AL125" s="91"/>
      <c r="AM125" s="91"/>
      <c r="AN125" s="91"/>
      <c r="AO125" s="91"/>
      <c r="AP125" s="91"/>
      <c r="AQ125" s="91"/>
      <c r="AR125" s="91"/>
      <c r="AS125" s="91"/>
      <c r="AT125" s="91"/>
      <c r="AU125" s="91"/>
      <c r="AV125" s="91"/>
      <c r="AW125" s="91"/>
      <c r="AX125" s="91"/>
      <c r="AY125" s="91"/>
      <c r="AZ125" s="91"/>
      <c r="BA125" s="91"/>
      <c r="BB125" s="91"/>
      <c r="BC125" s="91"/>
      <c r="BD125" s="91"/>
      <c r="BE125" s="91"/>
      <c r="BF125" s="91"/>
      <c r="BG125" s="91"/>
      <c r="BH125" s="91"/>
      <c r="BI125" s="91"/>
      <c r="BJ125" s="91"/>
      <c r="BK125" s="91"/>
      <c r="BL125" s="91"/>
      <c r="BM125" s="91"/>
      <c r="BN125" s="91"/>
      <c r="BO125" s="91"/>
      <c r="BP125" s="91"/>
      <c r="BQ125" s="91"/>
      <c r="BR125" s="91"/>
      <c r="BS125" s="91"/>
      <c r="BT125" s="91"/>
      <c r="BU125" s="91"/>
      <c r="BV125" s="91"/>
      <c r="BW125" s="91"/>
      <c r="BX125" s="91"/>
      <c r="BY125" s="91"/>
      <c r="BZ125" s="91"/>
      <c r="CA125" s="91"/>
      <c r="CB125" s="91"/>
      <c r="CC125" s="91"/>
      <c r="CD125" s="91"/>
      <c r="CE125" s="91"/>
      <c r="CF125" s="91"/>
      <c r="CG125" s="91"/>
      <c r="CH125" s="91"/>
      <c r="CI125" s="91"/>
      <c r="CJ125" s="91"/>
      <c r="CK125" s="91"/>
      <c r="CL125" s="91"/>
      <c r="CM125" s="91"/>
      <c r="CN125" s="91"/>
      <c r="CO125" s="91"/>
      <c r="CP125" s="91"/>
      <c r="CQ125" s="91"/>
      <c r="CR125" s="91"/>
      <c r="CS125" s="91"/>
      <c r="CT125" s="91"/>
      <c r="CU125" s="91"/>
      <c r="CV125" s="91"/>
      <c r="CW125" s="91"/>
      <c r="CX125" s="91"/>
      <c r="CY125" s="91"/>
      <c r="CZ125" s="91"/>
      <c r="DA125" s="91"/>
      <c r="DB125" s="91"/>
      <c r="DC125" s="91"/>
      <c r="DD125" s="91"/>
      <c r="DE125" s="91"/>
      <c r="DF125" s="91"/>
      <c r="DG125" s="91"/>
      <c r="DH125" s="91"/>
      <c r="DI125" s="91"/>
      <c r="DJ125" s="91"/>
      <c r="DK125" s="91"/>
      <c r="DL125" s="91"/>
      <c r="DM125" s="91"/>
      <c r="DN125" s="91"/>
      <c r="DO125" s="91"/>
      <c r="DP125" s="91"/>
      <c r="DQ125" s="91"/>
      <c r="DR125" s="91"/>
      <c r="DS125" s="91"/>
      <c r="DT125" s="91"/>
      <c r="DU125" s="91"/>
      <c r="DV125" s="91"/>
      <c r="DW125" s="91"/>
      <c r="DX125" s="91"/>
      <c r="DY125" s="91"/>
      <c r="DZ125" s="91"/>
      <c r="EA125" s="91"/>
      <c r="EB125" s="91"/>
      <c r="EC125" s="91"/>
      <c r="ED125" s="91"/>
      <c r="EE125" s="91"/>
      <c r="EF125" s="91"/>
      <c r="EG125" s="91"/>
      <c r="EH125" s="91"/>
      <c r="EI125" s="91"/>
      <c r="EJ125" s="91"/>
      <c r="EK125" s="91"/>
      <c r="EL125" s="91"/>
      <c r="EM125" s="91"/>
      <c r="EN125" s="91"/>
      <c r="EO125" s="91"/>
      <c r="EP125" s="91"/>
      <c r="EQ125" s="91"/>
      <c r="ER125" s="91"/>
      <c r="ES125" s="91"/>
      <c r="ET125" s="91"/>
      <c r="EU125" s="91"/>
      <c r="EV125" s="91"/>
      <c r="EW125" s="91"/>
      <c r="EX125" s="91"/>
      <c r="EY125" s="91"/>
      <c r="EZ125" s="91"/>
      <c r="FA125" s="91"/>
      <c r="FB125" s="91"/>
      <c r="FC125" s="91"/>
      <c r="FD125" s="91"/>
      <c r="FE125" s="91"/>
      <c r="FF125" s="91"/>
      <c r="FG125" s="91"/>
      <c r="FH125" s="91"/>
      <c r="FI125" s="91"/>
      <c r="FJ125" s="91"/>
      <c r="FK125" s="91"/>
    </row>
    <row r="126" spans="1:167" s="16" customFormat="1" x14ac:dyDescent="0.25">
      <c r="A126" s="83"/>
      <c r="B126" s="143" t="s">
        <v>45</v>
      </c>
      <c r="C126" s="89"/>
      <c r="D126" s="90"/>
      <c r="E126" s="90"/>
      <c r="F126" s="90"/>
      <c r="G126" s="46"/>
      <c r="H126" s="44"/>
      <c r="I126" s="44"/>
      <c r="J126" s="48"/>
      <c r="K126" s="44"/>
      <c r="L126" s="44"/>
      <c r="M126" s="44"/>
      <c r="N126" s="44"/>
      <c r="O126" s="39"/>
      <c r="P126" s="39"/>
      <c r="Q126" s="41"/>
      <c r="R126" s="41"/>
      <c r="S126" s="41"/>
      <c r="T126" s="41"/>
      <c r="U126" s="41"/>
      <c r="V126" s="44"/>
      <c r="W126" s="44"/>
      <c r="X126" s="44"/>
      <c r="Y126" s="44"/>
      <c r="Z126" s="44"/>
      <c r="AA126" s="44"/>
      <c r="AB126" s="143"/>
      <c r="AC126" s="48"/>
      <c r="AD126" s="44"/>
      <c r="AE126" s="44"/>
      <c r="AF126" s="44"/>
      <c r="AG126" s="44"/>
      <c r="AH126" s="48"/>
      <c r="AI126" s="78"/>
      <c r="AJ126" s="42"/>
      <c r="AK126" s="91"/>
      <c r="AL126" s="91"/>
      <c r="AM126" s="91"/>
      <c r="AN126" s="91"/>
      <c r="AO126" s="91"/>
      <c r="AP126" s="91"/>
      <c r="AQ126" s="91"/>
      <c r="AR126" s="91"/>
      <c r="AS126" s="91"/>
      <c r="AT126" s="91"/>
      <c r="AU126" s="91"/>
      <c r="AV126" s="91"/>
      <c r="AW126" s="91"/>
      <c r="AX126" s="91"/>
      <c r="AY126" s="91"/>
      <c r="AZ126" s="91"/>
      <c r="BA126" s="91"/>
      <c r="BB126" s="91"/>
      <c r="BC126" s="91"/>
      <c r="BD126" s="91"/>
      <c r="BE126" s="91"/>
      <c r="BF126" s="91"/>
      <c r="BG126" s="91"/>
      <c r="BH126" s="91"/>
      <c r="BI126" s="91"/>
      <c r="BJ126" s="91"/>
      <c r="BK126" s="91"/>
      <c r="BL126" s="91"/>
      <c r="BM126" s="91"/>
      <c r="BN126" s="91"/>
      <c r="BO126" s="91"/>
      <c r="BP126" s="91"/>
      <c r="BQ126" s="91"/>
      <c r="BR126" s="91"/>
      <c r="BS126" s="91"/>
      <c r="BT126" s="91"/>
      <c r="BU126" s="91"/>
      <c r="BV126" s="91"/>
      <c r="BW126" s="91"/>
      <c r="BX126" s="91"/>
      <c r="BY126" s="91"/>
      <c r="BZ126" s="91"/>
      <c r="CA126" s="91"/>
      <c r="CB126" s="91"/>
      <c r="CC126" s="91"/>
      <c r="CD126" s="91"/>
      <c r="CE126" s="91"/>
      <c r="CF126" s="91"/>
      <c r="CG126" s="91"/>
      <c r="CH126" s="91"/>
      <c r="CI126" s="91"/>
      <c r="CJ126" s="91"/>
      <c r="CK126" s="91"/>
      <c r="CL126" s="91"/>
      <c r="CM126" s="91"/>
      <c r="CN126" s="91"/>
      <c r="CO126" s="91"/>
      <c r="CP126" s="91"/>
      <c r="CQ126" s="91"/>
      <c r="CR126" s="91"/>
      <c r="CS126" s="91"/>
      <c r="CT126" s="91"/>
      <c r="CU126" s="91"/>
      <c r="CV126" s="91"/>
      <c r="CW126" s="91"/>
      <c r="CX126" s="91"/>
      <c r="CY126" s="91"/>
      <c r="CZ126" s="91"/>
      <c r="DA126" s="91"/>
      <c r="DB126" s="91"/>
      <c r="DC126" s="91"/>
      <c r="DD126" s="91"/>
      <c r="DE126" s="91"/>
      <c r="DF126" s="91"/>
      <c r="DG126" s="91"/>
      <c r="DH126" s="91"/>
      <c r="DI126" s="91"/>
      <c r="DJ126" s="91"/>
      <c r="DK126" s="91"/>
      <c r="DL126" s="91"/>
      <c r="DM126" s="91"/>
      <c r="DN126" s="91"/>
      <c r="DO126" s="91"/>
      <c r="DP126" s="91"/>
      <c r="DQ126" s="91"/>
      <c r="DR126" s="91"/>
      <c r="DS126" s="91"/>
      <c r="DT126" s="91"/>
      <c r="DU126" s="91"/>
      <c r="DV126" s="91"/>
      <c r="DW126" s="91"/>
      <c r="DX126" s="91"/>
      <c r="DY126" s="91"/>
      <c r="DZ126" s="91"/>
      <c r="EA126" s="91"/>
      <c r="EB126" s="91"/>
      <c r="EC126" s="91"/>
      <c r="ED126" s="91"/>
      <c r="EE126" s="91"/>
      <c r="EF126" s="91"/>
      <c r="EG126" s="91"/>
      <c r="EH126" s="91"/>
      <c r="EI126" s="91"/>
      <c r="EJ126" s="91"/>
      <c r="EK126" s="91"/>
      <c r="EL126" s="91"/>
      <c r="EM126" s="91"/>
      <c r="EN126" s="91"/>
      <c r="EO126" s="91"/>
      <c r="EP126" s="91"/>
      <c r="EQ126" s="91"/>
      <c r="ER126" s="91"/>
      <c r="ES126" s="91"/>
      <c r="ET126" s="91"/>
      <c r="EU126" s="91"/>
      <c r="EV126" s="91"/>
      <c r="EW126" s="91"/>
      <c r="EX126" s="91"/>
      <c r="EY126" s="91"/>
      <c r="EZ126" s="91"/>
      <c r="FA126" s="91"/>
      <c r="FB126" s="91"/>
      <c r="FC126" s="91"/>
      <c r="FD126" s="91"/>
      <c r="FE126" s="91"/>
      <c r="FF126" s="91"/>
      <c r="FG126" s="91"/>
      <c r="FH126" s="91"/>
      <c r="FI126" s="91"/>
      <c r="FJ126" s="91"/>
      <c r="FK126" s="91"/>
    </row>
    <row r="127" spans="1:167" s="16" customFormat="1" x14ac:dyDescent="0.25">
      <c r="A127" s="83"/>
      <c r="B127" s="143" t="s">
        <v>46</v>
      </c>
      <c r="C127" s="89"/>
      <c r="D127" s="90"/>
      <c r="E127" s="90"/>
      <c r="F127" s="90"/>
      <c r="G127" s="46"/>
      <c r="H127" s="44"/>
      <c r="I127" s="44"/>
      <c r="J127" s="48"/>
      <c r="K127" s="44"/>
      <c r="L127" s="44"/>
      <c r="M127" s="44"/>
      <c r="N127" s="44"/>
      <c r="O127" s="39"/>
      <c r="P127" s="39"/>
      <c r="Q127" s="41"/>
      <c r="R127" s="41"/>
      <c r="S127" s="41"/>
      <c r="T127" s="41"/>
      <c r="U127" s="41"/>
      <c r="V127" s="44"/>
      <c r="W127" s="44"/>
      <c r="X127" s="44"/>
      <c r="Y127" s="44"/>
      <c r="Z127" s="44"/>
      <c r="AA127" s="44"/>
      <c r="AB127" s="143"/>
      <c r="AC127" s="48"/>
      <c r="AD127" s="44"/>
      <c r="AE127" s="44"/>
      <c r="AF127" s="44"/>
      <c r="AG127" s="44"/>
      <c r="AH127" s="48"/>
      <c r="AI127" s="78"/>
      <c r="AJ127" s="42"/>
      <c r="AK127" s="91"/>
      <c r="AL127" s="91"/>
      <c r="AM127" s="91"/>
      <c r="AN127" s="91"/>
      <c r="AO127" s="91"/>
      <c r="AP127" s="91"/>
      <c r="AQ127" s="91"/>
      <c r="AR127" s="91"/>
      <c r="AS127" s="91"/>
      <c r="AT127" s="91"/>
      <c r="AU127" s="91"/>
      <c r="AV127" s="91"/>
      <c r="AW127" s="91"/>
      <c r="AX127" s="91"/>
      <c r="AY127" s="91"/>
      <c r="AZ127" s="91"/>
      <c r="BA127" s="91"/>
      <c r="BB127" s="91"/>
      <c r="BC127" s="91"/>
      <c r="BD127" s="91"/>
      <c r="BE127" s="91"/>
      <c r="BF127" s="91"/>
      <c r="BG127" s="91"/>
      <c r="BH127" s="91"/>
      <c r="BI127" s="91"/>
      <c r="BJ127" s="91"/>
      <c r="BK127" s="91"/>
      <c r="BL127" s="91"/>
      <c r="BM127" s="91"/>
      <c r="BN127" s="91"/>
      <c r="BO127" s="91"/>
      <c r="BP127" s="91"/>
      <c r="BQ127" s="91"/>
      <c r="BR127" s="91"/>
      <c r="BS127" s="91"/>
      <c r="BT127" s="91"/>
      <c r="BU127" s="91"/>
      <c r="BV127" s="91"/>
      <c r="BW127" s="91"/>
      <c r="BX127" s="91"/>
      <c r="BY127" s="91"/>
      <c r="BZ127" s="91"/>
      <c r="CA127" s="91"/>
      <c r="CB127" s="91"/>
      <c r="CC127" s="91"/>
      <c r="CD127" s="91"/>
      <c r="CE127" s="91"/>
      <c r="CF127" s="91"/>
      <c r="CG127" s="91"/>
      <c r="CH127" s="91"/>
      <c r="CI127" s="91"/>
      <c r="CJ127" s="91"/>
      <c r="CK127" s="91"/>
      <c r="CL127" s="91"/>
      <c r="CM127" s="91"/>
      <c r="CN127" s="91"/>
      <c r="CO127" s="91"/>
      <c r="CP127" s="91"/>
      <c r="CQ127" s="91"/>
      <c r="CR127" s="91"/>
      <c r="CS127" s="91"/>
      <c r="CT127" s="91"/>
      <c r="CU127" s="91"/>
      <c r="CV127" s="91"/>
      <c r="CW127" s="91"/>
      <c r="CX127" s="91"/>
      <c r="CY127" s="91"/>
      <c r="CZ127" s="91"/>
      <c r="DA127" s="91"/>
      <c r="DB127" s="91"/>
      <c r="DC127" s="91"/>
      <c r="DD127" s="91"/>
      <c r="DE127" s="91"/>
      <c r="DF127" s="91"/>
      <c r="DG127" s="91"/>
      <c r="DH127" s="91"/>
      <c r="DI127" s="91"/>
      <c r="DJ127" s="91"/>
      <c r="DK127" s="91"/>
      <c r="DL127" s="91"/>
      <c r="DM127" s="91"/>
      <c r="DN127" s="91"/>
      <c r="DO127" s="91"/>
      <c r="DP127" s="91"/>
      <c r="DQ127" s="91"/>
      <c r="DR127" s="91"/>
      <c r="DS127" s="91"/>
      <c r="DT127" s="91"/>
      <c r="DU127" s="91"/>
      <c r="DV127" s="91"/>
      <c r="DW127" s="91"/>
      <c r="DX127" s="91"/>
      <c r="DY127" s="91"/>
      <c r="DZ127" s="91"/>
      <c r="EA127" s="91"/>
      <c r="EB127" s="91"/>
      <c r="EC127" s="91"/>
      <c r="ED127" s="91"/>
      <c r="EE127" s="91"/>
      <c r="EF127" s="91"/>
      <c r="EG127" s="91"/>
      <c r="EH127" s="91"/>
      <c r="EI127" s="91"/>
      <c r="EJ127" s="91"/>
      <c r="EK127" s="91"/>
      <c r="EL127" s="91"/>
      <c r="EM127" s="91"/>
      <c r="EN127" s="91"/>
      <c r="EO127" s="91"/>
      <c r="EP127" s="91"/>
      <c r="EQ127" s="91"/>
      <c r="ER127" s="91"/>
      <c r="ES127" s="91"/>
      <c r="ET127" s="91"/>
      <c r="EU127" s="91"/>
      <c r="EV127" s="91"/>
      <c r="EW127" s="91"/>
      <c r="EX127" s="91"/>
      <c r="EY127" s="91"/>
      <c r="EZ127" s="91"/>
      <c r="FA127" s="91"/>
      <c r="FB127" s="91"/>
      <c r="FC127" s="91"/>
      <c r="FD127" s="91"/>
      <c r="FE127" s="91"/>
      <c r="FF127" s="91"/>
      <c r="FG127" s="91"/>
      <c r="FH127" s="91"/>
      <c r="FI127" s="91"/>
      <c r="FJ127" s="91"/>
      <c r="FK127" s="91"/>
    </row>
    <row r="128" spans="1:167" s="16" customFormat="1" x14ac:dyDescent="0.25">
      <c r="A128" s="107"/>
      <c r="B128" s="143" t="s">
        <v>47</v>
      </c>
      <c r="C128" s="89"/>
      <c r="D128" s="90"/>
      <c r="E128" s="90"/>
      <c r="F128" s="90"/>
      <c r="G128" s="46"/>
      <c r="H128" s="44"/>
      <c r="I128" s="44"/>
      <c r="J128" s="48"/>
      <c r="K128" s="44"/>
      <c r="L128" s="44"/>
      <c r="M128" s="44"/>
      <c r="N128" s="44"/>
      <c r="O128" s="39"/>
      <c r="P128" s="39"/>
      <c r="Q128" s="41">
        <f>Q129</f>
        <v>2.3E-2</v>
      </c>
      <c r="R128" s="41">
        <f t="shared" ref="R128:U128" si="50">R129</f>
        <v>0</v>
      </c>
      <c r="S128" s="41">
        <f t="shared" si="50"/>
        <v>0</v>
      </c>
      <c r="T128" s="41">
        <f t="shared" si="50"/>
        <v>0</v>
      </c>
      <c r="U128" s="41">
        <f t="shared" si="50"/>
        <v>2.3E-2</v>
      </c>
      <c r="V128" s="41"/>
      <c r="W128" s="41"/>
      <c r="X128" s="41"/>
      <c r="Y128" s="41"/>
      <c r="Z128" s="44"/>
      <c r="AA128" s="44"/>
      <c r="AB128" s="44"/>
      <c r="AC128" s="48"/>
      <c r="AD128" s="44"/>
      <c r="AE128" s="44"/>
      <c r="AF128" s="44"/>
      <c r="AG128" s="44"/>
      <c r="AH128" s="48"/>
      <c r="AI128" s="78"/>
      <c r="AJ128" s="42"/>
      <c r="AK128" s="91"/>
      <c r="AL128" s="91"/>
      <c r="AM128" s="91"/>
      <c r="AN128" s="91"/>
      <c r="AO128" s="91"/>
      <c r="AP128" s="91"/>
      <c r="AQ128" s="91"/>
      <c r="AR128" s="91"/>
      <c r="AS128" s="91"/>
      <c r="AT128" s="91"/>
      <c r="AU128" s="91"/>
      <c r="AV128" s="91"/>
      <c r="AW128" s="91"/>
      <c r="AX128" s="91"/>
      <c r="AY128" s="91"/>
      <c r="AZ128" s="91"/>
      <c r="BA128" s="91"/>
      <c r="BB128" s="91"/>
      <c r="BC128" s="91"/>
      <c r="BD128" s="91"/>
      <c r="BE128" s="91"/>
      <c r="BF128" s="91"/>
      <c r="BG128" s="91"/>
      <c r="BH128" s="91"/>
      <c r="BI128" s="91"/>
      <c r="BJ128" s="91"/>
      <c r="BK128" s="91"/>
      <c r="BL128" s="91"/>
      <c r="BM128" s="91"/>
      <c r="BN128" s="91"/>
      <c r="BO128" s="91"/>
      <c r="BP128" s="91"/>
      <c r="BQ128" s="91"/>
      <c r="BR128" s="91"/>
      <c r="BS128" s="91"/>
      <c r="BT128" s="91"/>
      <c r="BU128" s="91"/>
      <c r="BV128" s="91"/>
      <c r="BW128" s="91"/>
      <c r="BX128" s="91"/>
      <c r="BY128" s="91"/>
      <c r="BZ128" s="91"/>
      <c r="CA128" s="91"/>
      <c r="CB128" s="91"/>
      <c r="CC128" s="91"/>
      <c r="CD128" s="91"/>
      <c r="CE128" s="91"/>
      <c r="CF128" s="91"/>
      <c r="CG128" s="91"/>
      <c r="CH128" s="91"/>
      <c r="CI128" s="91"/>
      <c r="CJ128" s="91"/>
      <c r="CK128" s="91"/>
      <c r="CL128" s="91"/>
      <c r="CM128" s="91"/>
      <c r="CN128" s="91"/>
      <c r="CO128" s="91"/>
      <c r="CP128" s="91"/>
      <c r="CQ128" s="91"/>
      <c r="CR128" s="91"/>
      <c r="CS128" s="91"/>
      <c r="CT128" s="91"/>
      <c r="CU128" s="91"/>
      <c r="CV128" s="91"/>
      <c r="CW128" s="91"/>
      <c r="CX128" s="91"/>
      <c r="CY128" s="91"/>
      <c r="CZ128" s="91"/>
      <c r="DA128" s="91"/>
      <c r="DB128" s="91"/>
      <c r="DC128" s="91"/>
      <c r="DD128" s="91"/>
      <c r="DE128" s="91"/>
      <c r="DF128" s="91"/>
      <c r="DG128" s="91"/>
      <c r="DH128" s="91"/>
      <c r="DI128" s="91"/>
      <c r="DJ128" s="91"/>
      <c r="DK128" s="91"/>
      <c r="DL128" s="91"/>
      <c r="DM128" s="91"/>
      <c r="DN128" s="91"/>
      <c r="DO128" s="91"/>
      <c r="DP128" s="91"/>
      <c r="DQ128" s="91"/>
      <c r="DR128" s="91"/>
      <c r="DS128" s="91"/>
      <c r="DT128" s="91"/>
      <c r="DU128" s="91"/>
      <c r="DV128" s="91"/>
      <c r="DW128" s="91"/>
      <c r="DX128" s="91"/>
      <c r="DY128" s="91"/>
      <c r="DZ128" s="91"/>
      <c r="EA128" s="91"/>
      <c r="EB128" s="91"/>
      <c r="EC128" s="91"/>
      <c r="ED128" s="91"/>
      <c r="EE128" s="91"/>
      <c r="EF128" s="91"/>
      <c r="EG128" s="91"/>
      <c r="EH128" s="91"/>
      <c r="EI128" s="91"/>
      <c r="EJ128" s="91"/>
      <c r="EK128" s="91"/>
      <c r="EL128" s="91"/>
      <c r="EM128" s="91"/>
      <c r="EN128" s="91"/>
      <c r="EO128" s="91"/>
      <c r="EP128" s="91"/>
      <c r="EQ128" s="91"/>
      <c r="ER128" s="91"/>
      <c r="ES128" s="91"/>
      <c r="ET128" s="91"/>
      <c r="EU128" s="91"/>
      <c r="EV128" s="91"/>
      <c r="EW128" s="91"/>
      <c r="EX128" s="91"/>
      <c r="EY128" s="91"/>
      <c r="EZ128" s="91"/>
      <c r="FA128" s="91"/>
      <c r="FB128" s="91"/>
      <c r="FC128" s="91"/>
      <c r="FD128" s="91"/>
      <c r="FE128" s="91"/>
      <c r="FF128" s="91"/>
      <c r="FG128" s="91"/>
      <c r="FH128" s="91"/>
      <c r="FI128" s="91"/>
      <c r="FJ128" s="91"/>
      <c r="FK128" s="91"/>
    </row>
    <row r="129" spans="1:167" s="16" customFormat="1" ht="31.5" x14ac:dyDescent="0.25">
      <c r="A129" s="109">
        <v>59</v>
      </c>
      <c r="B129" s="148" t="s">
        <v>208</v>
      </c>
      <c r="C129" s="89"/>
      <c r="D129" s="90"/>
      <c r="E129" s="90"/>
      <c r="F129" s="90"/>
      <c r="G129" s="46"/>
      <c r="H129" s="44"/>
      <c r="I129" s="44"/>
      <c r="J129" s="48"/>
      <c r="K129" s="44"/>
      <c r="L129" s="44"/>
      <c r="M129" s="44"/>
      <c r="N129" s="44"/>
      <c r="O129" s="39"/>
      <c r="P129" s="39"/>
      <c r="Q129" s="54">
        <v>2.3E-2</v>
      </c>
      <c r="R129" s="41"/>
      <c r="S129" s="41"/>
      <c r="T129" s="41"/>
      <c r="U129" s="54">
        <v>2.3E-2</v>
      </c>
      <c r="V129" s="41"/>
      <c r="W129" s="41"/>
      <c r="X129" s="41"/>
      <c r="Y129" s="41"/>
      <c r="Z129" s="44"/>
      <c r="AA129" s="44"/>
      <c r="AB129" s="44"/>
      <c r="AC129" s="48"/>
      <c r="AD129" s="65">
        <v>2015</v>
      </c>
      <c r="AE129" s="44"/>
      <c r="AF129" s="44"/>
      <c r="AG129" s="44"/>
      <c r="AH129" s="48"/>
      <c r="AI129" s="78"/>
      <c r="AJ129" s="42"/>
      <c r="AK129" s="91"/>
      <c r="AL129" s="91"/>
      <c r="AM129" s="91"/>
      <c r="AN129" s="91"/>
      <c r="AO129" s="91"/>
      <c r="AP129" s="91"/>
      <c r="AQ129" s="91"/>
      <c r="AR129" s="91"/>
      <c r="AS129" s="91"/>
      <c r="AT129" s="91"/>
      <c r="AU129" s="91"/>
      <c r="AV129" s="91"/>
      <c r="AW129" s="91"/>
      <c r="AX129" s="91"/>
      <c r="AY129" s="91"/>
      <c r="AZ129" s="91"/>
      <c r="BA129" s="91"/>
      <c r="BB129" s="91"/>
      <c r="BC129" s="91"/>
      <c r="BD129" s="91"/>
      <c r="BE129" s="91"/>
      <c r="BF129" s="91"/>
      <c r="BG129" s="91"/>
      <c r="BH129" s="91"/>
      <c r="BI129" s="91"/>
      <c r="BJ129" s="91"/>
      <c r="BK129" s="91"/>
      <c r="BL129" s="91"/>
      <c r="BM129" s="91"/>
      <c r="BN129" s="91"/>
      <c r="BO129" s="91"/>
      <c r="BP129" s="91"/>
      <c r="BQ129" s="91"/>
      <c r="BR129" s="91"/>
      <c r="BS129" s="91"/>
      <c r="BT129" s="91"/>
      <c r="BU129" s="91"/>
      <c r="BV129" s="91"/>
      <c r="BW129" s="91"/>
      <c r="BX129" s="91"/>
      <c r="BY129" s="91"/>
      <c r="BZ129" s="91"/>
      <c r="CA129" s="91"/>
      <c r="CB129" s="91"/>
      <c r="CC129" s="91"/>
      <c r="CD129" s="91"/>
      <c r="CE129" s="91"/>
      <c r="CF129" s="91"/>
      <c r="CG129" s="91"/>
      <c r="CH129" s="91"/>
      <c r="CI129" s="91"/>
      <c r="CJ129" s="91"/>
      <c r="CK129" s="91"/>
      <c r="CL129" s="91"/>
      <c r="CM129" s="91"/>
      <c r="CN129" s="91"/>
      <c r="CO129" s="91"/>
      <c r="CP129" s="91"/>
      <c r="CQ129" s="91"/>
      <c r="CR129" s="91"/>
      <c r="CS129" s="91"/>
      <c r="CT129" s="91"/>
      <c r="CU129" s="91"/>
      <c r="CV129" s="91"/>
      <c r="CW129" s="91"/>
      <c r="CX129" s="91"/>
      <c r="CY129" s="91"/>
      <c r="CZ129" s="91"/>
      <c r="DA129" s="91"/>
      <c r="DB129" s="91"/>
      <c r="DC129" s="91"/>
      <c r="DD129" s="91"/>
      <c r="DE129" s="91"/>
      <c r="DF129" s="91"/>
      <c r="DG129" s="91"/>
      <c r="DH129" s="91"/>
      <c r="DI129" s="91"/>
      <c r="DJ129" s="91"/>
      <c r="DK129" s="91"/>
      <c r="DL129" s="91"/>
      <c r="DM129" s="91"/>
      <c r="DN129" s="91"/>
      <c r="DO129" s="91"/>
      <c r="DP129" s="91"/>
      <c r="DQ129" s="91"/>
      <c r="DR129" s="91"/>
      <c r="DS129" s="91"/>
      <c r="DT129" s="91"/>
      <c r="DU129" s="91"/>
      <c r="DV129" s="91"/>
      <c r="DW129" s="91"/>
      <c r="DX129" s="91"/>
      <c r="DY129" s="91"/>
      <c r="DZ129" s="91"/>
      <c r="EA129" s="91"/>
      <c r="EB129" s="91"/>
      <c r="EC129" s="91"/>
      <c r="ED129" s="91"/>
      <c r="EE129" s="91"/>
      <c r="EF129" s="91"/>
      <c r="EG129" s="91"/>
      <c r="EH129" s="91"/>
      <c r="EI129" s="91"/>
      <c r="EJ129" s="91"/>
      <c r="EK129" s="91"/>
      <c r="EL129" s="91"/>
      <c r="EM129" s="91"/>
      <c r="EN129" s="91"/>
      <c r="EO129" s="91"/>
      <c r="EP129" s="91"/>
      <c r="EQ129" s="91"/>
      <c r="ER129" s="91"/>
      <c r="ES129" s="91"/>
      <c r="ET129" s="91"/>
      <c r="EU129" s="91"/>
      <c r="EV129" s="91"/>
      <c r="EW129" s="91"/>
      <c r="EX129" s="91"/>
      <c r="EY129" s="91"/>
      <c r="EZ129" s="91"/>
      <c r="FA129" s="91"/>
      <c r="FB129" s="91"/>
      <c r="FC129" s="91"/>
      <c r="FD129" s="91"/>
      <c r="FE129" s="91"/>
      <c r="FF129" s="91"/>
      <c r="FG129" s="91"/>
      <c r="FH129" s="91"/>
      <c r="FI129" s="91"/>
      <c r="FJ129" s="91"/>
      <c r="FK129" s="91"/>
    </row>
    <row r="130" spans="1:167" s="16" customFormat="1" x14ac:dyDescent="0.25">
      <c r="A130" s="83"/>
      <c r="B130" s="143" t="s">
        <v>185</v>
      </c>
      <c r="C130" s="89"/>
      <c r="D130" s="90"/>
      <c r="E130" s="90"/>
      <c r="F130" s="90"/>
      <c r="G130" s="46"/>
      <c r="H130" s="44"/>
      <c r="I130" s="44"/>
      <c r="J130" s="48"/>
      <c r="K130" s="44"/>
      <c r="L130" s="44"/>
      <c r="M130" s="44"/>
      <c r="N130" s="44"/>
      <c r="O130" s="41"/>
      <c r="P130" s="39"/>
      <c r="Q130" s="41"/>
      <c r="R130" s="41"/>
      <c r="S130" s="41"/>
      <c r="T130" s="41"/>
      <c r="U130" s="41"/>
      <c r="V130" s="44"/>
      <c r="W130" s="44"/>
      <c r="X130" s="44"/>
      <c r="Y130" s="44"/>
      <c r="Z130" s="44"/>
      <c r="AA130" s="44"/>
      <c r="AB130" s="44"/>
      <c r="AC130" s="48"/>
      <c r="AD130" s="44"/>
      <c r="AE130" s="44"/>
      <c r="AF130" s="44"/>
      <c r="AG130" s="44"/>
      <c r="AH130" s="48"/>
      <c r="AI130" s="78"/>
      <c r="AJ130" s="42"/>
      <c r="AK130" s="91"/>
      <c r="AL130" s="91"/>
      <c r="AM130" s="91"/>
      <c r="AN130" s="91"/>
      <c r="AO130" s="91"/>
      <c r="AP130" s="91"/>
      <c r="AQ130" s="91"/>
      <c r="AR130" s="91"/>
      <c r="AS130" s="91"/>
      <c r="AT130" s="91"/>
      <c r="AU130" s="91"/>
      <c r="AV130" s="91"/>
      <c r="AW130" s="91"/>
      <c r="AX130" s="91"/>
      <c r="AY130" s="91"/>
      <c r="AZ130" s="91"/>
      <c r="BA130" s="91"/>
      <c r="BB130" s="91"/>
      <c r="BC130" s="91"/>
      <c r="BD130" s="91"/>
      <c r="BE130" s="91"/>
      <c r="BF130" s="91"/>
      <c r="BG130" s="91"/>
      <c r="BH130" s="91"/>
      <c r="BI130" s="91"/>
      <c r="BJ130" s="91"/>
      <c r="BK130" s="91"/>
      <c r="BL130" s="91"/>
      <c r="BM130" s="91"/>
      <c r="BN130" s="91"/>
      <c r="BO130" s="91"/>
      <c r="BP130" s="91"/>
      <c r="BQ130" s="91"/>
      <c r="BR130" s="91"/>
      <c r="BS130" s="91"/>
      <c r="BT130" s="91"/>
      <c r="BU130" s="91"/>
      <c r="BV130" s="91"/>
      <c r="BW130" s="91"/>
      <c r="BX130" s="91"/>
      <c r="BY130" s="91"/>
      <c r="BZ130" s="91"/>
      <c r="CA130" s="91"/>
      <c r="CB130" s="91"/>
      <c r="CC130" s="91"/>
      <c r="CD130" s="91"/>
      <c r="CE130" s="91"/>
      <c r="CF130" s="91"/>
      <c r="CG130" s="91"/>
      <c r="CH130" s="91"/>
      <c r="CI130" s="91"/>
      <c r="CJ130" s="91"/>
      <c r="CK130" s="91"/>
      <c r="CL130" s="91"/>
      <c r="CM130" s="91"/>
      <c r="CN130" s="91"/>
      <c r="CO130" s="91"/>
      <c r="CP130" s="91"/>
      <c r="CQ130" s="91"/>
      <c r="CR130" s="91"/>
      <c r="CS130" s="91"/>
      <c r="CT130" s="91"/>
      <c r="CU130" s="91"/>
      <c r="CV130" s="91"/>
      <c r="CW130" s="91"/>
      <c r="CX130" s="91"/>
      <c r="CY130" s="91"/>
      <c r="CZ130" s="91"/>
      <c r="DA130" s="91"/>
      <c r="DB130" s="91"/>
      <c r="DC130" s="91"/>
      <c r="DD130" s="91"/>
      <c r="DE130" s="91"/>
      <c r="DF130" s="91"/>
      <c r="DG130" s="91"/>
      <c r="DH130" s="91"/>
      <c r="DI130" s="91"/>
      <c r="DJ130" s="91"/>
      <c r="DK130" s="91"/>
      <c r="DL130" s="91"/>
      <c r="DM130" s="91"/>
      <c r="DN130" s="91"/>
      <c r="DO130" s="91"/>
      <c r="DP130" s="91"/>
      <c r="DQ130" s="91"/>
      <c r="DR130" s="91"/>
      <c r="DS130" s="91"/>
      <c r="DT130" s="91"/>
      <c r="DU130" s="91"/>
      <c r="DV130" s="91"/>
      <c r="DW130" s="91"/>
      <c r="DX130" s="91"/>
      <c r="DY130" s="91"/>
      <c r="DZ130" s="91"/>
      <c r="EA130" s="91"/>
      <c r="EB130" s="91"/>
      <c r="EC130" s="91"/>
      <c r="ED130" s="91"/>
      <c r="EE130" s="91"/>
      <c r="EF130" s="91"/>
      <c r="EG130" s="91"/>
      <c r="EH130" s="91"/>
      <c r="EI130" s="91"/>
      <c r="EJ130" s="91"/>
      <c r="EK130" s="91"/>
      <c r="EL130" s="91"/>
      <c r="EM130" s="91"/>
      <c r="EN130" s="91"/>
      <c r="EO130" s="91"/>
      <c r="EP130" s="91"/>
      <c r="EQ130" s="91"/>
      <c r="ER130" s="91"/>
      <c r="ES130" s="91"/>
      <c r="ET130" s="91"/>
      <c r="EU130" s="91"/>
      <c r="EV130" s="91"/>
      <c r="EW130" s="91"/>
      <c r="EX130" s="91"/>
      <c r="EY130" s="91"/>
      <c r="EZ130" s="91"/>
      <c r="FA130" s="91"/>
      <c r="FB130" s="91"/>
      <c r="FC130" s="91"/>
      <c r="FD130" s="91"/>
      <c r="FE130" s="91"/>
      <c r="FF130" s="91"/>
      <c r="FG130" s="91"/>
      <c r="FH130" s="91"/>
      <c r="FI130" s="91"/>
      <c r="FJ130" s="91"/>
      <c r="FK130" s="91"/>
    </row>
    <row r="131" spans="1:167" s="16" customFormat="1" x14ac:dyDescent="0.25">
      <c r="A131" s="83"/>
      <c r="B131" s="74" t="s">
        <v>11</v>
      </c>
      <c r="C131" s="89"/>
      <c r="D131" s="90"/>
      <c r="E131" s="90"/>
      <c r="F131" s="90"/>
      <c r="G131" s="46"/>
      <c r="H131" s="44"/>
      <c r="I131" s="44"/>
      <c r="J131" s="48">
        <f>J132+J133+J135</f>
        <v>0</v>
      </c>
      <c r="K131" s="85"/>
      <c r="L131" s="85"/>
      <c r="M131" s="85"/>
      <c r="N131" s="85"/>
      <c r="O131" s="39">
        <f>O132+O133+O135</f>
        <v>0</v>
      </c>
      <c r="P131" s="85"/>
      <c r="Q131" s="39">
        <f>Q133</f>
        <v>0.81200000000000006</v>
      </c>
      <c r="R131" s="39">
        <f t="shared" ref="R131:U131" si="51">R133</f>
        <v>0.81200000000000006</v>
      </c>
      <c r="S131" s="39">
        <f t="shared" si="51"/>
        <v>0</v>
      </c>
      <c r="T131" s="39">
        <f t="shared" si="51"/>
        <v>0</v>
      </c>
      <c r="U131" s="39">
        <f t="shared" si="51"/>
        <v>0</v>
      </c>
      <c r="V131" s="85"/>
      <c r="W131" s="85"/>
      <c r="X131" s="85"/>
      <c r="Y131" s="85"/>
      <c r="Z131" s="85"/>
      <c r="AA131" s="85"/>
      <c r="AB131" s="85"/>
      <c r="AC131" s="48">
        <f>AC132+AC133+AC135</f>
        <v>0</v>
      </c>
      <c r="AD131" s="85"/>
      <c r="AE131" s="85"/>
      <c r="AF131" s="85"/>
      <c r="AG131" s="85"/>
      <c r="AH131" s="48">
        <f>AH132+AH133+AH135</f>
        <v>0</v>
      </c>
      <c r="AI131" s="55">
        <f>AI135</f>
        <v>0</v>
      </c>
      <c r="AJ131" s="42"/>
      <c r="AK131" s="91"/>
      <c r="AL131" s="91"/>
      <c r="AM131" s="91"/>
      <c r="AN131" s="91"/>
      <c r="AO131" s="91"/>
      <c r="AP131" s="91"/>
      <c r="AQ131" s="91"/>
      <c r="AR131" s="91"/>
      <c r="AS131" s="91"/>
      <c r="AT131" s="91"/>
      <c r="AU131" s="91"/>
      <c r="AV131" s="91"/>
      <c r="AW131" s="91"/>
      <c r="AX131" s="91"/>
      <c r="AY131" s="91"/>
      <c r="AZ131" s="91"/>
      <c r="BA131" s="91"/>
      <c r="BB131" s="91"/>
      <c r="BC131" s="91"/>
      <c r="BD131" s="91"/>
      <c r="BE131" s="91"/>
      <c r="BF131" s="91"/>
      <c r="BG131" s="91"/>
      <c r="BH131" s="91"/>
      <c r="BI131" s="91"/>
      <c r="BJ131" s="91"/>
      <c r="BK131" s="91"/>
      <c r="BL131" s="91"/>
      <c r="BM131" s="91"/>
      <c r="BN131" s="91"/>
      <c r="BO131" s="91"/>
      <c r="BP131" s="91"/>
      <c r="BQ131" s="91"/>
      <c r="BR131" s="91"/>
      <c r="BS131" s="91"/>
      <c r="BT131" s="91"/>
      <c r="BU131" s="91"/>
      <c r="BV131" s="91"/>
      <c r="BW131" s="91"/>
      <c r="BX131" s="91"/>
      <c r="BY131" s="91"/>
      <c r="BZ131" s="91"/>
      <c r="CA131" s="91"/>
      <c r="CB131" s="91"/>
      <c r="CC131" s="91"/>
      <c r="CD131" s="91"/>
      <c r="CE131" s="91"/>
      <c r="CF131" s="91"/>
      <c r="CG131" s="91"/>
      <c r="CH131" s="91"/>
      <c r="CI131" s="91"/>
      <c r="CJ131" s="91"/>
      <c r="CK131" s="91"/>
      <c r="CL131" s="91"/>
      <c r="CM131" s="91"/>
      <c r="CN131" s="91"/>
      <c r="CO131" s="91"/>
      <c r="CP131" s="91"/>
      <c r="CQ131" s="91"/>
      <c r="CR131" s="91"/>
      <c r="CS131" s="91"/>
      <c r="CT131" s="91"/>
      <c r="CU131" s="91"/>
      <c r="CV131" s="91"/>
      <c r="CW131" s="91"/>
      <c r="CX131" s="91"/>
      <c r="CY131" s="91"/>
      <c r="CZ131" s="91"/>
      <c r="DA131" s="91"/>
      <c r="DB131" s="91"/>
      <c r="DC131" s="91"/>
      <c r="DD131" s="91"/>
      <c r="DE131" s="91"/>
      <c r="DF131" s="91"/>
      <c r="DG131" s="91"/>
      <c r="DH131" s="91"/>
      <c r="DI131" s="91"/>
      <c r="DJ131" s="91"/>
      <c r="DK131" s="91"/>
      <c r="DL131" s="91"/>
      <c r="DM131" s="91"/>
      <c r="DN131" s="91"/>
      <c r="DO131" s="91"/>
      <c r="DP131" s="91"/>
      <c r="DQ131" s="91"/>
      <c r="DR131" s="91"/>
      <c r="DS131" s="91"/>
      <c r="DT131" s="91"/>
      <c r="DU131" s="91"/>
      <c r="DV131" s="91"/>
      <c r="DW131" s="91"/>
      <c r="DX131" s="91"/>
      <c r="DY131" s="91"/>
      <c r="DZ131" s="91"/>
      <c r="EA131" s="91"/>
      <c r="EB131" s="91"/>
      <c r="EC131" s="91"/>
      <c r="ED131" s="91"/>
      <c r="EE131" s="91"/>
      <c r="EF131" s="91"/>
      <c r="EG131" s="91"/>
      <c r="EH131" s="91"/>
      <c r="EI131" s="91"/>
      <c r="EJ131" s="91"/>
      <c r="EK131" s="91"/>
      <c r="EL131" s="91"/>
      <c r="EM131" s="91"/>
      <c r="EN131" s="91"/>
      <c r="EO131" s="91"/>
      <c r="EP131" s="91"/>
      <c r="EQ131" s="91"/>
      <c r="ER131" s="91"/>
      <c r="ES131" s="91"/>
      <c r="ET131" s="91"/>
      <c r="EU131" s="91"/>
      <c r="EV131" s="91"/>
      <c r="EW131" s="91"/>
      <c r="EX131" s="91"/>
      <c r="EY131" s="91"/>
      <c r="EZ131" s="91"/>
      <c r="FA131" s="91"/>
      <c r="FB131" s="91"/>
      <c r="FC131" s="91"/>
      <c r="FD131" s="91"/>
      <c r="FE131" s="91"/>
      <c r="FF131" s="91"/>
      <c r="FG131" s="91"/>
      <c r="FH131" s="91"/>
      <c r="FI131" s="91"/>
      <c r="FJ131" s="91"/>
      <c r="FK131" s="91"/>
    </row>
    <row r="132" spans="1:167" s="16" customFormat="1" x14ac:dyDescent="0.25">
      <c r="A132" s="83"/>
      <c r="B132" s="74" t="s">
        <v>186</v>
      </c>
      <c r="C132" s="89"/>
      <c r="D132" s="90"/>
      <c r="E132" s="90"/>
      <c r="F132" s="90"/>
      <c r="G132" s="46"/>
      <c r="H132" s="44"/>
      <c r="I132" s="44"/>
      <c r="J132" s="48"/>
      <c r="K132" s="44"/>
      <c r="L132" s="44"/>
      <c r="M132" s="44"/>
      <c r="N132" s="44"/>
      <c r="O132" s="41"/>
      <c r="P132" s="81"/>
      <c r="Q132" s="41"/>
      <c r="R132" s="41"/>
      <c r="S132" s="41"/>
      <c r="T132" s="41"/>
      <c r="U132" s="41"/>
      <c r="V132" s="44"/>
      <c r="W132" s="44"/>
      <c r="X132" s="44"/>
      <c r="Y132" s="44"/>
      <c r="Z132" s="44"/>
      <c r="AA132" s="44"/>
      <c r="AB132" s="44"/>
      <c r="AC132" s="48"/>
      <c r="AD132" s="48"/>
      <c r="AE132" s="48"/>
      <c r="AF132" s="48"/>
      <c r="AG132" s="48"/>
      <c r="AH132" s="48"/>
      <c r="AI132" s="78"/>
      <c r="AJ132" s="42"/>
      <c r="AK132" s="91"/>
      <c r="AL132" s="91"/>
      <c r="AM132" s="91"/>
      <c r="AN132" s="91"/>
      <c r="AO132" s="91"/>
      <c r="AP132" s="91"/>
      <c r="AQ132" s="91"/>
      <c r="AR132" s="91"/>
      <c r="AS132" s="91"/>
      <c r="AT132" s="91"/>
      <c r="AU132" s="91"/>
      <c r="AV132" s="91"/>
      <c r="AW132" s="91"/>
      <c r="AX132" s="91"/>
      <c r="AY132" s="91"/>
      <c r="AZ132" s="91"/>
      <c r="BA132" s="91"/>
      <c r="BB132" s="91"/>
      <c r="BC132" s="91"/>
      <c r="BD132" s="91"/>
      <c r="BE132" s="91"/>
      <c r="BF132" s="91"/>
      <c r="BG132" s="91"/>
      <c r="BH132" s="91"/>
      <c r="BI132" s="91"/>
      <c r="BJ132" s="91"/>
      <c r="BK132" s="91"/>
      <c r="BL132" s="91"/>
      <c r="BM132" s="91"/>
      <c r="BN132" s="91"/>
      <c r="BO132" s="91"/>
      <c r="BP132" s="91"/>
      <c r="BQ132" s="91"/>
      <c r="BR132" s="91"/>
      <c r="BS132" s="91"/>
      <c r="BT132" s="91"/>
      <c r="BU132" s="91"/>
      <c r="BV132" s="91"/>
      <c r="BW132" s="91"/>
      <c r="BX132" s="91"/>
      <c r="BY132" s="91"/>
      <c r="BZ132" s="91"/>
      <c r="CA132" s="91"/>
      <c r="CB132" s="91"/>
      <c r="CC132" s="91"/>
      <c r="CD132" s="91"/>
      <c r="CE132" s="91"/>
      <c r="CF132" s="91"/>
      <c r="CG132" s="91"/>
      <c r="CH132" s="91"/>
      <c r="CI132" s="91"/>
      <c r="CJ132" s="91"/>
      <c r="CK132" s="91"/>
      <c r="CL132" s="91"/>
      <c r="CM132" s="91"/>
      <c r="CN132" s="91"/>
      <c r="CO132" s="91"/>
      <c r="CP132" s="91"/>
      <c r="CQ132" s="91"/>
      <c r="CR132" s="91"/>
      <c r="CS132" s="91"/>
      <c r="CT132" s="91"/>
      <c r="CU132" s="91"/>
      <c r="CV132" s="91"/>
      <c r="CW132" s="91"/>
      <c r="CX132" s="91"/>
      <c r="CY132" s="91"/>
      <c r="CZ132" s="91"/>
      <c r="DA132" s="91"/>
      <c r="DB132" s="91"/>
      <c r="DC132" s="91"/>
      <c r="DD132" s="91"/>
      <c r="DE132" s="91"/>
      <c r="DF132" s="91"/>
      <c r="DG132" s="91"/>
      <c r="DH132" s="91"/>
      <c r="DI132" s="91"/>
      <c r="DJ132" s="91"/>
      <c r="DK132" s="91"/>
      <c r="DL132" s="91"/>
      <c r="DM132" s="91"/>
      <c r="DN132" s="91"/>
      <c r="DO132" s="91"/>
      <c r="DP132" s="91"/>
      <c r="DQ132" s="91"/>
      <c r="DR132" s="91"/>
      <c r="DS132" s="91"/>
      <c r="DT132" s="91"/>
      <c r="DU132" s="91"/>
      <c r="DV132" s="91"/>
      <c r="DW132" s="91"/>
      <c r="DX132" s="91"/>
      <c r="DY132" s="91"/>
      <c r="DZ132" s="91"/>
      <c r="EA132" s="91"/>
      <c r="EB132" s="91"/>
      <c r="EC132" s="91"/>
      <c r="ED132" s="91"/>
      <c r="EE132" s="91"/>
      <c r="EF132" s="91"/>
      <c r="EG132" s="91"/>
      <c r="EH132" s="91"/>
      <c r="EI132" s="91"/>
      <c r="EJ132" s="91"/>
      <c r="EK132" s="91"/>
      <c r="EL132" s="91"/>
      <c r="EM132" s="91"/>
      <c r="EN132" s="91"/>
      <c r="EO132" s="91"/>
      <c r="EP132" s="91"/>
      <c r="EQ132" s="91"/>
      <c r="ER132" s="91"/>
      <c r="ES132" s="91"/>
      <c r="ET132" s="91"/>
      <c r="EU132" s="91"/>
      <c r="EV132" s="91"/>
      <c r="EW132" s="91"/>
      <c r="EX132" s="91"/>
      <c r="EY132" s="91"/>
      <c r="EZ132" s="91"/>
      <c r="FA132" s="91"/>
      <c r="FB132" s="91"/>
      <c r="FC132" s="91"/>
      <c r="FD132" s="91"/>
      <c r="FE132" s="91"/>
      <c r="FF132" s="91"/>
      <c r="FG132" s="91"/>
      <c r="FH132" s="91"/>
      <c r="FI132" s="91"/>
      <c r="FJ132" s="91"/>
      <c r="FK132" s="91"/>
    </row>
    <row r="133" spans="1:167" s="16" customFormat="1" x14ac:dyDescent="0.25">
      <c r="A133" s="83"/>
      <c r="B133" s="74" t="s">
        <v>187</v>
      </c>
      <c r="C133" s="89"/>
      <c r="D133" s="90"/>
      <c r="E133" s="90"/>
      <c r="F133" s="90"/>
      <c r="G133" s="46"/>
      <c r="H133" s="44"/>
      <c r="I133" s="44"/>
      <c r="J133" s="48"/>
      <c r="K133" s="44"/>
      <c r="L133" s="44"/>
      <c r="M133" s="44"/>
      <c r="N133" s="44"/>
      <c r="O133" s="41"/>
      <c r="P133" s="81"/>
      <c r="Q133" s="41">
        <f>Q134</f>
        <v>0.81200000000000006</v>
      </c>
      <c r="R133" s="41">
        <f t="shared" ref="R133:U133" si="52">R134</f>
        <v>0.81200000000000006</v>
      </c>
      <c r="S133" s="41">
        <f t="shared" si="52"/>
        <v>0</v>
      </c>
      <c r="T133" s="41">
        <f t="shared" si="52"/>
        <v>0</v>
      </c>
      <c r="U133" s="41">
        <f t="shared" si="52"/>
        <v>0</v>
      </c>
      <c r="V133" s="44"/>
      <c r="W133" s="44"/>
      <c r="X133" s="44"/>
      <c r="Y133" s="44"/>
      <c r="Z133" s="44"/>
      <c r="AA133" s="44"/>
      <c r="AB133" s="44"/>
      <c r="AC133" s="48"/>
      <c r="AD133" s="48"/>
      <c r="AE133" s="48"/>
      <c r="AF133" s="48"/>
      <c r="AG133" s="48"/>
      <c r="AH133" s="48"/>
      <c r="AI133" s="78"/>
      <c r="AJ133" s="42"/>
      <c r="AK133" s="91"/>
      <c r="AL133" s="91"/>
      <c r="AM133" s="91"/>
      <c r="AN133" s="91"/>
      <c r="AO133" s="91"/>
      <c r="AP133" s="91"/>
      <c r="AQ133" s="91"/>
      <c r="AR133" s="91"/>
      <c r="AS133" s="91"/>
      <c r="AT133" s="91"/>
      <c r="AU133" s="91"/>
      <c r="AV133" s="91"/>
      <c r="AW133" s="91"/>
      <c r="AX133" s="91"/>
      <c r="AY133" s="91"/>
      <c r="AZ133" s="91"/>
      <c r="BA133" s="91"/>
      <c r="BB133" s="91"/>
      <c r="BC133" s="91"/>
      <c r="BD133" s="91"/>
      <c r="BE133" s="91"/>
      <c r="BF133" s="91"/>
      <c r="BG133" s="91"/>
      <c r="BH133" s="91"/>
      <c r="BI133" s="91"/>
      <c r="BJ133" s="91"/>
      <c r="BK133" s="91"/>
      <c r="BL133" s="91"/>
      <c r="BM133" s="91"/>
      <c r="BN133" s="91"/>
      <c r="BO133" s="91"/>
      <c r="BP133" s="91"/>
      <c r="BQ133" s="91"/>
      <c r="BR133" s="91"/>
      <c r="BS133" s="91"/>
      <c r="BT133" s="91"/>
      <c r="BU133" s="91"/>
      <c r="BV133" s="91"/>
      <c r="BW133" s="91"/>
      <c r="BX133" s="91"/>
      <c r="BY133" s="91"/>
      <c r="BZ133" s="91"/>
      <c r="CA133" s="91"/>
      <c r="CB133" s="91"/>
      <c r="CC133" s="91"/>
      <c r="CD133" s="91"/>
      <c r="CE133" s="91"/>
      <c r="CF133" s="91"/>
      <c r="CG133" s="91"/>
      <c r="CH133" s="91"/>
      <c r="CI133" s="91"/>
      <c r="CJ133" s="91"/>
      <c r="CK133" s="91"/>
      <c r="CL133" s="91"/>
      <c r="CM133" s="91"/>
      <c r="CN133" s="91"/>
      <c r="CO133" s="91"/>
      <c r="CP133" s="91"/>
      <c r="CQ133" s="91"/>
      <c r="CR133" s="91"/>
      <c r="CS133" s="91"/>
      <c r="CT133" s="91"/>
      <c r="CU133" s="91"/>
      <c r="CV133" s="91"/>
      <c r="CW133" s="91"/>
      <c r="CX133" s="91"/>
      <c r="CY133" s="91"/>
      <c r="CZ133" s="91"/>
      <c r="DA133" s="91"/>
      <c r="DB133" s="91"/>
      <c r="DC133" s="91"/>
      <c r="DD133" s="91"/>
      <c r="DE133" s="91"/>
      <c r="DF133" s="91"/>
      <c r="DG133" s="91"/>
      <c r="DH133" s="91"/>
      <c r="DI133" s="91"/>
      <c r="DJ133" s="91"/>
      <c r="DK133" s="91"/>
      <c r="DL133" s="91"/>
      <c r="DM133" s="91"/>
      <c r="DN133" s="91"/>
      <c r="DO133" s="91"/>
      <c r="DP133" s="91"/>
      <c r="DQ133" s="91"/>
      <c r="DR133" s="91"/>
      <c r="DS133" s="91"/>
      <c r="DT133" s="91"/>
      <c r="DU133" s="91"/>
      <c r="DV133" s="91"/>
      <c r="DW133" s="91"/>
      <c r="DX133" s="91"/>
      <c r="DY133" s="91"/>
      <c r="DZ133" s="91"/>
      <c r="EA133" s="91"/>
      <c r="EB133" s="91"/>
      <c r="EC133" s="91"/>
      <c r="ED133" s="91"/>
      <c r="EE133" s="91"/>
      <c r="EF133" s="91"/>
      <c r="EG133" s="91"/>
      <c r="EH133" s="91"/>
      <c r="EI133" s="91"/>
      <c r="EJ133" s="91"/>
      <c r="EK133" s="91"/>
      <c r="EL133" s="91"/>
      <c r="EM133" s="91"/>
      <c r="EN133" s="91"/>
      <c r="EO133" s="91"/>
      <c r="EP133" s="91"/>
      <c r="EQ133" s="91"/>
      <c r="ER133" s="91"/>
      <c r="ES133" s="91"/>
      <c r="ET133" s="91"/>
      <c r="EU133" s="91"/>
      <c r="EV133" s="91"/>
      <c r="EW133" s="91"/>
      <c r="EX133" s="91"/>
      <c r="EY133" s="91"/>
      <c r="EZ133" s="91"/>
      <c r="FA133" s="91"/>
      <c r="FB133" s="91"/>
      <c r="FC133" s="91"/>
      <c r="FD133" s="91"/>
      <c r="FE133" s="91"/>
      <c r="FF133" s="91"/>
      <c r="FG133" s="91"/>
      <c r="FH133" s="91"/>
      <c r="FI133" s="91"/>
      <c r="FJ133" s="91"/>
      <c r="FK133" s="91"/>
    </row>
    <row r="134" spans="1:167" s="16" customFormat="1" ht="63" x14ac:dyDescent="0.25">
      <c r="A134" s="56">
        <v>60</v>
      </c>
      <c r="B134" s="148" t="s">
        <v>209</v>
      </c>
      <c r="C134" s="89"/>
      <c r="D134" s="90"/>
      <c r="E134" s="90"/>
      <c r="F134" s="90"/>
      <c r="G134" s="46"/>
      <c r="H134" s="44"/>
      <c r="I134" s="44"/>
      <c r="J134" s="48"/>
      <c r="K134" s="44"/>
      <c r="L134" s="44"/>
      <c r="M134" s="44"/>
      <c r="N134" s="44"/>
      <c r="O134" s="41"/>
      <c r="P134" s="81"/>
      <c r="Q134" s="54">
        <v>0.81200000000000006</v>
      </c>
      <c r="R134" s="54">
        <f>Q134</f>
        <v>0.81200000000000006</v>
      </c>
      <c r="S134" s="41"/>
      <c r="T134" s="41"/>
      <c r="U134" s="41"/>
      <c r="V134" s="44"/>
      <c r="W134" s="44"/>
      <c r="X134" s="44"/>
      <c r="Y134" s="44"/>
      <c r="Z134" s="44"/>
      <c r="AA134" s="44"/>
      <c r="AB134" s="44"/>
      <c r="AC134" s="48"/>
      <c r="AD134" s="68">
        <v>2018</v>
      </c>
      <c r="AE134" s="68">
        <v>20</v>
      </c>
      <c r="AF134" s="48"/>
      <c r="AG134" s="48"/>
      <c r="AH134" s="48"/>
      <c r="AI134" s="78"/>
      <c r="AJ134" s="42"/>
      <c r="AK134" s="91"/>
      <c r="AL134" s="91"/>
      <c r="AM134" s="91"/>
      <c r="AN134" s="91"/>
      <c r="AO134" s="91"/>
      <c r="AP134" s="91"/>
      <c r="AQ134" s="91"/>
      <c r="AR134" s="91"/>
      <c r="AS134" s="91"/>
      <c r="AT134" s="91"/>
      <c r="AU134" s="91"/>
      <c r="AV134" s="91"/>
      <c r="AW134" s="91"/>
      <c r="AX134" s="91"/>
      <c r="AY134" s="91"/>
      <c r="AZ134" s="91"/>
      <c r="BA134" s="91"/>
      <c r="BB134" s="91"/>
      <c r="BC134" s="91"/>
      <c r="BD134" s="91"/>
      <c r="BE134" s="91"/>
      <c r="BF134" s="91"/>
      <c r="BG134" s="91"/>
      <c r="BH134" s="91"/>
      <c r="BI134" s="91"/>
      <c r="BJ134" s="91"/>
      <c r="BK134" s="91"/>
      <c r="BL134" s="91"/>
      <c r="BM134" s="91"/>
      <c r="BN134" s="91"/>
      <c r="BO134" s="91"/>
      <c r="BP134" s="91"/>
      <c r="BQ134" s="91"/>
      <c r="BR134" s="91"/>
      <c r="BS134" s="91"/>
      <c r="BT134" s="91"/>
      <c r="BU134" s="91"/>
      <c r="BV134" s="91"/>
      <c r="BW134" s="91"/>
      <c r="BX134" s="91"/>
      <c r="BY134" s="91"/>
      <c r="BZ134" s="91"/>
      <c r="CA134" s="91"/>
      <c r="CB134" s="91"/>
      <c r="CC134" s="91"/>
      <c r="CD134" s="91"/>
      <c r="CE134" s="91"/>
      <c r="CF134" s="91"/>
      <c r="CG134" s="91"/>
      <c r="CH134" s="91"/>
      <c r="CI134" s="91"/>
      <c r="CJ134" s="91"/>
      <c r="CK134" s="91"/>
      <c r="CL134" s="91"/>
      <c r="CM134" s="91"/>
      <c r="CN134" s="91"/>
      <c r="CO134" s="91"/>
      <c r="CP134" s="91"/>
      <c r="CQ134" s="91"/>
      <c r="CR134" s="91"/>
      <c r="CS134" s="91"/>
      <c r="CT134" s="91"/>
      <c r="CU134" s="91"/>
      <c r="CV134" s="91"/>
      <c r="CW134" s="91"/>
      <c r="CX134" s="91"/>
      <c r="CY134" s="91"/>
      <c r="CZ134" s="91"/>
      <c r="DA134" s="91"/>
      <c r="DB134" s="91"/>
      <c r="DC134" s="91"/>
      <c r="DD134" s="91"/>
      <c r="DE134" s="91"/>
      <c r="DF134" s="91"/>
      <c r="DG134" s="91"/>
      <c r="DH134" s="91"/>
      <c r="DI134" s="91"/>
      <c r="DJ134" s="91"/>
      <c r="DK134" s="91"/>
      <c r="DL134" s="91"/>
      <c r="DM134" s="91"/>
      <c r="DN134" s="91"/>
      <c r="DO134" s="91"/>
      <c r="DP134" s="91"/>
      <c r="DQ134" s="91"/>
      <c r="DR134" s="91"/>
      <c r="DS134" s="91"/>
      <c r="DT134" s="91"/>
      <c r="DU134" s="91"/>
      <c r="DV134" s="91"/>
      <c r="DW134" s="91"/>
      <c r="DX134" s="91"/>
      <c r="DY134" s="91"/>
      <c r="DZ134" s="91"/>
      <c r="EA134" s="91"/>
      <c r="EB134" s="91"/>
      <c r="EC134" s="91"/>
      <c r="ED134" s="91"/>
      <c r="EE134" s="91"/>
      <c r="EF134" s="91"/>
      <c r="EG134" s="91"/>
      <c r="EH134" s="91"/>
      <c r="EI134" s="91"/>
      <c r="EJ134" s="91"/>
      <c r="EK134" s="91"/>
      <c r="EL134" s="91"/>
      <c r="EM134" s="91"/>
      <c r="EN134" s="91"/>
      <c r="EO134" s="91"/>
      <c r="EP134" s="91"/>
      <c r="EQ134" s="91"/>
      <c r="ER134" s="91"/>
      <c r="ES134" s="91"/>
      <c r="ET134" s="91"/>
      <c r="EU134" s="91"/>
      <c r="EV134" s="91"/>
      <c r="EW134" s="91"/>
      <c r="EX134" s="91"/>
      <c r="EY134" s="91"/>
      <c r="EZ134" s="91"/>
      <c r="FA134" s="91"/>
      <c r="FB134" s="91"/>
      <c r="FC134" s="91"/>
      <c r="FD134" s="91"/>
      <c r="FE134" s="91"/>
      <c r="FF134" s="91"/>
      <c r="FG134" s="91"/>
      <c r="FH134" s="91"/>
      <c r="FI134" s="91"/>
      <c r="FJ134" s="91"/>
      <c r="FK134" s="91"/>
    </row>
    <row r="135" spans="1:167" s="16" customFormat="1" x14ac:dyDescent="0.25">
      <c r="A135" s="107"/>
      <c r="B135" s="74" t="s">
        <v>188</v>
      </c>
      <c r="C135" s="89"/>
      <c r="D135" s="90"/>
      <c r="E135" s="90"/>
      <c r="F135" s="90"/>
      <c r="G135" s="46"/>
      <c r="H135" s="44"/>
      <c r="I135" s="44"/>
      <c r="J135" s="48"/>
      <c r="K135" s="44"/>
      <c r="L135" s="44"/>
      <c r="M135" s="44"/>
      <c r="N135" s="44"/>
      <c r="O135" s="41"/>
      <c r="P135" s="8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0"/>
      <c r="AD135" s="40"/>
      <c r="AE135" s="40"/>
      <c r="AF135" s="40"/>
      <c r="AG135" s="40"/>
      <c r="AH135" s="40"/>
      <c r="AI135" s="55"/>
      <c r="AJ135" s="42"/>
      <c r="AK135" s="91"/>
      <c r="AL135" s="91"/>
      <c r="AM135" s="91"/>
      <c r="AN135" s="91"/>
      <c r="AO135" s="91"/>
      <c r="AP135" s="91"/>
      <c r="AQ135" s="91"/>
      <c r="AR135" s="91"/>
      <c r="AS135" s="91"/>
      <c r="AT135" s="91"/>
      <c r="AU135" s="91"/>
      <c r="AV135" s="91"/>
      <c r="AW135" s="91"/>
      <c r="AX135" s="91"/>
      <c r="AY135" s="91"/>
      <c r="AZ135" s="91"/>
      <c r="BA135" s="91"/>
      <c r="BB135" s="91"/>
      <c r="BC135" s="91"/>
      <c r="BD135" s="91"/>
      <c r="BE135" s="91"/>
      <c r="BF135" s="91"/>
      <c r="BG135" s="91"/>
      <c r="BH135" s="91"/>
      <c r="BI135" s="91"/>
      <c r="BJ135" s="91"/>
      <c r="BK135" s="91"/>
      <c r="BL135" s="91"/>
      <c r="BM135" s="91"/>
      <c r="BN135" s="91"/>
      <c r="BO135" s="91"/>
      <c r="BP135" s="91"/>
      <c r="BQ135" s="91"/>
      <c r="BR135" s="91"/>
      <c r="BS135" s="91"/>
      <c r="BT135" s="91"/>
      <c r="BU135" s="91"/>
      <c r="BV135" s="91"/>
      <c r="BW135" s="91"/>
      <c r="BX135" s="91"/>
      <c r="BY135" s="91"/>
      <c r="BZ135" s="91"/>
      <c r="CA135" s="91"/>
      <c r="CB135" s="91"/>
      <c r="CC135" s="91"/>
      <c r="CD135" s="91"/>
      <c r="CE135" s="91"/>
      <c r="CF135" s="91"/>
      <c r="CG135" s="91"/>
      <c r="CH135" s="91"/>
      <c r="CI135" s="91"/>
      <c r="CJ135" s="91"/>
      <c r="CK135" s="91"/>
      <c r="CL135" s="91"/>
      <c r="CM135" s="91"/>
      <c r="CN135" s="91"/>
      <c r="CO135" s="91"/>
      <c r="CP135" s="91"/>
      <c r="CQ135" s="91"/>
      <c r="CR135" s="91"/>
      <c r="CS135" s="91"/>
      <c r="CT135" s="91"/>
      <c r="CU135" s="91"/>
      <c r="CV135" s="91"/>
      <c r="CW135" s="91"/>
      <c r="CX135" s="91"/>
      <c r="CY135" s="91"/>
      <c r="CZ135" s="91"/>
      <c r="DA135" s="91"/>
      <c r="DB135" s="91"/>
      <c r="DC135" s="91"/>
      <c r="DD135" s="91"/>
      <c r="DE135" s="91"/>
      <c r="DF135" s="91"/>
      <c r="DG135" s="91"/>
      <c r="DH135" s="91"/>
      <c r="DI135" s="91"/>
      <c r="DJ135" s="91"/>
      <c r="DK135" s="91"/>
      <c r="DL135" s="91"/>
      <c r="DM135" s="91"/>
      <c r="DN135" s="91"/>
      <c r="DO135" s="91"/>
      <c r="DP135" s="91"/>
      <c r="DQ135" s="91"/>
      <c r="DR135" s="91"/>
      <c r="DS135" s="91"/>
      <c r="DT135" s="91"/>
      <c r="DU135" s="91"/>
      <c r="DV135" s="91"/>
      <c r="DW135" s="91"/>
      <c r="DX135" s="91"/>
      <c r="DY135" s="91"/>
      <c r="DZ135" s="91"/>
      <c r="EA135" s="91"/>
      <c r="EB135" s="91"/>
      <c r="EC135" s="91"/>
      <c r="ED135" s="91"/>
      <c r="EE135" s="91"/>
      <c r="EF135" s="91"/>
      <c r="EG135" s="91"/>
      <c r="EH135" s="91"/>
      <c r="EI135" s="91"/>
      <c r="EJ135" s="91"/>
      <c r="EK135" s="91"/>
      <c r="EL135" s="91"/>
      <c r="EM135" s="91"/>
      <c r="EN135" s="91"/>
      <c r="EO135" s="91"/>
      <c r="EP135" s="91"/>
      <c r="EQ135" s="91"/>
      <c r="ER135" s="91"/>
      <c r="ES135" s="91"/>
      <c r="ET135" s="91"/>
      <c r="EU135" s="91"/>
      <c r="EV135" s="91"/>
      <c r="EW135" s="91"/>
      <c r="EX135" s="91"/>
      <c r="EY135" s="91"/>
      <c r="EZ135" s="91"/>
      <c r="FA135" s="91"/>
      <c r="FB135" s="91"/>
      <c r="FC135" s="91"/>
      <c r="FD135" s="91"/>
      <c r="FE135" s="91"/>
      <c r="FF135" s="91"/>
      <c r="FG135" s="91"/>
      <c r="FH135" s="91"/>
      <c r="FI135" s="91"/>
      <c r="FJ135" s="91"/>
      <c r="FK135" s="91"/>
    </row>
    <row r="136" spans="1:167" s="16" customFormat="1" x14ac:dyDescent="0.25">
      <c r="A136" s="120"/>
      <c r="B136" s="80" t="s">
        <v>19</v>
      </c>
      <c r="C136" s="89"/>
      <c r="D136" s="90"/>
      <c r="E136" s="90"/>
      <c r="F136" s="90"/>
      <c r="G136" s="46"/>
      <c r="H136" s="90"/>
      <c r="I136" s="90"/>
      <c r="J136" s="121"/>
      <c r="K136" s="90"/>
      <c r="L136" s="90"/>
      <c r="M136" s="90"/>
      <c r="N136" s="90"/>
      <c r="O136" s="122"/>
      <c r="P136" s="123"/>
      <c r="Q136" s="122"/>
      <c r="R136" s="122"/>
      <c r="S136" s="122"/>
      <c r="T136" s="122"/>
      <c r="U136" s="122"/>
      <c r="V136" s="90"/>
      <c r="W136" s="90"/>
      <c r="X136" s="90"/>
      <c r="Y136" s="90"/>
      <c r="Z136" s="44"/>
      <c r="AA136" s="44"/>
      <c r="AB136" s="44"/>
      <c r="AC136" s="48"/>
      <c r="AD136" s="44"/>
      <c r="AE136" s="44"/>
      <c r="AF136" s="44"/>
      <c r="AG136" s="44"/>
      <c r="AH136" s="48"/>
      <c r="AI136" s="124"/>
      <c r="AJ136" s="42"/>
      <c r="AK136" s="91"/>
      <c r="AL136" s="91"/>
      <c r="AM136" s="91"/>
      <c r="AN136" s="91"/>
      <c r="AO136" s="91"/>
      <c r="AP136" s="91"/>
      <c r="AQ136" s="91"/>
      <c r="AR136" s="91"/>
      <c r="AS136" s="91"/>
      <c r="AT136" s="91"/>
      <c r="AU136" s="91"/>
      <c r="AV136" s="91"/>
      <c r="AW136" s="91"/>
      <c r="AX136" s="91"/>
      <c r="AY136" s="91"/>
      <c r="AZ136" s="91"/>
      <c r="BA136" s="91"/>
      <c r="BB136" s="91"/>
      <c r="BC136" s="91"/>
      <c r="BD136" s="91"/>
      <c r="BE136" s="91"/>
      <c r="BF136" s="91"/>
      <c r="BG136" s="91"/>
      <c r="BH136" s="91"/>
      <c r="BI136" s="91"/>
      <c r="BJ136" s="91"/>
      <c r="BK136" s="91"/>
      <c r="BL136" s="91"/>
      <c r="BM136" s="91"/>
      <c r="BN136" s="91"/>
      <c r="BO136" s="91"/>
      <c r="BP136" s="91"/>
      <c r="BQ136" s="91"/>
      <c r="BR136" s="91"/>
      <c r="BS136" s="91"/>
      <c r="BT136" s="91"/>
      <c r="BU136" s="91"/>
      <c r="BV136" s="91"/>
      <c r="BW136" s="91"/>
      <c r="BX136" s="91"/>
      <c r="BY136" s="91"/>
      <c r="BZ136" s="91"/>
      <c r="CA136" s="91"/>
      <c r="CB136" s="91"/>
      <c r="CC136" s="91"/>
      <c r="CD136" s="91"/>
      <c r="CE136" s="91"/>
      <c r="CF136" s="91"/>
      <c r="CG136" s="91"/>
      <c r="CH136" s="91"/>
      <c r="CI136" s="91"/>
      <c r="CJ136" s="91"/>
      <c r="CK136" s="91"/>
      <c r="CL136" s="91"/>
      <c r="CM136" s="91"/>
      <c r="CN136" s="91"/>
      <c r="CO136" s="91"/>
      <c r="CP136" s="91"/>
      <c r="CQ136" s="91"/>
      <c r="CR136" s="91"/>
      <c r="CS136" s="91"/>
      <c r="CT136" s="91"/>
      <c r="CU136" s="91"/>
      <c r="CV136" s="91"/>
      <c r="CW136" s="91"/>
      <c r="CX136" s="91"/>
      <c r="CY136" s="91"/>
      <c r="CZ136" s="91"/>
      <c r="DA136" s="91"/>
      <c r="DB136" s="91"/>
      <c r="DC136" s="91"/>
      <c r="DD136" s="91"/>
      <c r="DE136" s="91"/>
      <c r="DF136" s="91"/>
      <c r="DG136" s="91"/>
      <c r="DH136" s="91"/>
      <c r="DI136" s="91"/>
      <c r="DJ136" s="91"/>
      <c r="DK136" s="91"/>
      <c r="DL136" s="91"/>
      <c r="DM136" s="91"/>
      <c r="DN136" s="91"/>
      <c r="DO136" s="91"/>
      <c r="DP136" s="91"/>
      <c r="DQ136" s="91"/>
      <c r="DR136" s="91"/>
      <c r="DS136" s="91"/>
      <c r="DT136" s="91"/>
      <c r="DU136" s="91"/>
      <c r="DV136" s="91"/>
      <c r="DW136" s="91"/>
      <c r="DX136" s="91"/>
      <c r="DY136" s="91"/>
      <c r="DZ136" s="91"/>
      <c r="EA136" s="91"/>
      <c r="EB136" s="91"/>
      <c r="EC136" s="91"/>
      <c r="ED136" s="91"/>
      <c r="EE136" s="91"/>
      <c r="EF136" s="91"/>
      <c r="EG136" s="91"/>
      <c r="EH136" s="91"/>
      <c r="EI136" s="91"/>
      <c r="EJ136" s="91"/>
      <c r="EK136" s="91"/>
      <c r="EL136" s="91"/>
      <c r="EM136" s="91"/>
      <c r="EN136" s="91"/>
      <c r="EO136" s="91"/>
      <c r="EP136" s="91"/>
      <c r="EQ136" s="91"/>
      <c r="ER136" s="91"/>
      <c r="ES136" s="91"/>
      <c r="ET136" s="91"/>
      <c r="EU136" s="91"/>
      <c r="EV136" s="91"/>
      <c r="EW136" s="91"/>
      <c r="EX136" s="91"/>
      <c r="EY136" s="91"/>
      <c r="EZ136" s="91"/>
      <c r="FA136" s="91"/>
      <c r="FB136" s="91"/>
      <c r="FC136" s="91"/>
      <c r="FD136" s="91"/>
      <c r="FE136" s="91"/>
      <c r="FF136" s="91"/>
      <c r="FG136" s="91"/>
      <c r="FH136" s="91"/>
      <c r="FI136" s="91"/>
      <c r="FJ136" s="91"/>
      <c r="FK136" s="91"/>
    </row>
    <row r="137" spans="1:167" s="16" customFormat="1" x14ac:dyDescent="0.25">
      <c r="A137" s="83" t="s">
        <v>189</v>
      </c>
      <c r="B137" s="80" t="s">
        <v>17</v>
      </c>
      <c r="C137" s="89"/>
      <c r="D137" s="90"/>
      <c r="E137" s="90"/>
      <c r="F137" s="90"/>
      <c r="G137" s="46"/>
      <c r="H137" s="39"/>
      <c r="I137" s="39"/>
      <c r="J137" s="48"/>
      <c r="K137" s="39"/>
      <c r="L137" s="39"/>
      <c r="M137" s="39"/>
      <c r="N137" s="39"/>
      <c r="O137" s="39"/>
      <c r="P137" s="39"/>
      <c r="Q137" s="39">
        <f>SUM(Q138:Q140)</f>
        <v>8.8070000000000004</v>
      </c>
      <c r="R137" s="39">
        <f t="shared" ref="R137:U137" si="53">SUM(R138:R140)</f>
        <v>0</v>
      </c>
      <c r="S137" s="39">
        <f t="shared" si="53"/>
        <v>8.7880000000000003</v>
      </c>
      <c r="T137" s="39">
        <f t="shared" si="53"/>
        <v>0</v>
      </c>
      <c r="U137" s="39">
        <f t="shared" si="53"/>
        <v>1.9E-2</v>
      </c>
      <c r="V137" s="39">
        <f t="shared" ref="V137:AI137" si="54">SUM(V138:V140)</f>
        <v>0</v>
      </c>
      <c r="W137" s="39">
        <f t="shared" si="54"/>
        <v>0</v>
      </c>
      <c r="X137" s="39">
        <f t="shared" si="54"/>
        <v>0</v>
      </c>
      <c r="Y137" s="39">
        <f t="shared" si="54"/>
        <v>0</v>
      </c>
      <c r="Z137" s="39">
        <f t="shared" si="54"/>
        <v>0</v>
      </c>
      <c r="AA137" s="39">
        <f t="shared" si="54"/>
        <v>0</v>
      </c>
      <c r="AB137" s="39">
        <f t="shared" si="54"/>
        <v>0</v>
      </c>
      <c r="AC137" s="39">
        <f t="shared" si="54"/>
        <v>0</v>
      </c>
      <c r="AD137" s="39">
        <f t="shared" si="54"/>
        <v>0</v>
      </c>
      <c r="AE137" s="39">
        <f t="shared" si="54"/>
        <v>0</v>
      </c>
      <c r="AF137" s="39">
        <f t="shared" si="54"/>
        <v>0</v>
      </c>
      <c r="AG137" s="39">
        <f t="shared" si="54"/>
        <v>0</v>
      </c>
      <c r="AH137" s="39">
        <f t="shared" si="54"/>
        <v>0</v>
      </c>
      <c r="AI137" s="135">
        <f t="shared" si="54"/>
        <v>0</v>
      </c>
      <c r="AJ137" s="42"/>
      <c r="AK137" s="91"/>
      <c r="AL137" s="91"/>
      <c r="AM137" s="91"/>
      <c r="AN137" s="91"/>
      <c r="AO137" s="91"/>
      <c r="AP137" s="91"/>
      <c r="AQ137" s="91"/>
      <c r="AR137" s="91"/>
      <c r="AS137" s="91"/>
      <c r="AT137" s="91"/>
      <c r="AU137" s="91"/>
      <c r="AV137" s="91"/>
      <c r="AW137" s="91"/>
      <c r="AX137" s="91"/>
      <c r="AY137" s="91"/>
      <c r="AZ137" s="91"/>
      <c r="BA137" s="91"/>
      <c r="BB137" s="91"/>
      <c r="BC137" s="91"/>
      <c r="BD137" s="91"/>
      <c r="BE137" s="91"/>
      <c r="BF137" s="91"/>
      <c r="BG137" s="91"/>
      <c r="BH137" s="91"/>
      <c r="BI137" s="91"/>
      <c r="BJ137" s="91"/>
      <c r="BK137" s="91"/>
      <c r="BL137" s="91"/>
      <c r="BM137" s="91"/>
      <c r="BN137" s="91"/>
      <c r="BO137" s="91"/>
      <c r="BP137" s="91"/>
      <c r="BQ137" s="91"/>
      <c r="BR137" s="91"/>
      <c r="BS137" s="91"/>
      <c r="BT137" s="91"/>
      <c r="BU137" s="91"/>
      <c r="BV137" s="91"/>
      <c r="BW137" s="91"/>
      <c r="BX137" s="91"/>
      <c r="BY137" s="91"/>
      <c r="BZ137" s="91"/>
      <c r="CA137" s="91"/>
      <c r="CB137" s="91"/>
      <c r="CC137" s="91"/>
      <c r="CD137" s="91"/>
      <c r="CE137" s="91"/>
      <c r="CF137" s="91"/>
      <c r="CG137" s="91"/>
      <c r="CH137" s="91"/>
      <c r="CI137" s="91"/>
      <c r="CJ137" s="91"/>
      <c r="CK137" s="91"/>
      <c r="CL137" s="91"/>
      <c r="CM137" s="91"/>
      <c r="CN137" s="91"/>
      <c r="CO137" s="91"/>
      <c r="CP137" s="91"/>
      <c r="CQ137" s="91"/>
      <c r="CR137" s="91"/>
      <c r="CS137" s="91"/>
      <c r="CT137" s="91"/>
      <c r="CU137" s="91"/>
      <c r="CV137" s="91"/>
      <c r="CW137" s="91"/>
      <c r="CX137" s="91"/>
      <c r="CY137" s="91"/>
      <c r="CZ137" s="91"/>
      <c r="DA137" s="91"/>
      <c r="DB137" s="91"/>
      <c r="DC137" s="91"/>
      <c r="DD137" s="91"/>
      <c r="DE137" s="91"/>
      <c r="DF137" s="91"/>
      <c r="DG137" s="91"/>
      <c r="DH137" s="91"/>
      <c r="DI137" s="91"/>
      <c r="DJ137" s="91"/>
      <c r="DK137" s="91"/>
      <c r="DL137" s="91"/>
      <c r="DM137" s="91"/>
      <c r="DN137" s="91"/>
      <c r="DO137" s="91"/>
      <c r="DP137" s="91"/>
      <c r="DQ137" s="91"/>
      <c r="DR137" s="91"/>
      <c r="DS137" s="91"/>
      <c r="DT137" s="91"/>
      <c r="DU137" s="91"/>
      <c r="DV137" s="91"/>
      <c r="DW137" s="91"/>
      <c r="DX137" s="91"/>
      <c r="DY137" s="91"/>
      <c r="DZ137" s="91"/>
      <c r="EA137" s="91"/>
      <c r="EB137" s="91"/>
      <c r="EC137" s="91"/>
      <c r="ED137" s="91"/>
      <c r="EE137" s="91"/>
      <c r="EF137" s="91"/>
      <c r="EG137" s="91"/>
      <c r="EH137" s="91"/>
      <c r="EI137" s="91"/>
      <c r="EJ137" s="91"/>
      <c r="EK137" s="91"/>
      <c r="EL137" s="91"/>
      <c r="EM137" s="91"/>
      <c r="EN137" s="91"/>
      <c r="EO137" s="91"/>
      <c r="EP137" s="91"/>
      <c r="EQ137" s="91"/>
      <c r="ER137" s="91"/>
      <c r="ES137" s="91"/>
      <c r="ET137" s="91"/>
      <c r="EU137" s="91"/>
      <c r="EV137" s="91"/>
      <c r="EW137" s="91"/>
      <c r="EX137" s="91"/>
      <c r="EY137" s="91"/>
      <c r="EZ137" s="91"/>
      <c r="FA137" s="91"/>
      <c r="FB137" s="91"/>
      <c r="FC137" s="91"/>
      <c r="FD137" s="91"/>
      <c r="FE137" s="91"/>
      <c r="FF137" s="91"/>
      <c r="FG137" s="91"/>
      <c r="FH137" s="91"/>
      <c r="FI137" s="91"/>
      <c r="FJ137" s="91"/>
      <c r="FK137" s="91"/>
    </row>
    <row r="138" spans="1:167" x14ac:dyDescent="0.25">
      <c r="A138" s="56">
        <v>61</v>
      </c>
      <c r="B138" s="11" t="s">
        <v>67</v>
      </c>
      <c r="C138" s="96"/>
      <c r="D138" s="88"/>
      <c r="E138" s="88"/>
      <c r="F138" s="88"/>
      <c r="G138" s="60"/>
      <c r="H138" s="71"/>
      <c r="I138" s="71"/>
      <c r="J138" s="68"/>
      <c r="K138" s="71"/>
      <c r="L138" s="71"/>
      <c r="M138" s="71"/>
      <c r="N138" s="71"/>
      <c r="O138" s="71"/>
      <c r="P138" s="71"/>
      <c r="Q138" s="54">
        <v>2.5949999999999998</v>
      </c>
      <c r="R138" s="54"/>
      <c r="S138" s="54">
        <f>Q138-U138</f>
        <v>2.5949999999999998</v>
      </c>
      <c r="T138" s="54"/>
      <c r="U138" s="54"/>
      <c r="V138" s="71"/>
      <c r="W138" s="71"/>
      <c r="X138" s="71"/>
      <c r="Y138" s="71"/>
      <c r="Z138" s="71"/>
      <c r="AA138" s="71"/>
      <c r="AB138" s="71"/>
      <c r="AC138" s="68"/>
      <c r="AD138" s="71"/>
      <c r="AE138" s="71"/>
      <c r="AF138" s="71"/>
      <c r="AG138" s="71"/>
      <c r="AH138" s="68"/>
      <c r="AI138" s="125"/>
      <c r="AJ138" s="42"/>
    </row>
    <row r="139" spans="1:167" ht="31.5" x14ac:dyDescent="0.25">
      <c r="A139" s="56">
        <f>A138+1</f>
        <v>62</v>
      </c>
      <c r="B139" s="11" t="s">
        <v>71</v>
      </c>
      <c r="C139" s="96"/>
      <c r="D139" s="88"/>
      <c r="E139" s="88"/>
      <c r="F139" s="88"/>
      <c r="G139" s="88"/>
      <c r="H139" s="88"/>
      <c r="I139" s="88"/>
      <c r="J139" s="60"/>
      <c r="K139" s="71"/>
      <c r="L139" s="71"/>
      <c r="M139" s="68"/>
      <c r="N139" s="71"/>
      <c r="O139" s="71"/>
      <c r="P139" s="71"/>
      <c r="Q139" s="71">
        <v>6.141</v>
      </c>
      <c r="R139" s="71"/>
      <c r="S139" s="54">
        <f t="shared" ref="S139:S140" si="55">Q139-U139</f>
        <v>6.141</v>
      </c>
      <c r="T139" s="54"/>
      <c r="U139" s="54"/>
      <c r="V139" s="54"/>
      <c r="W139" s="54"/>
      <c r="X139" s="71"/>
      <c r="Y139" s="71"/>
      <c r="Z139" s="71"/>
      <c r="AA139" s="71"/>
      <c r="AB139" s="71"/>
      <c r="AC139" s="68"/>
      <c r="AD139" s="71"/>
      <c r="AE139" s="71"/>
      <c r="AF139" s="71"/>
      <c r="AG139" s="71"/>
      <c r="AH139" s="68"/>
      <c r="AI139" s="125"/>
      <c r="AJ139" s="42"/>
    </row>
    <row r="140" spans="1:167" ht="31.5" x14ac:dyDescent="0.25">
      <c r="A140" s="56">
        <f>A139+1</f>
        <v>63</v>
      </c>
      <c r="B140" s="11" t="s">
        <v>199</v>
      </c>
      <c r="C140" s="96"/>
      <c r="D140" s="88"/>
      <c r="E140" s="88"/>
      <c r="F140" s="88"/>
      <c r="G140" s="60"/>
      <c r="H140" s="71"/>
      <c r="I140" s="71"/>
      <c r="J140" s="68"/>
      <c r="K140" s="71"/>
      <c r="L140" s="71"/>
      <c r="M140" s="71"/>
      <c r="N140" s="71"/>
      <c r="O140" s="71"/>
      <c r="P140" s="71"/>
      <c r="Q140" s="54">
        <v>7.0999999999999994E-2</v>
      </c>
      <c r="R140" s="54"/>
      <c r="S140" s="54">
        <f t="shared" si="55"/>
        <v>5.1999999999999991E-2</v>
      </c>
      <c r="T140" s="54"/>
      <c r="U140" s="54">
        <v>1.9E-2</v>
      </c>
      <c r="V140" s="71"/>
      <c r="W140" s="71"/>
      <c r="X140" s="71"/>
      <c r="Y140" s="71"/>
      <c r="Z140" s="71"/>
      <c r="AA140" s="71"/>
      <c r="AB140" s="71"/>
      <c r="AC140" s="68"/>
      <c r="AD140" s="71"/>
      <c r="AE140" s="71"/>
      <c r="AF140" s="71"/>
      <c r="AG140" s="71"/>
      <c r="AH140" s="68"/>
      <c r="AI140" s="125"/>
      <c r="AJ140" s="42"/>
    </row>
    <row r="141" spans="1:167" s="16" customFormat="1" x14ac:dyDescent="0.25">
      <c r="A141" s="83" t="s">
        <v>190</v>
      </c>
      <c r="B141" s="126" t="s">
        <v>18</v>
      </c>
      <c r="C141" s="89"/>
      <c r="D141" s="90"/>
      <c r="E141" s="90"/>
      <c r="F141" s="90"/>
      <c r="G141" s="60"/>
      <c r="H141" s="90"/>
      <c r="I141" s="90"/>
      <c r="J141" s="121"/>
      <c r="K141" s="90"/>
      <c r="L141" s="90"/>
      <c r="M141" s="90"/>
      <c r="N141" s="90"/>
      <c r="O141" s="122"/>
      <c r="P141" s="71"/>
      <c r="Q141" s="41">
        <f t="shared" ref="Q141:Q149" si="56">SUM(R141:U141)</f>
        <v>0</v>
      </c>
      <c r="R141" s="41"/>
      <c r="S141" s="41"/>
      <c r="T141" s="41"/>
      <c r="U141" s="41"/>
      <c r="V141" s="90"/>
      <c r="W141" s="90"/>
      <c r="X141" s="90"/>
      <c r="Y141" s="90"/>
      <c r="Z141" s="90"/>
      <c r="AA141" s="90"/>
      <c r="AB141" s="90"/>
      <c r="AC141" s="121"/>
      <c r="AD141" s="90"/>
      <c r="AE141" s="90"/>
      <c r="AF141" s="90"/>
      <c r="AG141" s="90"/>
      <c r="AH141" s="90"/>
      <c r="AI141" s="124"/>
      <c r="AJ141" s="42"/>
      <c r="AK141" s="91"/>
      <c r="AL141" s="91"/>
      <c r="AM141" s="91"/>
      <c r="AN141" s="91"/>
      <c r="AO141" s="91"/>
      <c r="AP141" s="91"/>
      <c r="AQ141" s="91"/>
      <c r="AR141" s="91"/>
      <c r="AS141" s="91"/>
      <c r="AT141" s="91"/>
      <c r="AU141" s="91"/>
      <c r="AV141" s="91"/>
      <c r="AW141" s="91"/>
      <c r="AX141" s="91"/>
      <c r="AY141" s="91"/>
      <c r="AZ141" s="91"/>
      <c r="BA141" s="91"/>
      <c r="BB141" s="91"/>
      <c r="BC141" s="91"/>
      <c r="BD141" s="91"/>
      <c r="BE141" s="91"/>
      <c r="BF141" s="91"/>
      <c r="BG141" s="91"/>
      <c r="BH141" s="91"/>
      <c r="BI141" s="91"/>
      <c r="BJ141" s="91"/>
      <c r="BK141" s="91"/>
      <c r="BL141" s="91"/>
      <c r="BM141" s="91"/>
      <c r="BN141" s="91"/>
      <c r="BO141" s="91"/>
      <c r="BP141" s="91"/>
      <c r="BQ141" s="91"/>
      <c r="BR141" s="91"/>
      <c r="BS141" s="91"/>
      <c r="BT141" s="91"/>
      <c r="BU141" s="91"/>
      <c r="BV141" s="91"/>
      <c r="BW141" s="91"/>
      <c r="BX141" s="91"/>
      <c r="BY141" s="91"/>
      <c r="BZ141" s="91"/>
      <c r="CA141" s="91"/>
      <c r="CB141" s="91"/>
      <c r="CC141" s="91"/>
      <c r="CD141" s="91"/>
      <c r="CE141" s="91"/>
      <c r="CF141" s="91"/>
      <c r="CG141" s="91"/>
      <c r="CH141" s="91"/>
      <c r="CI141" s="91"/>
      <c r="CJ141" s="91"/>
      <c r="CK141" s="91"/>
      <c r="CL141" s="91"/>
      <c r="CM141" s="91"/>
      <c r="CN141" s="91"/>
      <c r="CO141" s="91"/>
      <c r="CP141" s="91"/>
      <c r="CQ141" s="91"/>
      <c r="CR141" s="91"/>
      <c r="CS141" s="91"/>
      <c r="CT141" s="91"/>
      <c r="CU141" s="91"/>
      <c r="CV141" s="91"/>
      <c r="CW141" s="91"/>
      <c r="CX141" s="91"/>
      <c r="CY141" s="91"/>
      <c r="CZ141" s="91"/>
      <c r="DA141" s="91"/>
      <c r="DB141" s="91"/>
      <c r="DC141" s="91"/>
      <c r="DD141" s="91"/>
      <c r="DE141" s="91"/>
      <c r="DF141" s="91"/>
      <c r="DG141" s="91"/>
      <c r="DH141" s="91"/>
      <c r="DI141" s="91"/>
      <c r="DJ141" s="91"/>
      <c r="DK141" s="91"/>
      <c r="DL141" s="91"/>
      <c r="DM141" s="91"/>
      <c r="DN141" s="91"/>
      <c r="DO141" s="91"/>
      <c r="DP141" s="91"/>
      <c r="DQ141" s="91"/>
      <c r="DR141" s="91"/>
      <c r="DS141" s="91"/>
      <c r="DT141" s="91"/>
      <c r="DU141" s="91"/>
      <c r="DV141" s="91"/>
      <c r="DW141" s="91"/>
      <c r="DX141" s="91"/>
      <c r="DY141" s="91"/>
      <c r="DZ141" s="91"/>
      <c r="EA141" s="91"/>
      <c r="EB141" s="91"/>
      <c r="EC141" s="91"/>
      <c r="ED141" s="91"/>
      <c r="EE141" s="91"/>
      <c r="EF141" s="91"/>
      <c r="EG141" s="91"/>
      <c r="EH141" s="91"/>
      <c r="EI141" s="91"/>
      <c r="EJ141" s="91"/>
      <c r="EK141" s="91"/>
      <c r="EL141" s="91"/>
      <c r="EM141" s="91"/>
      <c r="EN141" s="91"/>
      <c r="EO141" s="91"/>
      <c r="EP141" s="91"/>
      <c r="EQ141" s="91"/>
      <c r="ER141" s="91"/>
      <c r="ES141" s="91"/>
      <c r="ET141" s="91"/>
      <c r="EU141" s="91"/>
      <c r="EV141" s="91"/>
      <c r="EW141" s="91"/>
      <c r="EX141" s="91"/>
      <c r="EY141" s="91"/>
      <c r="EZ141" s="91"/>
      <c r="FA141" s="91"/>
      <c r="FB141" s="91"/>
      <c r="FC141" s="91"/>
      <c r="FD141" s="91"/>
      <c r="FE141" s="91"/>
      <c r="FF141" s="91"/>
      <c r="FG141" s="91"/>
      <c r="FH141" s="91"/>
      <c r="FI141" s="91"/>
      <c r="FJ141" s="91"/>
      <c r="FK141" s="91"/>
    </row>
    <row r="142" spans="1:167" s="16" customFormat="1" x14ac:dyDescent="0.25">
      <c r="A142" s="83" t="s">
        <v>191</v>
      </c>
      <c r="B142" s="80" t="s">
        <v>19</v>
      </c>
      <c r="C142" s="89"/>
      <c r="D142" s="90"/>
      <c r="E142" s="90"/>
      <c r="F142" s="90"/>
      <c r="G142" s="60"/>
      <c r="H142" s="90"/>
      <c r="I142" s="90"/>
      <c r="J142" s="123"/>
      <c r="K142" s="90"/>
      <c r="L142" s="90"/>
      <c r="M142" s="90"/>
      <c r="N142" s="90"/>
      <c r="O142" s="127"/>
      <c r="P142" s="71"/>
      <c r="Q142" s="41">
        <f>SUM(Q143:Q146)</f>
        <v>2.2809999999999997</v>
      </c>
      <c r="R142" s="41">
        <f t="shared" ref="R142:U142" si="57">SUM(R143:R146)</f>
        <v>2.2809999999999997</v>
      </c>
      <c r="S142" s="41">
        <f t="shared" si="57"/>
        <v>0</v>
      </c>
      <c r="T142" s="41">
        <f t="shared" si="57"/>
        <v>0</v>
      </c>
      <c r="U142" s="41">
        <f t="shared" si="57"/>
        <v>0</v>
      </c>
      <c r="V142" s="41">
        <f t="shared" ref="V142:AI142" si="58">SUM(V143:V146)</f>
        <v>0</v>
      </c>
      <c r="W142" s="41">
        <f t="shared" si="58"/>
        <v>0</v>
      </c>
      <c r="X142" s="41">
        <f t="shared" si="58"/>
        <v>0</v>
      </c>
      <c r="Y142" s="41">
        <f t="shared" si="58"/>
        <v>0</v>
      </c>
      <c r="Z142" s="41">
        <f t="shared" si="58"/>
        <v>0</v>
      </c>
      <c r="AA142" s="41">
        <f t="shared" si="58"/>
        <v>0</v>
      </c>
      <c r="AB142" s="41">
        <f t="shared" si="58"/>
        <v>0</v>
      </c>
      <c r="AC142" s="41">
        <f t="shared" si="58"/>
        <v>0</v>
      </c>
      <c r="AD142" s="41">
        <f t="shared" si="58"/>
        <v>0</v>
      </c>
      <c r="AE142" s="41">
        <f t="shared" si="58"/>
        <v>0</v>
      </c>
      <c r="AF142" s="41">
        <f t="shared" si="58"/>
        <v>0</v>
      </c>
      <c r="AG142" s="41">
        <f t="shared" si="58"/>
        <v>0</v>
      </c>
      <c r="AH142" s="41">
        <f t="shared" si="58"/>
        <v>0</v>
      </c>
      <c r="AI142" s="55">
        <f t="shared" si="58"/>
        <v>0</v>
      </c>
      <c r="AJ142" s="42"/>
      <c r="AK142" s="91"/>
      <c r="AL142" s="91"/>
      <c r="AM142" s="91"/>
      <c r="AN142" s="91"/>
      <c r="AO142" s="91"/>
      <c r="AP142" s="91"/>
      <c r="AQ142" s="91"/>
      <c r="AR142" s="91"/>
      <c r="AS142" s="91"/>
      <c r="AT142" s="91"/>
      <c r="AU142" s="91"/>
      <c r="AV142" s="91"/>
      <c r="AW142" s="91"/>
      <c r="AX142" s="91"/>
      <c r="AY142" s="91"/>
      <c r="AZ142" s="91"/>
      <c r="BA142" s="91"/>
      <c r="BB142" s="91"/>
      <c r="BC142" s="91"/>
      <c r="BD142" s="91"/>
      <c r="BE142" s="91"/>
      <c r="BF142" s="91"/>
      <c r="BG142" s="91"/>
      <c r="BH142" s="91"/>
      <c r="BI142" s="91"/>
      <c r="BJ142" s="91"/>
      <c r="BK142" s="91"/>
      <c r="BL142" s="91"/>
      <c r="BM142" s="91"/>
      <c r="BN142" s="91"/>
      <c r="BO142" s="91"/>
      <c r="BP142" s="91"/>
      <c r="BQ142" s="91"/>
      <c r="BR142" s="91"/>
      <c r="BS142" s="91"/>
      <c r="BT142" s="91"/>
      <c r="BU142" s="91"/>
      <c r="BV142" s="91"/>
      <c r="BW142" s="91"/>
      <c r="BX142" s="91"/>
      <c r="BY142" s="91"/>
      <c r="BZ142" s="91"/>
      <c r="CA142" s="91"/>
      <c r="CB142" s="91"/>
      <c r="CC142" s="91"/>
      <c r="CD142" s="91"/>
      <c r="CE142" s="91"/>
      <c r="CF142" s="91"/>
      <c r="CG142" s="91"/>
      <c r="CH142" s="91"/>
      <c r="CI142" s="91"/>
      <c r="CJ142" s="91"/>
      <c r="CK142" s="91"/>
      <c r="CL142" s="91"/>
      <c r="CM142" s="91"/>
      <c r="CN142" s="91"/>
      <c r="CO142" s="91"/>
      <c r="CP142" s="91"/>
      <c r="CQ142" s="91"/>
      <c r="CR142" s="91"/>
      <c r="CS142" s="91"/>
      <c r="CT142" s="91"/>
      <c r="CU142" s="91"/>
      <c r="CV142" s="91"/>
      <c r="CW142" s="91"/>
      <c r="CX142" s="91"/>
      <c r="CY142" s="91"/>
      <c r="CZ142" s="91"/>
      <c r="DA142" s="91"/>
      <c r="DB142" s="91"/>
      <c r="DC142" s="91"/>
      <c r="DD142" s="91"/>
      <c r="DE142" s="91"/>
      <c r="DF142" s="91"/>
      <c r="DG142" s="91"/>
      <c r="DH142" s="91"/>
      <c r="DI142" s="91"/>
      <c r="DJ142" s="91"/>
      <c r="DK142" s="91"/>
      <c r="DL142" s="91"/>
      <c r="DM142" s="91"/>
      <c r="DN142" s="91"/>
      <c r="DO142" s="91"/>
      <c r="DP142" s="91"/>
      <c r="DQ142" s="91"/>
      <c r="DR142" s="91"/>
      <c r="DS142" s="91"/>
      <c r="DT142" s="91"/>
      <c r="DU142" s="91"/>
      <c r="DV142" s="91"/>
      <c r="DW142" s="91"/>
      <c r="DX142" s="91"/>
      <c r="DY142" s="91"/>
      <c r="DZ142" s="91"/>
      <c r="EA142" s="91"/>
      <c r="EB142" s="91"/>
      <c r="EC142" s="91"/>
      <c r="ED142" s="91"/>
      <c r="EE142" s="91"/>
      <c r="EF142" s="91"/>
      <c r="EG142" s="91"/>
      <c r="EH142" s="91"/>
      <c r="EI142" s="91"/>
      <c r="EJ142" s="91"/>
      <c r="EK142" s="91"/>
      <c r="EL142" s="91"/>
      <c r="EM142" s="91"/>
      <c r="EN142" s="91"/>
      <c r="EO142" s="91"/>
      <c r="EP142" s="91"/>
      <c r="EQ142" s="91"/>
      <c r="ER142" s="91"/>
      <c r="ES142" s="91"/>
      <c r="ET142" s="91"/>
      <c r="EU142" s="91"/>
      <c r="EV142" s="91"/>
      <c r="EW142" s="91"/>
      <c r="EX142" s="91"/>
      <c r="EY142" s="91"/>
      <c r="EZ142" s="91"/>
      <c r="FA142" s="91"/>
      <c r="FB142" s="91"/>
      <c r="FC142" s="91"/>
      <c r="FD142" s="91"/>
      <c r="FE142" s="91"/>
      <c r="FF142" s="91"/>
      <c r="FG142" s="91"/>
      <c r="FH142" s="91"/>
      <c r="FI142" s="91"/>
      <c r="FJ142" s="91"/>
      <c r="FK142" s="91"/>
    </row>
    <row r="143" spans="1:167" ht="47.25" x14ac:dyDescent="0.25">
      <c r="A143" s="56">
        <f>A140+1</f>
        <v>64</v>
      </c>
      <c r="B143" s="11" t="s">
        <v>76</v>
      </c>
      <c r="C143" s="96"/>
      <c r="D143" s="88"/>
      <c r="E143" s="88"/>
      <c r="F143" s="88"/>
      <c r="G143" s="60"/>
      <c r="H143" s="71"/>
      <c r="I143" s="71"/>
      <c r="J143" s="68"/>
      <c r="K143" s="71"/>
      <c r="L143" s="71"/>
      <c r="M143" s="71"/>
      <c r="N143" s="71"/>
      <c r="O143" s="71"/>
      <c r="P143" s="71"/>
      <c r="Q143" s="54">
        <v>0.25600000000000001</v>
      </c>
      <c r="R143" s="54">
        <f>Q143</f>
        <v>0.25600000000000001</v>
      </c>
      <c r="S143" s="54"/>
      <c r="T143" s="54"/>
      <c r="U143" s="54"/>
      <c r="V143" s="71"/>
      <c r="W143" s="71"/>
      <c r="X143" s="71"/>
      <c r="Y143" s="71"/>
      <c r="Z143" s="71"/>
      <c r="AA143" s="71"/>
      <c r="AB143" s="71"/>
      <c r="AC143" s="68"/>
      <c r="AD143" s="71"/>
      <c r="AE143" s="71"/>
      <c r="AF143" s="71"/>
      <c r="AG143" s="71"/>
      <c r="AH143" s="68"/>
      <c r="AI143" s="125"/>
      <c r="AJ143" s="42"/>
    </row>
    <row r="144" spans="1:167" x14ac:dyDescent="0.25">
      <c r="A144" s="56">
        <v>65</v>
      </c>
      <c r="B144" s="11" t="s">
        <v>210</v>
      </c>
      <c r="C144" s="96"/>
      <c r="D144" s="88"/>
      <c r="E144" s="88"/>
      <c r="F144" s="88"/>
      <c r="G144" s="60"/>
      <c r="H144" s="71"/>
      <c r="I144" s="71"/>
      <c r="J144" s="68"/>
      <c r="K144" s="71"/>
      <c r="L144" s="71"/>
      <c r="M144" s="71"/>
      <c r="N144" s="71"/>
      <c r="O144" s="71"/>
      <c r="P144" s="71"/>
      <c r="Q144" s="54">
        <v>0.82599999999999996</v>
      </c>
      <c r="R144" s="54">
        <f t="shared" ref="R144:R146" si="59">Q144</f>
        <v>0.82599999999999996</v>
      </c>
      <c r="S144" s="54"/>
      <c r="T144" s="54"/>
      <c r="U144" s="54"/>
      <c r="V144" s="71"/>
      <c r="W144" s="71"/>
      <c r="X144" s="71"/>
      <c r="Y144" s="71"/>
      <c r="Z144" s="71"/>
      <c r="AA144" s="71"/>
      <c r="AB144" s="71"/>
      <c r="AC144" s="68"/>
      <c r="AD144" s="71"/>
      <c r="AE144" s="71"/>
      <c r="AF144" s="71"/>
      <c r="AG144" s="71"/>
      <c r="AH144" s="68"/>
      <c r="AI144" s="125"/>
      <c r="AJ144" s="42"/>
    </row>
    <row r="145" spans="1:167" x14ac:dyDescent="0.25">
      <c r="A145" s="56">
        <v>66</v>
      </c>
      <c r="B145" s="11" t="s">
        <v>211</v>
      </c>
      <c r="C145" s="96"/>
      <c r="D145" s="88"/>
      <c r="E145" s="88"/>
      <c r="F145" s="88"/>
      <c r="G145" s="60"/>
      <c r="H145" s="71"/>
      <c r="I145" s="71"/>
      <c r="J145" s="68"/>
      <c r="K145" s="71"/>
      <c r="L145" s="71"/>
      <c r="M145" s="71"/>
      <c r="N145" s="71"/>
      <c r="O145" s="71"/>
      <c r="P145" s="71"/>
      <c r="Q145" s="54">
        <v>2.4E-2</v>
      </c>
      <c r="R145" s="54">
        <f t="shared" si="59"/>
        <v>2.4E-2</v>
      </c>
      <c r="S145" s="54"/>
      <c r="T145" s="54"/>
      <c r="U145" s="54"/>
      <c r="V145" s="71"/>
      <c r="W145" s="71"/>
      <c r="X145" s="71"/>
      <c r="Y145" s="71"/>
      <c r="Z145" s="71"/>
      <c r="AA145" s="71"/>
      <c r="AB145" s="71"/>
      <c r="AC145" s="68"/>
      <c r="AD145" s="71"/>
      <c r="AE145" s="71"/>
      <c r="AF145" s="71"/>
      <c r="AG145" s="71"/>
      <c r="AH145" s="68"/>
      <c r="AI145" s="125"/>
      <c r="AJ145" s="42"/>
    </row>
    <row r="146" spans="1:167" x14ac:dyDescent="0.25">
      <c r="A146" s="56">
        <v>67</v>
      </c>
      <c r="B146" s="11" t="s">
        <v>212</v>
      </c>
      <c r="C146" s="96"/>
      <c r="D146" s="88"/>
      <c r="E146" s="88"/>
      <c r="F146" s="88"/>
      <c r="G146" s="60"/>
      <c r="H146" s="71"/>
      <c r="I146" s="71"/>
      <c r="J146" s="68"/>
      <c r="K146" s="71"/>
      <c r="L146" s="71"/>
      <c r="M146" s="71"/>
      <c r="N146" s="71"/>
      <c r="O146" s="71"/>
      <c r="P146" s="71"/>
      <c r="Q146" s="54">
        <v>1.175</v>
      </c>
      <c r="R146" s="54">
        <f t="shared" si="59"/>
        <v>1.175</v>
      </c>
      <c r="S146" s="54"/>
      <c r="T146" s="54"/>
      <c r="U146" s="54"/>
      <c r="V146" s="71"/>
      <c r="W146" s="71"/>
      <c r="X146" s="71"/>
      <c r="Y146" s="71"/>
      <c r="Z146" s="71"/>
      <c r="AA146" s="71"/>
      <c r="AB146" s="71"/>
      <c r="AC146" s="68"/>
      <c r="AD146" s="71"/>
      <c r="AE146" s="71"/>
      <c r="AF146" s="71"/>
      <c r="AG146" s="71"/>
      <c r="AH146" s="68"/>
      <c r="AI146" s="125"/>
      <c r="AJ146" s="42"/>
    </row>
    <row r="147" spans="1:167" s="16" customFormat="1" x14ac:dyDescent="0.25">
      <c r="A147" s="83" t="s">
        <v>26</v>
      </c>
      <c r="B147" s="95" t="s">
        <v>27</v>
      </c>
      <c r="C147" s="93"/>
      <c r="D147" s="90"/>
      <c r="E147" s="90"/>
      <c r="F147" s="90"/>
      <c r="G147" s="60"/>
      <c r="H147" s="90"/>
      <c r="I147" s="90"/>
      <c r="J147" s="123"/>
      <c r="K147" s="90"/>
      <c r="L147" s="90"/>
      <c r="M147" s="90"/>
      <c r="N147" s="90"/>
      <c r="O147" s="127"/>
      <c r="P147" s="71"/>
      <c r="Q147" s="41">
        <f>SUM(Q148:Q150)</f>
        <v>12.712</v>
      </c>
      <c r="R147" s="41">
        <f t="shared" ref="R147:U147" si="60">SUM(R148:R150)</f>
        <v>0</v>
      </c>
      <c r="S147" s="41">
        <f t="shared" si="60"/>
        <v>0</v>
      </c>
      <c r="T147" s="41">
        <f t="shared" si="60"/>
        <v>12.712</v>
      </c>
      <c r="U147" s="41">
        <f t="shared" si="60"/>
        <v>0</v>
      </c>
      <c r="V147" s="41">
        <f t="shared" ref="V147:AI147" si="61">SUM(V148:V150)</f>
        <v>0</v>
      </c>
      <c r="W147" s="41">
        <f t="shared" si="61"/>
        <v>0</v>
      </c>
      <c r="X147" s="41">
        <f t="shared" si="61"/>
        <v>0</v>
      </c>
      <c r="Y147" s="41">
        <f t="shared" si="61"/>
        <v>0</v>
      </c>
      <c r="Z147" s="41">
        <f t="shared" si="61"/>
        <v>0</v>
      </c>
      <c r="AA147" s="41">
        <f t="shared" si="61"/>
        <v>0</v>
      </c>
      <c r="AB147" s="41">
        <f t="shared" si="61"/>
        <v>0</v>
      </c>
      <c r="AC147" s="41">
        <f t="shared" si="61"/>
        <v>0</v>
      </c>
      <c r="AD147" s="41">
        <f t="shared" si="61"/>
        <v>0</v>
      </c>
      <c r="AE147" s="41">
        <f t="shared" si="61"/>
        <v>0</v>
      </c>
      <c r="AF147" s="41">
        <f t="shared" si="61"/>
        <v>0</v>
      </c>
      <c r="AG147" s="41">
        <f t="shared" si="61"/>
        <v>0</v>
      </c>
      <c r="AH147" s="41">
        <f t="shared" si="61"/>
        <v>0</v>
      </c>
      <c r="AI147" s="55">
        <f t="shared" si="61"/>
        <v>0</v>
      </c>
      <c r="AJ147" s="42"/>
      <c r="AK147" s="91"/>
      <c r="AL147" s="91"/>
      <c r="AM147" s="91"/>
      <c r="AN147" s="91"/>
      <c r="AO147" s="91"/>
      <c r="AP147" s="91"/>
      <c r="AQ147" s="91"/>
      <c r="AR147" s="91"/>
      <c r="AS147" s="91"/>
      <c r="AT147" s="91"/>
      <c r="AU147" s="91"/>
      <c r="AV147" s="91"/>
      <c r="AW147" s="91"/>
      <c r="AX147" s="91"/>
      <c r="AY147" s="91"/>
      <c r="AZ147" s="91"/>
      <c r="BA147" s="91"/>
      <c r="BB147" s="91"/>
      <c r="BC147" s="91"/>
      <c r="BD147" s="91"/>
      <c r="BE147" s="91"/>
      <c r="BF147" s="91"/>
      <c r="BG147" s="91"/>
      <c r="BH147" s="91"/>
      <c r="BI147" s="91"/>
      <c r="BJ147" s="91"/>
      <c r="BK147" s="91"/>
      <c r="BL147" s="91"/>
      <c r="BM147" s="91"/>
      <c r="BN147" s="91"/>
      <c r="BO147" s="91"/>
      <c r="BP147" s="91"/>
      <c r="BQ147" s="91"/>
      <c r="BR147" s="91"/>
      <c r="BS147" s="91"/>
      <c r="BT147" s="91"/>
      <c r="BU147" s="91"/>
      <c r="BV147" s="91"/>
      <c r="BW147" s="91"/>
      <c r="BX147" s="91"/>
      <c r="BY147" s="91"/>
      <c r="BZ147" s="91"/>
      <c r="CA147" s="91"/>
      <c r="CB147" s="91"/>
      <c r="CC147" s="91"/>
      <c r="CD147" s="91"/>
      <c r="CE147" s="91"/>
      <c r="CF147" s="91"/>
      <c r="CG147" s="91"/>
      <c r="CH147" s="91"/>
      <c r="CI147" s="91"/>
      <c r="CJ147" s="91"/>
      <c r="CK147" s="91"/>
      <c r="CL147" s="91"/>
      <c r="CM147" s="91"/>
      <c r="CN147" s="91"/>
      <c r="CO147" s="91"/>
      <c r="CP147" s="91"/>
      <c r="CQ147" s="91"/>
      <c r="CR147" s="91"/>
      <c r="CS147" s="91"/>
      <c r="CT147" s="91"/>
      <c r="CU147" s="91"/>
      <c r="CV147" s="91"/>
      <c r="CW147" s="91"/>
      <c r="CX147" s="91"/>
      <c r="CY147" s="91"/>
      <c r="CZ147" s="91"/>
      <c r="DA147" s="91"/>
      <c r="DB147" s="91"/>
      <c r="DC147" s="91"/>
      <c r="DD147" s="91"/>
      <c r="DE147" s="91"/>
      <c r="DF147" s="91"/>
      <c r="DG147" s="91"/>
      <c r="DH147" s="91"/>
      <c r="DI147" s="91"/>
      <c r="DJ147" s="91"/>
      <c r="DK147" s="91"/>
      <c r="DL147" s="91"/>
      <c r="DM147" s="91"/>
      <c r="DN147" s="91"/>
      <c r="DO147" s="91"/>
      <c r="DP147" s="91"/>
      <c r="DQ147" s="91"/>
      <c r="DR147" s="91"/>
      <c r="DS147" s="91"/>
      <c r="DT147" s="91"/>
      <c r="DU147" s="91"/>
      <c r="DV147" s="91"/>
      <c r="DW147" s="91"/>
      <c r="DX147" s="91"/>
      <c r="DY147" s="91"/>
      <c r="DZ147" s="91"/>
      <c r="EA147" s="91"/>
      <c r="EB147" s="91"/>
      <c r="EC147" s="91"/>
      <c r="ED147" s="91"/>
      <c r="EE147" s="91"/>
      <c r="EF147" s="91"/>
      <c r="EG147" s="91"/>
      <c r="EH147" s="91"/>
      <c r="EI147" s="91"/>
      <c r="EJ147" s="91"/>
      <c r="EK147" s="91"/>
      <c r="EL147" s="91"/>
      <c r="EM147" s="91"/>
      <c r="EN147" s="91"/>
      <c r="EO147" s="91"/>
      <c r="EP147" s="91"/>
      <c r="EQ147" s="91"/>
      <c r="ER147" s="91"/>
      <c r="ES147" s="91"/>
      <c r="ET147" s="91"/>
      <c r="EU147" s="91"/>
      <c r="EV147" s="91"/>
      <c r="EW147" s="91"/>
      <c r="EX147" s="91"/>
      <c r="EY147" s="91"/>
      <c r="EZ147" s="91"/>
      <c r="FA147" s="91"/>
      <c r="FB147" s="91"/>
      <c r="FC147" s="91"/>
      <c r="FD147" s="91"/>
      <c r="FE147" s="91"/>
      <c r="FF147" s="91"/>
      <c r="FG147" s="91"/>
      <c r="FH147" s="91"/>
      <c r="FI147" s="91"/>
      <c r="FJ147" s="91"/>
      <c r="FK147" s="91"/>
    </row>
    <row r="148" spans="1:167" x14ac:dyDescent="0.25">
      <c r="A148" s="56">
        <v>68</v>
      </c>
      <c r="B148" s="11" t="s">
        <v>77</v>
      </c>
      <c r="C148" s="96"/>
      <c r="D148" s="88"/>
      <c r="E148" s="88"/>
      <c r="F148" s="88"/>
      <c r="G148" s="60"/>
      <c r="H148" s="71"/>
      <c r="I148" s="71"/>
      <c r="J148" s="68"/>
      <c r="K148" s="71"/>
      <c r="L148" s="71"/>
      <c r="M148" s="71"/>
      <c r="N148" s="71"/>
      <c r="O148" s="71"/>
      <c r="P148" s="71"/>
      <c r="Q148" s="54">
        <f t="shared" si="56"/>
        <v>5</v>
      </c>
      <c r="R148" s="54"/>
      <c r="S148" s="54"/>
      <c r="T148" s="54">
        <v>5</v>
      </c>
      <c r="U148" s="54"/>
      <c r="V148" s="71"/>
      <c r="W148" s="71"/>
      <c r="X148" s="71"/>
      <c r="Y148" s="71"/>
      <c r="Z148" s="71"/>
      <c r="AA148" s="71"/>
      <c r="AB148" s="71"/>
      <c r="AC148" s="68"/>
      <c r="AD148" s="71"/>
      <c r="AE148" s="71"/>
      <c r="AF148" s="71"/>
      <c r="AG148" s="71"/>
      <c r="AH148" s="68"/>
      <c r="AI148" s="125"/>
      <c r="AJ148" s="42"/>
    </row>
    <row r="149" spans="1:167" x14ac:dyDescent="0.25">
      <c r="A149" s="56">
        <f>A148+1</f>
        <v>69</v>
      </c>
      <c r="B149" s="11" t="s">
        <v>72</v>
      </c>
      <c r="C149" s="96"/>
      <c r="D149" s="88"/>
      <c r="E149" s="88"/>
      <c r="F149" s="88"/>
      <c r="G149" s="60"/>
      <c r="H149" s="71"/>
      <c r="I149" s="71"/>
      <c r="J149" s="68"/>
      <c r="K149" s="71"/>
      <c r="L149" s="71"/>
      <c r="M149" s="71"/>
      <c r="N149" s="71"/>
      <c r="O149" s="71"/>
      <c r="P149" s="71"/>
      <c r="Q149" s="54">
        <f t="shared" si="56"/>
        <v>5</v>
      </c>
      <c r="R149" s="54"/>
      <c r="S149" s="54"/>
      <c r="T149" s="54">
        <v>5</v>
      </c>
      <c r="U149" s="54"/>
      <c r="V149" s="71"/>
      <c r="W149" s="71"/>
      <c r="X149" s="71"/>
      <c r="Y149" s="71"/>
      <c r="Z149" s="71"/>
      <c r="AA149" s="71"/>
      <c r="AB149" s="71"/>
      <c r="AC149" s="68"/>
      <c r="AD149" s="71"/>
      <c r="AE149" s="71"/>
      <c r="AF149" s="71"/>
      <c r="AG149" s="71"/>
      <c r="AH149" s="68"/>
      <c r="AI149" s="125"/>
      <c r="AJ149" s="42"/>
    </row>
    <row r="150" spans="1:167" ht="16.5" thickBot="1" x14ac:dyDescent="0.3">
      <c r="A150" s="136">
        <f>A149+1</f>
        <v>70</v>
      </c>
      <c r="B150" s="9" t="s">
        <v>192</v>
      </c>
      <c r="C150" s="137"/>
      <c r="D150" s="138"/>
      <c r="E150" s="138"/>
      <c r="F150" s="138"/>
      <c r="G150" s="139"/>
      <c r="H150" s="140"/>
      <c r="I150" s="140"/>
      <c r="J150" s="141"/>
      <c r="K150" s="140"/>
      <c r="L150" s="140"/>
      <c r="M150" s="140"/>
      <c r="N150" s="140"/>
      <c r="O150" s="140"/>
      <c r="P150" s="140"/>
      <c r="Q150" s="149">
        <v>2.7119999999999997</v>
      </c>
      <c r="R150" s="149"/>
      <c r="S150" s="149"/>
      <c r="T150" s="149">
        <f>Q150</f>
        <v>2.7119999999999997</v>
      </c>
      <c r="U150" s="149"/>
      <c r="V150" s="140"/>
      <c r="W150" s="140"/>
      <c r="X150" s="140"/>
      <c r="Y150" s="140"/>
      <c r="Z150" s="140"/>
      <c r="AA150" s="140"/>
      <c r="AB150" s="140"/>
      <c r="AC150" s="141"/>
      <c r="AD150" s="140"/>
      <c r="AE150" s="140"/>
      <c r="AF150" s="140"/>
      <c r="AG150" s="140"/>
      <c r="AH150" s="141"/>
      <c r="AI150" s="142"/>
      <c r="AJ150" s="42"/>
    </row>
    <row r="151" spans="1:167" x14ac:dyDescent="0.25">
      <c r="A151" s="13"/>
      <c r="B151" s="128"/>
      <c r="C151" s="13"/>
      <c r="D151" s="13"/>
      <c r="E151" s="13"/>
      <c r="F151" s="13"/>
      <c r="G151" s="13"/>
      <c r="H151" s="13"/>
      <c r="I151" s="13"/>
      <c r="J151" s="14"/>
      <c r="K151" s="13"/>
      <c r="L151" s="13"/>
      <c r="M151" s="13"/>
      <c r="N151" s="13"/>
      <c r="O151" s="13"/>
      <c r="P151" s="13"/>
      <c r="Q151" s="13">
        <v>0</v>
      </c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</row>
    <row r="152" spans="1:167" x14ac:dyDescent="0.25">
      <c r="B152" s="128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</row>
    <row r="153" spans="1:167" x14ac:dyDescent="0.25">
      <c r="B153" s="128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</row>
    <row r="154" spans="1:167" x14ac:dyDescent="0.25">
      <c r="B154" s="128"/>
      <c r="Q154" s="131"/>
      <c r="R154" s="131"/>
      <c r="S154" s="131"/>
      <c r="T154" s="131"/>
      <c r="U154" s="13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</row>
    <row r="155" spans="1:167" x14ac:dyDescent="0.25">
      <c r="Q155" s="131"/>
      <c r="R155" s="131"/>
      <c r="S155" s="131"/>
      <c r="T155" s="131"/>
      <c r="U155" s="131"/>
    </row>
    <row r="156" spans="1:167" x14ac:dyDescent="0.25">
      <c r="I156" s="16"/>
      <c r="J156" s="130"/>
      <c r="K156" s="16"/>
      <c r="L156" s="16"/>
      <c r="M156" s="16"/>
      <c r="N156" s="16"/>
    </row>
    <row r="162" spans="15:167" x14ac:dyDescent="0.25">
      <c r="O162" s="131"/>
      <c r="P162" s="131"/>
      <c r="Q162" s="131"/>
      <c r="R162" s="131"/>
      <c r="S162" s="131"/>
      <c r="T162" s="13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</row>
    <row r="163" spans="15:167" x14ac:dyDescent="0.25">
      <c r="O163" s="131"/>
      <c r="P163" s="131"/>
      <c r="Q163" s="131"/>
      <c r="R163" s="131"/>
      <c r="S163" s="131"/>
      <c r="T163" s="13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</row>
    <row r="164" spans="15:167" x14ac:dyDescent="0.25">
      <c r="O164" s="131"/>
      <c r="P164" s="131"/>
      <c r="Q164" s="131"/>
      <c r="R164" s="131"/>
      <c r="S164" s="131"/>
      <c r="T164" s="13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</row>
    <row r="165" spans="15:167" x14ac:dyDescent="0.25">
      <c r="O165" s="131"/>
      <c r="P165" s="131"/>
      <c r="Q165" s="131"/>
      <c r="R165" s="131"/>
      <c r="S165" s="131"/>
      <c r="T165" s="13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</row>
    <row r="166" spans="15:167" x14ac:dyDescent="0.25">
      <c r="O166" s="131"/>
      <c r="P166" s="131"/>
      <c r="Q166" s="131"/>
      <c r="R166" s="131"/>
      <c r="S166" s="131"/>
      <c r="T166" s="13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</row>
  </sheetData>
  <mergeCells count="16">
    <mergeCell ref="V7:Y7"/>
    <mergeCell ref="Z7:AC7"/>
    <mergeCell ref="AD7:AH7"/>
    <mergeCell ref="AI7:AI8"/>
    <mergeCell ref="A6:A8"/>
    <mergeCell ref="B6:B8"/>
    <mergeCell ref="C6:O6"/>
    <mergeCell ref="Q6:U7"/>
    <mergeCell ref="V6:AI6"/>
    <mergeCell ref="C7:F7"/>
    <mergeCell ref="G7:J7"/>
    <mergeCell ref="K7:O7"/>
    <mergeCell ref="P7:P8"/>
    <mergeCell ref="AH1:AI1"/>
    <mergeCell ref="AH5:AI5"/>
    <mergeCell ref="H4:AP4"/>
  </mergeCells>
  <pageMargins left="0.15748031496062992" right="0.15748031496062992" top="0.15748031496062992" bottom="0.19685039370078741" header="0.15748031496062992" footer="0.15748031496062992"/>
  <pageSetup paperSize="9" scale="2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1.2</vt:lpstr>
      <vt:lpstr>'1.2'!Заголовки_для_печати</vt:lpstr>
      <vt:lpstr>'1.2'!Область_печати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Бондарева Юлия Владимировна</dc:creator>
  <cp:lastModifiedBy>Усенко</cp:lastModifiedBy>
  <cp:lastPrinted>2014-10-13T05:20:43Z</cp:lastPrinted>
  <dcterms:created xsi:type="dcterms:W3CDTF">2013-12-17T00:49:20Z</dcterms:created>
  <dcterms:modified xsi:type="dcterms:W3CDTF">2015-11-25T06:54:11Z</dcterms:modified>
</cp:coreProperties>
</file>