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ЮЯЭС" sheetId="1" r:id="rId1"/>
    <sheet name="1.2. ЮЯЭС" sheetId="2" r:id="rId2"/>
  </sheets>
  <externalReferences>
    <externalReference r:id="rId3"/>
  </externalReference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ЮЯЭС'!$B$2:$O$53</definedName>
    <definedName name="_xlnm.Print_Area" localSheetId="1">'1.2. ЮЯЭС'!$B$2:$Q$98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O65" i="2"/>
  <c r="P65" i="2" s="1"/>
  <c r="K65" i="2"/>
  <c r="I65" i="2"/>
  <c r="J65" i="2" s="1"/>
  <c r="E65" i="2"/>
  <c r="O64" i="2"/>
  <c r="P64" i="2" s="1"/>
  <c r="K64" i="2"/>
  <c r="G64" i="2"/>
  <c r="I64" i="2" s="1"/>
  <c r="J64" i="2" s="1"/>
  <c r="E64" i="2"/>
  <c r="O63" i="2"/>
  <c r="P63" i="2" s="1"/>
  <c r="K63" i="2"/>
  <c r="I63" i="2"/>
  <c r="J63" i="2" s="1"/>
  <c r="E63" i="2"/>
  <c r="O62" i="2"/>
  <c r="P62" i="2" s="1"/>
  <c r="K62" i="2"/>
  <c r="G62" i="2"/>
  <c r="I62" i="2" s="1"/>
  <c r="J62" i="2" s="1"/>
  <c r="E62" i="2"/>
  <c r="O61" i="2"/>
  <c r="P61" i="2" s="1"/>
  <c r="K61" i="2"/>
  <c r="J61" i="2"/>
  <c r="I61" i="2"/>
  <c r="E61" i="2"/>
  <c r="N60" i="2"/>
  <c r="M60" i="2"/>
  <c r="O60" i="2" s="1"/>
  <c r="L60" i="2"/>
  <c r="K60" i="2"/>
  <c r="H60" i="2"/>
  <c r="G60" i="2"/>
  <c r="I60" i="2" s="1"/>
  <c r="F60" i="2"/>
  <c r="E60" i="2"/>
  <c r="O59" i="2"/>
  <c r="P59" i="2" s="1"/>
  <c r="K59" i="2"/>
  <c r="I59" i="2"/>
  <c r="J59" i="2" s="1"/>
  <c r="E59" i="2"/>
  <c r="K58" i="2"/>
  <c r="E58" i="2"/>
  <c r="O57" i="2"/>
  <c r="P57" i="2" s="1"/>
  <c r="K57" i="2"/>
  <c r="I57" i="2"/>
  <c r="J57" i="2" s="1"/>
  <c r="E57" i="2"/>
  <c r="K56" i="2"/>
  <c r="E56" i="2"/>
  <c r="N55" i="2"/>
  <c r="M55" i="2"/>
  <c r="O55" i="2" s="1"/>
  <c r="L55" i="2"/>
  <c r="K55" i="2"/>
  <c r="H55" i="2"/>
  <c r="G55" i="2"/>
  <c r="I55" i="2" s="1"/>
  <c r="F55" i="2"/>
  <c r="E55" i="2"/>
  <c r="N54" i="2"/>
  <c r="M54" i="2"/>
  <c r="O54" i="2" s="1"/>
  <c r="L54" i="2"/>
  <c r="K54" i="2"/>
  <c r="E54" i="2"/>
  <c r="P53" i="2"/>
  <c r="O53" i="2"/>
  <c r="K53" i="2"/>
  <c r="I53" i="2"/>
  <c r="J53" i="2" s="1"/>
  <c r="E53" i="2"/>
  <c r="O52" i="2"/>
  <c r="P52" i="2" s="1"/>
  <c r="K52" i="2"/>
  <c r="I52" i="2"/>
  <c r="J52" i="2" s="1"/>
  <c r="E52" i="2"/>
  <c r="P51" i="2"/>
  <c r="O51" i="2"/>
  <c r="K51" i="2"/>
  <c r="I51" i="2"/>
  <c r="J51" i="2" s="1"/>
  <c r="E51" i="2"/>
  <c r="O50" i="2"/>
  <c r="P50" i="2" s="1"/>
  <c r="K50" i="2"/>
  <c r="I50" i="2"/>
  <c r="J50" i="2" s="1"/>
  <c r="E50" i="2"/>
  <c r="N49" i="2"/>
  <c r="M49" i="2"/>
  <c r="O49" i="2" s="1"/>
  <c r="L49" i="2"/>
  <c r="P49" i="2" s="1"/>
  <c r="K49" i="2"/>
  <c r="E49" i="2"/>
  <c r="K48" i="2"/>
  <c r="E48" i="2"/>
  <c r="O47" i="2"/>
  <c r="P47" i="2" s="1"/>
  <c r="K47" i="2"/>
  <c r="H47" i="2"/>
  <c r="H54" i="2" s="1"/>
  <c r="H49" i="2" s="1"/>
  <c r="G47" i="2"/>
  <c r="I47" i="2" s="1"/>
  <c r="F47" i="2"/>
  <c r="F54" i="2" s="1"/>
  <c r="E47" i="2"/>
  <c r="O46" i="2"/>
  <c r="P46" i="2" s="1"/>
  <c r="K46" i="2"/>
  <c r="I46" i="2"/>
  <c r="J46" i="2" s="1"/>
  <c r="E46" i="2"/>
  <c r="O45" i="2"/>
  <c r="P45" i="2" s="1"/>
  <c r="K45" i="2"/>
  <c r="I45" i="2"/>
  <c r="J45" i="2" s="1"/>
  <c r="E45" i="2"/>
  <c r="O44" i="2"/>
  <c r="P44" i="2" s="1"/>
  <c r="K44" i="2"/>
  <c r="I44" i="2"/>
  <c r="J44" i="2" s="1"/>
  <c r="E44" i="2"/>
  <c r="N43" i="2"/>
  <c r="M43" i="2"/>
  <c r="O43" i="2" s="1"/>
  <c r="L43" i="2"/>
  <c r="P43" i="2" s="1"/>
  <c r="K43" i="2"/>
  <c r="H43" i="2"/>
  <c r="G43" i="2"/>
  <c r="I43" i="2" s="1"/>
  <c r="F43" i="2"/>
  <c r="J43" i="2" s="1"/>
  <c r="E43" i="2"/>
  <c r="O42" i="2"/>
  <c r="P42" i="2" s="1"/>
  <c r="K42" i="2"/>
  <c r="I42" i="2"/>
  <c r="J42" i="2" s="1"/>
  <c r="E42" i="2"/>
  <c r="O41" i="2"/>
  <c r="P41" i="2" s="1"/>
  <c r="K41" i="2"/>
  <c r="J41" i="2"/>
  <c r="I41" i="2"/>
  <c r="E41" i="2"/>
  <c r="O40" i="2"/>
  <c r="P40" i="2" s="1"/>
  <c r="K40" i="2"/>
  <c r="I40" i="2"/>
  <c r="J40" i="2" s="1"/>
  <c r="E40" i="2"/>
  <c r="O39" i="2"/>
  <c r="P39" i="2" s="1"/>
  <c r="K39" i="2"/>
  <c r="I39" i="2"/>
  <c r="J39" i="2" s="1"/>
  <c r="E39" i="2"/>
  <c r="O38" i="2"/>
  <c r="P38" i="2" s="1"/>
  <c r="K38" i="2"/>
  <c r="I38" i="2"/>
  <c r="J38" i="2" s="1"/>
  <c r="E38" i="2"/>
  <c r="N37" i="2"/>
  <c r="M37" i="2"/>
  <c r="O37" i="2" s="1"/>
  <c r="L37" i="2"/>
  <c r="K37" i="2"/>
  <c r="H37" i="2"/>
  <c r="G37" i="2"/>
  <c r="I37" i="2" s="1"/>
  <c r="F37" i="2"/>
  <c r="E37" i="2"/>
  <c r="O36" i="2"/>
  <c r="P36" i="2" s="1"/>
  <c r="K36" i="2"/>
  <c r="I36" i="2"/>
  <c r="J36" i="2" s="1"/>
  <c r="E36" i="2"/>
  <c r="O35" i="2"/>
  <c r="P35" i="2" s="1"/>
  <c r="K35" i="2"/>
  <c r="I35" i="2"/>
  <c r="J35" i="2" s="1"/>
  <c r="E35" i="2"/>
  <c r="O34" i="2"/>
  <c r="P34" i="2" s="1"/>
  <c r="K34" i="2"/>
  <c r="I34" i="2"/>
  <c r="J34" i="2" s="1"/>
  <c r="E34" i="2"/>
  <c r="N33" i="2"/>
  <c r="M33" i="2"/>
  <c r="O33" i="2" s="1"/>
  <c r="L33" i="2"/>
  <c r="P33" i="2" s="1"/>
  <c r="K33" i="2"/>
  <c r="H33" i="2"/>
  <c r="G33" i="2"/>
  <c r="I33" i="2" s="1"/>
  <c r="F33" i="2"/>
  <c r="J33" i="2" s="1"/>
  <c r="E33" i="2"/>
  <c r="O32" i="2"/>
  <c r="P32" i="2" s="1"/>
  <c r="K32" i="2"/>
  <c r="I32" i="2"/>
  <c r="J32" i="2" s="1"/>
  <c r="E32" i="2"/>
  <c r="O31" i="2"/>
  <c r="P31" i="2" s="1"/>
  <c r="K31" i="2"/>
  <c r="I31" i="2"/>
  <c r="J31" i="2" s="1"/>
  <c r="E31" i="2"/>
  <c r="O30" i="2"/>
  <c r="P30" i="2" s="1"/>
  <c r="K30" i="2"/>
  <c r="I30" i="2"/>
  <c r="J30" i="2" s="1"/>
  <c r="E30" i="2"/>
  <c r="O29" i="2"/>
  <c r="P29" i="2" s="1"/>
  <c r="K29" i="2"/>
  <c r="I29" i="2"/>
  <c r="J29" i="2" s="1"/>
  <c r="E29" i="2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K27" i="2"/>
  <c r="I27" i="2"/>
  <c r="J27" i="2" s="1"/>
  <c r="E27" i="2"/>
  <c r="O26" i="2"/>
  <c r="P26" i="2" s="1"/>
  <c r="K26" i="2"/>
  <c r="I26" i="2"/>
  <c r="J26" i="2" s="1"/>
  <c r="E26" i="2"/>
  <c r="O25" i="2"/>
  <c r="P25" i="2" s="1"/>
  <c r="K25" i="2"/>
  <c r="I25" i="2"/>
  <c r="J25" i="2" s="1"/>
  <c r="E25" i="2"/>
  <c r="O24" i="2"/>
  <c r="P24" i="2" s="1"/>
  <c r="K24" i="2"/>
  <c r="I24" i="2"/>
  <c r="J24" i="2" s="1"/>
  <c r="E24" i="2"/>
  <c r="O23" i="2"/>
  <c r="P23" i="2" s="1"/>
  <c r="K23" i="2"/>
  <c r="I23" i="2"/>
  <c r="J23" i="2" s="1"/>
  <c r="E23" i="2"/>
  <c r="N22" i="2"/>
  <c r="M22" i="2"/>
  <c r="O22" i="2" s="1"/>
  <c r="L22" i="2"/>
  <c r="P22" i="2" s="1"/>
  <c r="K22" i="2"/>
  <c r="H22" i="2"/>
  <c r="G22" i="2"/>
  <c r="I22" i="2" s="1"/>
  <c r="F22" i="2"/>
  <c r="J22" i="2" s="1"/>
  <c r="E22" i="2"/>
  <c r="O21" i="2"/>
  <c r="P21" i="2" s="1"/>
  <c r="K21" i="2"/>
  <c r="I21" i="2"/>
  <c r="J21" i="2" s="1"/>
  <c r="E21" i="2"/>
  <c r="N20" i="2"/>
  <c r="N48" i="2" s="1"/>
  <c r="N19" i="2" s="1"/>
  <c r="N58" i="2" s="1"/>
  <c r="M20" i="2"/>
  <c r="O20" i="2" s="1"/>
  <c r="L20" i="2"/>
  <c r="L48" i="2" s="1"/>
  <c r="K20" i="2"/>
  <c r="H20" i="2"/>
  <c r="H48" i="2" s="1"/>
  <c r="H19" i="2" s="1"/>
  <c r="H58" i="2" s="1"/>
  <c r="G20" i="2"/>
  <c r="I20" i="2" s="1"/>
  <c r="F20" i="2"/>
  <c r="F48" i="2" s="1"/>
  <c r="E20" i="2"/>
  <c r="K19" i="2"/>
  <c r="E19" i="2"/>
  <c r="K16" i="2"/>
  <c r="E16" i="2"/>
  <c r="M14" i="2"/>
  <c r="F14" i="2"/>
  <c r="J34" i="1"/>
  <c r="E34" i="1"/>
  <c r="J33" i="1"/>
  <c r="I33" i="1"/>
  <c r="E33" i="1"/>
  <c r="E32" i="1"/>
  <c r="E31" i="1"/>
  <c r="J30" i="1"/>
  <c r="I30" i="1"/>
  <c r="E30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E24" i="1"/>
  <c r="E23" i="1"/>
  <c r="J22" i="1"/>
  <c r="I22" i="1"/>
  <c r="E22" i="1"/>
  <c r="N21" i="1"/>
  <c r="N24" i="1" s="1"/>
  <c r="N29" i="1" s="1"/>
  <c r="N31" i="1" s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J20" i="1"/>
  <c r="I20" i="1"/>
  <c r="I21" i="1" s="1"/>
  <c r="I24" i="1" s="1"/>
  <c r="I29" i="1" s="1"/>
  <c r="I31" i="1" s="1"/>
  <c r="E20" i="1"/>
  <c r="J19" i="1"/>
  <c r="J21" i="1" s="1"/>
  <c r="J24" i="1" s="1"/>
  <c r="J29" i="1" s="1"/>
  <c r="J31" i="1" s="1"/>
  <c r="I19" i="1"/>
  <c r="E19" i="1"/>
  <c r="J16" i="1"/>
  <c r="E16" i="1"/>
  <c r="J14" i="1"/>
  <c r="F49" i="2" l="1"/>
  <c r="P54" i="2"/>
  <c r="J55" i="2"/>
  <c r="P55" i="2"/>
  <c r="J60" i="2"/>
  <c r="P60" i="2"/>
  <c r="F19" i="2"/>
  <c r="L19" i="2"/>
  <c r="J37" i="2"/>
  <c r="P37" i="2"/>
  <c r="J20" i="2"/>
  <c r="P20" i="2"/>
  <c r="J47" i="2"/>
  <c r="G48" i="2"/>
  <c r="M48" i="2"/>
  <c r="G54" i="2"/>
  <c r="I54" i="2" l="1"/>
  <c r="J54" i="2" s="1"/>
  <c r="G49" i="2"/>
  <c r="I49" i="2" s="1"/>
  <c r="M19" i="2"/>
  <c r="O48" i="2"/>
  <c r="P48" i="2" s="1"/>
  <c r="J49" i="2"/>
  <c r="G19" i="2"/>
  <c r="I48" i="2"/>
  <c r="J48" i="2" s="1"/>
  <c r="L58" i="2"/>
  <c r="F58" i="2"/>
  <c r="I19" i="2" l="1"/>
  <c r="J19" i="2" s="1"/>
  <c r="G58" i="2"/>
  <c r="I58" i="2" s="1"/>
  <c r="J58" i="2" s="1"/>
  <c r="O19" i="2"/>
  <c r="P19" i="2" s="1"/>
  <c r="M58" i="2"/>
  <c r="O58" i="2" s="1"/>
  <c r="P58" i="2" s="1"/>
</calcChain>
</file>

<file path=xl/sharedStrings.xml><?xml version="1.0" encoding="utf-8"?>
<sst xmlns="http://schemas.openxmlformats.org/spreadsheetml/2006/main" count="388" uniqueCount="176">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</sst>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5" fillId="0" borderId="0" xfId="0" applyNumberFormat="1" applyFont="1" applyFill="1"/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10" fillId="0" borderId="2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9%20&#1084;&#1077;&#1089;&#1103;&#1094;&#1077;&#1074;%202015/&#1058;&#1072;&#1073;&#1083;&#1080;&#1094;&#1099;%201.1%20&#1080;%201.2_9%20&#1084;&#1077;&#1089;.%202014%20-9%20&#1084;&#1077;&#1089;.%202015%20&#1075;&#1075;.%20&#1085;&#1072;%20&#1086;&#1090;&#1087;&#1088;&#1072;&#1074;&#1082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1.1.ИА"/>
      <sheetName val="1.2. ИА"/>
      <sheetName val="1.1. ДРСК"/>
      <sheetName val="1.2. ДРСК"/>
      <sheetName val="Лист1"/>
    </sheetNames>
    <sheetDataSet>
      <sheetData sheetId="0">
        <row r="14">
          <cell r="J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J16" t="str">
            <v>За аналогичный период предыдущего года, всего по предприятию (9 месяцев 2014 г.факт)</v>
          </cell>
        </row>
        <row r="19">
          <cell r="E19">
            <v>18825245.548169997</v>
          </cell>
          <cell r="J19">
            <v>17776179.081782602</v>
          </cell>
        </row>
        <row r="20">
          <cell r="E20">
            <v>17724472.975269999</v>
          </cell>
          <cell r="J20">
            <v>16304467.2774419</v>
          </cell>
        </row>
        <row r="21">
          <cell r="E21">
            <v>1100772.5728999972</v>
          </cell>
        </row>
        <row r="22">
          <cell r="E22">
            <v>41227.841619999992</v>
          </cell>
          <cell r="J22">
            <v>646.05361000000005</v>
          </cell>
        </row>
        <row r="23">
          <cell r="E23" t="str">
            <v>х</v>
          </cell>
        </row>
        <row r="24">
          <cell r="E24">
            <v>1059544.7312799972</v>
          </cell>
        </row>
        <row r="25">
          <cell r="E25">
            <v>30776.467000000001</v>
          </cell>
          <cell r="J25">
            <v>61505.676939999998</v>
          </cell>
        </row>
        <row r="26">
          <cell r="E26">
            <v>899276.90242000006</v>
          </cell>
          <cell r="J26">
            <v>601562.59985</v>
          </cell>
        </row>
        <row r="27">
          <cell r="E27">
            <v>216069.47291999994</v>
          </cell>
          <cell r="J27">
            <v>279626.67862999998</v>
          </cell>
        </row>
        <row r="28">
          <cell r="E28">
            <v>636689.4159599999</v>
          </cell>
          <cell r="J28">
            <v>361783.93739710603</v>
          </cell>
        </row>
        <row r="29">
          <cell r="E29">
            <v>-229575.647180003</v>
          </cell>
        </row>
        <row r="30">
          <cell r="E30">
            <v>91799.380172601508</v>
          </cell>
          <cell r="J30">
            <v>338946.81947350298</v>
          </cell>
        </row>
        <row r="31">
          <cell r="E31">
            <v>-321375.02735260449</v>
          </cell>
        </row>
        <row r="33">
          <cell r="E33">
            <v>7188.63</v>
          </cell>
          <cell r="J33">
            <v>4007.37</v>
          </cell>
        </row>
        <row r="34">
          <cell r="E34">
            <v>49130.331860000006</v>
          </cell>
          <cell r="J34">
            <v>5735.5842599999996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K16" t="str">
            <v>За аналогичный период предыдущего года, всего по предприятию (9 месяцев 2014 г.факт)</v>
          </cell>
        </row>
        <row r="19">
          <cell r="E19">
            <v>18664977.719309997</v>
          </cell>
          <cell r="K19">
            <v>16906675.930901904</v>
          </cell>
        </row>
        <row r="20">
          <cell r="E20">
            <v>2911692.5734523921</v>
          </cell>
          <cell r="K20">
            <v>2388390.2032899992</v>
          </cell>
        </row>
        <row r="21">
          <cell r="E21">
            <v>527112.09055999992</v>
          </cell>
          <cell r="K21">
            <v>358321.29952</v>
          </cell>
        </row>
        <row r="22">
          <cell r="E22">
            <v>2219549.224002392</v>
          </cell>
          <cell r="K22">
            <v>1875111.5420899992</v>
          </cell>
        </row>
        <row r="23">
          <cell r="E23">
            <v>693672.42900583346</v>
          </cell>
          <cell r="K23">
            <v>580459.09265916306</v>
          </cell>
        </row>
        <row r="24">
          <cell r="E24">
            <v>462779.71309754404</v>
          </cell>
          <cell r="K24">
            <v>400809.46349528799</v>
          </cell>
        </row>
        <row r="25">
          <cell r="E25">
            <v>468551.52592944668</v>
          </cell>
          <cell r="K25">
            <v>395539.235152309</v>
          </cell>
        </row>
        <row r="26">
          <cell r="E26">
            <v>594545.55596956797</v>
          </cell>
          <cell r="K26">
            <v>498303.75078323903</v>
          </cell>
        </row>
        <row r="27">
          <cell r="E27">
            <v>165031.25889</v>
          </cell>
          <cell r="K27">
            <v>154957.36168</v>
          </cell>
        </row>
        <row r="28">
          <cell r="E28">
            <v>7506965.5707799997</v>
          </cell>
          <cell r="K28">
            <v>7416073.2103800001</v>
          </cell>
        </row>
        <row r="29">
          <cell r="E29">
            <v>26595.746619999994</v>
          </cell>
          <cell r="K29">
            <v>21512.171350000001</v>
          </cell>
        </row>
        <row r="30">
          <cell r="E30">
            <v>3616816.9550299998</v>
          </cell>
          <cell r="K30">
            <v>3533068.69576</v>
          </cell>
        </row>
        <row r="31">
          <cell r="E31">
            <v>3622762.6968900003</v>
          </cell>
          <cell r="K31">
            <v>3701503.4772299998</v>
          </cell>
        </row>
        <row r="32">
          <cell r="E32">
            <v>240790.17224000001</v>
          </cell>
          <cell r="K32">
            <v>159988.86603999999</v>
          </cell>
        </row>
        <row r="33">
          <cell r="E33">
            <v>3837473.6298399898</v>
          </cell>
          <cell r="K33">
            <v>3229840.3007555474</v>
          </cell>
        </row>
        <row r="34">
          <cell r="E34">
            <v>1069171.78848333</v>
          </cell>
          <cell r="K34">
            <v>925624.57326603599</v>
          </cell>
        </row>
        <row r="35">
          <cell r="E35">
            <v>1108107.3448971401</v>
          </cell>
          <cell r="K35">
            <v>927008.32679600106</v>
          </cell>
        </row>
        <row r="36">
          <cell r="E36">
            <v>1660194.49645952</v>
          </cell>
          <cell r="K36">
            <v>1377207.40069351</v>
          </cell>
        </row>
        <row r="37">
          <cell r="E37">
            <v>7312.3123333333306</v>
          </cell>
          <cell r="K37">
            <v>7131.2453333333397</v>
          </cell>
        </row>
        <row r="38">
          <cell r="E38">
            <v>1199.9736666666699</v>
          </cell>
          <cell r="K38">
            <v>1177.046</v>
          </cell>
        </row>
        <row r="39">
          <cell r="E39">
            <v>1906.0723333333301</v>
          </cell>
          <cell r="K39">
            <v>1854.2246666666699</v>
          </cell>
        </row>
        <row r="40">
          <cell r="E40">
            <v>4206.2663333333303</v>
          </cell>
          <cell r="K40">
            <v>4099.9746666666697</v>
          </cell>
        </row>
        <row r="41">
          <cell r="E41">
            <v>1100693.35317</v>
          </cell>
          <cell r="K41">
            <v>906436.55257000006</v>
          </cell>
        </row>
        <row r="42">
          <cell r="E42">
            <v>1532970.5042599998</v>
          </cell>
          <cell r="K42">
            <v>1645333.6905400001</v>
          </cell>
        </row>
        <row r="43">
          <cell r="E43">
            <v>210882.37063000002</v>
          </cell>
          <cell r="K43">
            <v>171600.41302000001</v>
          </cell>
        </row>
        <row r="44">
          <cell r="E44">
            <v>210882.37063000002</v>
          </cell>
          <cell r="K44">
            <v>171600.41302000001</v>
          </cell>
        </row>
        <row r="46">
          <cell r="E46">
            <v>191073.10569</v>
          </cell>
          <cell r="K46">
            <v>146832.65757000001</v>
          </cell>
        </row>
        <row r="47">
          <cell r="E47">
            <v>899276.90242000006</v>
          </cell>
          <cell r="K47">
            <v>601562.59985</v>
          </cell>
        </row>
        <row r="48">
          <cell r="E48">
            <v>473949.70906761556</v>
          </cell>
          <cell r="K48">
            <v>400606.30292635446</v>
          </cell>
        </row>
        <row r="49">
          <cell r="E49">
            <v>1636689.4159599999</v>
          </cell>
          <cell r="K49">
            <v>361783.93739710597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224162.87794999997</v>
          </cell>
          <cell r="K53">
            <v>169981.233857107</v>
          </cell>
        </row>
        <row r="54">
          <cell r="E54">
            <v>412526.53801000013</v>
          </cell>
          <cell r="K54">
            <v>191802.70353999897</v>
          </cell>
        </row>
        <row r="55">
          <cell r="E55">
            <v>91799.380172601508</v>
          </cell>
          <cell r="K55">
            <v>338946.81947350298</v>
          </cell>
        </row>
        <row r="57">
          <cell r="E57">
            <v>13886790.802209999</v>
          </cell>
          <cell r="K57">
            <v>13048820.80278</v>
          </cell>
        </row>
        <row r="58">
          <cell r="E58">
            <v>4778186.9170999974</v>
          </cell>
          <cell r="K58">
            <v>3857855.1281219032</v>
          </cell>
        </row>
        <row r="59">
          <cell r="E59">
            <v>1790945.38103</v>
          </cell>
          <cell r="K59">
            <v>1837991.829134</v>
          </cell>
        </row>
        <row r="60">
          <cell r="E60">
            <v>581887.32976999995</v>
          </cell>
          <cell r="K60">
            <v>486920.62752999994</v>
          </cell>
        </row>
        <row r="61">
          <cell r="E61">
            <v>154618.33515</v>
          </cell>
          <cell r="K61">
            <v>139525.47051000001</v>
          </cell>
        </row>
        <row r="62">
          <cell r="E62">
            <v>184412.36620300007</v>
          </cell>
          <cell r="K62">
            <v>183793.47500000001</v>
          </cell>
        </row>
        <row r="63">
          <cell r="E63">
            <v>240790.17224000001</v>
          </cell>
          <cell r="K63">
            <v>159988.86603999999</v>
          </cell>
        </row>
        <row r="64">
          <cell r="E64">
            <v>2066.4561769998618</v>
          </cell>
          <cell r="K64">
            <v>3612.8159799999798</v>
          </cell>
        </row>
        <row r="65">
          <cell r="E65">
            <v>97700.367425999793</v>
          </cell>
          <cell r="K65">
            <v>75447.873294924299</v>
          </cell>
        </row>
        <row r="76">
          <cell r="E76">
            <v>2930614.2343000001</v>
          </cell>
          <cell r="K76">
            <v>2310333.5090399999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37560458</v>
          </cell>
        </row>
        <row r="81">
          <cell r="E81">
            <v>6650026</v>
          </cell>
          <cell r="K81">
            <v>8200567</v>
          </cell>
        </row>
        <row r="82">
          <cell r="E82">
            <v>2311244.1187479999</v>
          </cell>
          <cell r="K82">
            <v>3286371.2179899998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4" ySplit="6" topLeftCell="E19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s="1" customFormat="1" ht="7.5" customHeight="1" x14ac:dyDescent="0.3"/>
    <row r="2" spans="2:15" s="1" customFormat="1" ht="20.25" x14ac:dyDescent="0.3">
      <c r="O2" s="2" t="s">
        <v>0</v>
      </c>
    </row>
    <row r="4" spans="2:15" s="1" customFormat="1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s="1" customFormat="1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s="1" customFormat="1" x14ac:dyDescent="0.3">
      <c r="B9" s="6"/>
    </row>
    <row r="10" spans="2:15" s="1" customFormat="1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s="1" customFormat="1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s="1" customFormat="1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s="1" customFormat="1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s="1" customFormat="1" ht="26.25" x14ac:dyDescent="0.4">
      <c r="B14" s="6" t="s">
        <v>15</v>
      </c>
      <c r="H14" s="8"/>
      <c r="I14" s="8"/>
      <c r="J14" s="9" t="str">
        <f>'[1]1.1. АЭС'!J14</f>
        <v>9 месяцев 2015 года</v>
      </c>
      <c r="K14" s="10"/>
      <c r="L14" s="10"/>
    </row>
    <row r="15" spans="2:15" s="1" customFormat="1" ht="11.25" customHeight="1" x14ac:dyDescent="0.3">
      <c r="H15" s="8"/>
      <c r="I15" s="8"/>
      <c r="J15" s="8"/>
      <c r="K15" s="8"/>
      <c r="L15" s="8"/>
      <c r="M15" s="8"/>
      <c r="O15" s="13"/>
    </row>
    <row r="16" spans="2:15" s="1" customFormat="1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s="1" customFormat="1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s="1" customFormat="1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s="1" customFormat="1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18825245.548169997</v>
      </c>
      <c r="F19" s="21">
        <v>1076945.57211849</v>
      </c>
      <c r="G19" s="22">
        <v>1061892.0377584901</v>
      </c>
      <c r="H19" s="22">
        <v>4749.6581500000011</v>
      </c>
      <c r="I19" s="22">
        <f>F19-G19-H19</f>
        <v>10303.876209999931</v>
      </c>
      <c r="J19" s="21">
        <f>'[1]1.1. АЭС'!J19</f>
        <v>17776179.081782602</v>
      </c>
      <c r="K19" s="21">
        <v>1001583.3736114</v>
      </c>
      <c r="L19" s="22">
        <v>990992.36559139995</v>
      </c>
      <c r="M19" s="22">
        <v>2991.6390200000001</v>
      </c>
      <c r="N19" s="22">
        <v>7599.3690000000697</v>
      </c>
      <c r="O19" s="23" t="s">
        <v>30</v>
      </c>
      <c r="P19" s="24"/>
      <c r="Q19" s="24"/>
    </row>
    <row r="20" spans="2:17" s="1" customFormat="1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17724472.975269999</v>
      </c>
      <c r="F20" s="21">
        <v>1028225.287041594</v>
      </c>
      <c r="G20" s="22">
        <v>1015644.7668965561</v>
      </c>
      <c r="H20" s="22">
        <v>5931.196285037965</v>
      </c>
      <c r="I20" s="22">
        <f>F20-G20-H20</f>
        <v>6649.3238599999449</v>
      </c>
      <c r="J20" s="21">
        <f>'[1]1.1. АЭС'!J20</f>
        <v>16304467.2774419</v>
      </c>
      <c r="K20" s="21">
        <v>907193.78</v>
      </c>
      <c r="L20" s="21">
        <v>896284.92</v>
      </c>
      <c r="M20" s="21">
        <v>5088.4399999999996</v>
      </c>
      <c r="N20" s="22">
        <v>5820.4200000001001</v>
      </c>
      <c r="O20" s="25"/>
      <c r="P20" s="24"/>
      <c r="Q20" s="24"/>
    </row>
    <row r="21" spans="2:17" s="1" customFormat="1" x14ac:dyDescent="0.3">
      <c r="B21" s="19" t="s">
        <v>33</v>
      </c>
      <c r="C21" s="20" t="s">
        <v>28</v>
      </c>
      <c r="D21" s="20" t="s">
        <v>34</v>
      </c>
      <c r="E21" s="21">
        <f>'[1]1.1. АЭС'!E21</f>
        <v>1100772.5728999972</v>
      </c>
      <c r="F21" s="21">
        <f t="shared" ref="F21:N21" si="0">F19-F20</f>
        <v>48720.285076895962</v>
      </c>
      <c r="G21" s="22">
        <f t="shared" si="0"/>
        <v>46247.270861933939</v>
      </c>
      <c r="H21" s="22">
        <f t="shared" si="0"/>
        <v>-1181.5381350379639</v>
      </c>
      <c r="I21" s="22">
        <f t="shared" si="0"/>
        <v>3654.5523499999863</v>
      </c>
      <c r="J21" s="21">
        <f t="shared" si="0"/>
        <v>1471711.8043407016</v>
      </c>
      <c r="K21" s="21">
        <f t="shared" si="0"/>
        <v>94389.593611399992</v>
      </c>
      <c r="L21" s="22">
        <f t="shared" si="0"/>
        <v>94707.445591399912</v>
      </c>
      <c r="M21" s="22">
        <f t="shared" si="0"/>
        <v>-2096.8009799999995</v>
      </c>
      <c r="N21" s="22">
        <f t="shared" si="0"/>
        <v>1778.9489999999696</v>
      </c>
      <c r="O21" s="17" t="s">
        <v>35</v>
      </c>
      <c r="P21" s="24"/>
      <c r="Q21" s="24"/>
    </row>
    <row r="22" spans="2:17" s="1" customFormat="1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41227.841619999992</v>
      </c>
      <c r="F22" s="21">
        <v>0</v>
      </c>
      <c r="G22" s="21"/>
      <c r="H22" s="21"/>
      <c r="I22" s="22">
        <f>F22-G22-H22</f>
        <v>0</v>
      </c>
      <c r="J22" s="21">
        <f>'[1]1.1. АЭС'!J22</f>
        <v>646.05361000000005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/>
      <c r="Q22" s="24"/>
    </row>
    <row r="23" spans="2:17" s="1" customFormat="1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s="1" customFormat="1" x14ac:dyDescent="0.3">
      <c r="B24" s="19" t="s">
        <v>41</v>
      </c>
      <c r="C24" s="20" t="s">
        <v>28</v>
      </c>
      <c r="D24" s="20" t="s">
        <v>42</v>
      </c>
      <c r="E24" s="21">
        <f>'[1]1.1. АЭС'!E24</f>
        <v>1059544.7312799972</v>
      </c>
      <c r="F24" s="21">
        <f t="shared" ref="F24:N24" si="1">F21-F22</f>
        <v>48720.285076895962</v>
      </c>
      <c r="G24" s="22">
        <f t="shared" si="1"/>
        <v>46247.270861933939</v>
      </c>
      <c r="H24" s="22">
        <f t="shared" si="1"/>
        <v>-1181.5381350379639</v>
      </c>
      <c r="I24" s="22">
        <f t="shared" si="1"/>
        <v>3654.5523499999863</v>
      </c>
      <c r="J24" s="21">
        <f t="shared" si="1"/>
        <v>1471065.7507307015</v>
      </c>
      <c r="K24" s="21">
        <f t="shared" si="1"/>
        <v>94389.593611399992</v>
      </c>
      <c r="L24" s="22">
        <f t="shared" si="1"/>
        <v>94707.445591399912</v>
      </c>
      <c r="M24" s="22">
        <f t="shared" si="1"/>
        <v>-2096.8009799999995</v>
      </c>
      <c r="N24" s="22">
        <f t="shared" si="1"/>
        <v>1778.9489999999696</v>
      </c>
      <c r="O24" s="17" t="s">
        <v>35</v>
      </c>
      <c r="P24" s="24"/>
      <c r="Q24" s="24"/>
    </row>
    <row r="25" spans="2:17" s="1" customFormat="1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30776.467000000001</v>
      </c>
      <c r="F25" s="21">
        <v>0.28005000000000002</v>
      </c>
      <c r="G25" s="21">
        <v>0</v>
      </c>
      <c r="H25" s="21">
        <v>0</v>
      </c>
      <c r="I25" s="22">
        <f>F25-G25-H25</f>
        <v>0.28005000000000002</v>
      </c>
      <c r="J25" s="21">
        <f>'[1]1.1. АЭС'!J25</f>
        <v>61505.676939999998</v>
      </c>
      <c r="K25" s="21">
        <v>0.50800000000000001</v>
      </c>
      <c r="L25" s="21">
        <v>0</v>
      </c>
      <c r="M25" s="21">
        <v>0</v>
      </c>
      <c r="N25" s="22">
        <v>0.50800000000000001</v>
      </c>
      <c r="O25" s="17" t="s">
        <v>38</v>
      </c>
      <c r="P25" s="24"/>
      <c r="Q25" s="24"/>
    </row>
    <row r="26" spans="2:17" s="1" customFormat="1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899276.90242000006</v>
      </c>
      <c r="F26" s="21">
        <v>5762.87</v>
      </c>
      <c r="G26" s="21">
        <v>5762.87</v>
      </c>
      <c r="H26" s="21">
        <v>0</v>
      </c>
      <c r="I26" s="22">
        <f>F26-G26-H26</f>
        <v>0</v>
      </c>
      <c r="J26" s="21">
        <f>'[1]1.1. АЭС'!J26</f>
        <v>601562.59985</v>
      </c>
      <c r="K26" s="21">
        <v>3888.11</v>
      </c>
      <c r="L26" s="22">
        <v>3888.11</v>
      </c>
      <c r="M26" s="22">
        <v>0</v>
      </c>
      <c r="N26" s="22">
        <v>0</v>
      </c>
      <c r="O26" s="17" t="s">
        <v>47</v>
      </c>
      <c r="P26" s="24"/>
      <c r="Q26" s="24"/>
    </row>
    <row r="27" spans="2:17" s="1" customFormat="1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216069.47291999994</v>
      </c>
      <c r="F27" s="21">
        <v>3957.3092500000002</v>
      </c>
      <c r="G27" s="21">
        <v>8.4510000000000005</v>
      </c>
      <c r="H27" s="21">
        <v>0</v>
      </c>
      <c r="I27" s="22">
        <f>F27-G27-H27</f>
        <v>3948.8582500000002</v>
      </c>
      <c r="J27" s="21">
        <f>'[1]1.1. АЭС'!J27</f>
        <v>279626.67862999998</v>
      </c>
      <c r="K27" s="21">
        <v>18771.312999999998</v>
      </c>
      <c r="L27" s="21">
        <v>17864.592000000001</v>
      </c>
      <c r="M27" s="21">
        <v>0</v>
      </c>
      <c r="N27" s="22">
        <v>906.72099999999796</v>
      </c>
      <c r="O27" s="23" t="s">
        <v>50</v>
      </c>
      <c r="P27" s="24"/>
      <c r="Q27" s="24"/>
    </row>
    <row r="28" spans="2:17" s="1" customFormat="1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636689.4159599999</v>
      </c>
      <c r="F28" s="21">
        <v>22802.929809999998</v>
      </c>
      <c r="G28" s="21">
        <v>20823.770518737412</v>
      </c>
      <c r="H28" s="21">
        <v>0</v>
      </c>
      <c r="I28" s="22">
        <f>F28-G28-H28</f>
        <v>1979.1592912625856</v>
      </c>
      <c r="J28" s="21">
        <f>'[1]1.1. АЭС'!J28</f>
        <v>361783.93739710603</v>
      </c>
      <c r="K28" s="21">
        <v>20185.1749656301</v>
      </c>
      <c r="L28" s="21">
        <v>14372.676292579699</v>
      </c>
      <c r="M28" s="21">
        <v>0</v>
      </c>
      <c r="N28" s="22">
        <v>5812.4986730504497</v>
      </c>
      <c r="O28" s="25"/>
      <c r="P28" s="24"/>
      <c r="Q28" s="24"/>
    </row>
    <row r="29" spans="2:17" s="1" customFormat="1" x14ac:dyDescent="0.3">
      <c r="B29" s="19" t="s">
        <v>53</v>
      </c>
      <c r="C29" s="20" t="s">
        <v>28</v>
      </c>
      <c r="D29" s="20" t="s">
        <v>54</v>
      </c>
      <c r="E29" s="21">
        <f>'[1]1.1. АЭС'!E29</f>
        <v>-229575.647180003</v>
      </c>
      <c r="F29" s="21">
        <f t="shared" ref="F29:N29" si="2">F24+F25+F27-F26-F28</f>
        <v>24112.074566895961</v>
      </c>
      <c r="G29" s="22">
        <f t="shared" si="2"/>
        <v>19669.081343196525</v>
      </c>
      <c r="H29" s="22">
        <f t="shared" si="2"/>
        <v>-1181.5381350379639</v>
      </c>
      <c r="I29" s="22">
        <f t="shared" si="2"/>
        <v>5624.5313587374003</v>
      </c>
      <c r="J29" s="21">
        <f t="shared" si="2"/>
        <v>848851.56905359542</v>
      </c>
      <c r="K29" s="21">
        <f t="shared" si="2"/>
        <v>89088.129645769892</v>
      </c>
      <c r="L29" s="22">
        <f t="shared" si="2"/>
        <v>94311.251298820222</v>
      </c>
      <c r="M29" s="22">
        <f t="shared" si="2"/>
        <v>-2096.8009799999995</v>
      </c>
      <c r="N29" s="22">
        <f t="shared" si="2"/>
        <v>-3126.3206730504821</v>
      </c>
      <c r="O29" s="17" t="s">
        <v>35</v>
      </c>
      <c r="P29" s="24"/>
      <c r="Q29" s="24"/>
    </row>
    <row r="30" spans="2:17" s="1" customFormat="1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91799.380172601508</v>
      </c>
      <c r="F30" s="21">
        <v>14423.482645866277</v>
      </c>
      <c r="G30" s="22">
        <v>13933.20861</v>
      </c>
      <c r="H30" s="22">
        <v>-745.21424430694196</v>
      </c>
      <c r="I30" s="22">
        <f>F30-G30-H30</f>
        <v>1235.4882801732197</v>
      </c>
      <c r="J30" s="21">
        <f>'[1]1.1. АЭС'!J30</f>
        <v>338946.81947350298</v>
      </c>
      <c r="K30" s="21">
        <v>31633.528094000001</v>
      </c>
      <c r="L30" s="22">
        <v>28686.905749280799</v>
      </c>
      <c r="M30" s="22">
        <v>-798.10527699471004</v>
      </c>
      <c r="N30" s="22">
        <v>3744.7276217139101</v>
      </c>
      <c r="O30" s="17"/>
      <c r="P30" s="24"/>
      <c r="Q30" s="24"/>
    </row>
    <row r="31" spans="2:17" s="1" customFormat="1" x14ac:dyDescent="0.3">
      <c r="B31" s="19" t="s">
        <v>57</v>
      </c>
      <c r="C31" s="20" t="s">
        <v>28</v>
      </c>
      <c r="D31" s="20" t="s">
        <v>58</v>
      </c>
      <c r="E31" s="21">
        <f>'[1]1.1. АЭС'!E31</f>
        <v>-321375.02735260449</v>
      </c>
      <c r="F31" s="21">
        <f t="shared" ref="F31:N31" si="3">F29-F30</f>
        <v>9688.5919210296834</v>
      </c>
      <c r="G31" s="22">
        <f t="shared" si="3"/>
        <v>5735.8727331965256</v>
      </c>
      <c r="H31" s="22">
        <f t="shared" si="3"/>
        <v>-436.32389073102195</v>
      </c>
      <c r="I31" s="22">
        <f t="shared" si="3"/>
        <v>4389.0430785641802</v>
      </c>
      <c r="J31" s="21">
        <f t="shared" si="3"/>
        <v>509904.74958009244</v>
      </c>
      <c r="K31" s="21">
        <f t="shared" si="3"/>
        <v>57454.601551769891</v>
      </c>
      <c r="L31" s="22">
        <f t="shared" si="3"/>
        <v>65624.34554953943</v>
      </c>
      <c r="M31" s="22">
        <f t="shared" si="3"/>
        <v>-1298.6957030052895</v>
      </c>
      <c r="N31" s="22">
        <f t="shared" si="3"/>
        <v>-6871.0482947643923</v>
      </c>
      <c r="O31" s="17" t="s">
        <v>35</v>
      </c>
      <c r="P31" s="24"/>
      <c r="Q31" s="24"/>
    </row>
    <row r="32" spans="2:17" s="1" customFormat="1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7" s="1" customFormat="1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7188.63</v>
      </c>
      <c r="F33" s="21">
        <v>2.8</v>
      </c>
      <c r="G33" s="21">
        <v>0</v>
      </c>
      <c r="H33" s="21">
        <v>0</v>
      </c>
      <c r="I33" s="22">
        <f>F33-G33-H33</f>
        <v>2.8</v>
      </c>
      <c r="J33" s="21">
        <f>'[1]1.1. АЭС'!J33</f>
        <v>4007.37</v>
      </c>
      <c r="K33" s="21">
        <v>0</v>
      </c>
      <c r="L33" s="21">
        <v>0</v>
      </c>
      <c r="M33" s="21">
        <v>0</v>
      </c>
      <c r="N33" s="22">
        <v>0</v>
      </c>
      <c r="O33" s="17"/>
    </row>
    <row r="34" spans="2:17" s="1" customFormat="1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49130.331860000006</v>
      </c>
      <c r="F34" s="21">
        <v>-4538.6663399999998</v>
      </c>
      <c r="G34" s="21">
        <v>-4538.6663399999998</v>
      </c>
      <c r="H34" s="31" t="s">
        <v>35</v>
      </c>
      <c r="I34" s="31" t="s">
        <v>35</v>
      </c>
      <c r="J34" s="21">
        <f>'[1]1.1. АЭС'!J34</f>
        <v>5735.5842599999996</v>
      </c>
      <c r="K34" s="21">
        <v>25.706</v>
      </c>
      <c r="L34" s="21">
        <v>25.706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s="1" customFormat="1" x14ac:dyDescent="0.3">
      <c r="E35" s="32"/>
    </row>
    <row r="36" spans="2:17" s="1" customFormat="1" x14ac:dyDescent="0.3">
      <c r="B36" s="33" t="s">
        <v>65</v>
      </c>
      <c r="K36" s="24"/>
      <c r="L36" s="24"/>
    </row>
    <row r="37" spans="2:17" s="1" customFormat="1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s="1" customFormat="1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s="1" customFormat="1" x14ac:dyDescent="0.3">
      <c r="B40" s="33" t="s">
        <v>68</v>
      </c>
    </row>
    <row r="41" spans="2:17" s="1" customFormat="1" x14ac:dyDescent="0.3">
      <c r="B41" s="34" t="s">
        <v>69</v>
      </c>
    </row>
    <row r="42" spans="2:17" s="1" customFormat="1" x14ac:dyDescent="0.3">
      <c r="B42" s="34" t="s">
        <v>70</v>
      </c>
    </row>
    <row r="43" spans="2:17" s="1" customFormat="1" ht="20.25" x14ac:dyDescent="0.3">
      <c r="J43" s="35"/>
      <c r="K43" s="35"/>
      <c r="L43" s="35"/>
      <c r="M43" s="35"/>
      <c r="N43" s="35"/>
      <c r="O43" s="35"/>
    </row>
    <row r="44" spans="2:17" s="1" customFormat="1" ht="20.25" x14ac:dyDescent="0.3">
      <c r="J44" s="35"/>
      <c r="K44" s="35"/>
      <c r="L44" s="35"/>
      <c r="M44" s="35"/>
      <c r="N44" s="35"/>
      <c r="O44" s="35"/>
    </row>
    <row r="45" spans="2:17" s="1" customFormat="1" ht="20.25" x14ac:dyDescent="0.3">
      <c r="J45" s="35"/>
      <c r="K45" s="35"/>
      <c r="L45" s="35"/>
      <c r="M45" s="35"/>
      <c r="N45" s="35"/>
      <c r="O45" s="35"/>
    </row>
    <row r="46" spans="2:17" s="1" customFormat="1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s="1" customFormat="1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s="1" customFormat="1" ht="26.25" x14ac:dyDescent="0.4">
      <c r="B48" s="36"/>
      <c r="J48" s="35"/>
      <c r="K48" s="35"/>
      <c r="L48" s="39"/>
      <c r="M48" s="39"/>
      <c r="N48" s="40"/>
      <c r="O48" s="39"/>
    </row>
    <row r="49" spans="2:15" s="1" customFormat="1" ht="26.25" x14ac:dyDescent="0.4">
      <c r="B49" s="36"/>
      <c r="J49" s="35"/>
      <c r="K49" s="35"/>
      <c r="L49" s="39"/>
      <c r="M49" s="39"/>
      <c r="N49" s="40"/>
      <c r="O49" s="39"/>
    </row>
    <row r="50" spans="2:15" s="1" customFormat="1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s="1" customFormat="1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s="1" customFormat="1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s="1" customFormat="1" x14ac:dyDescent="0.3">
      <c r="D55" s="45"/>
      <c r="E55" s="46"/>
      <c r="F55" s="41"/>
      <c r="G55" s="41"/>
      <c r="H55" s="41"/>
      <c r="I55" s="41"/>
      <c r="J55" s="46"/>
      <c r="K55" s="41"/>
    </row>
    <row r="57" spans="2:15" s="1" customFormat="1" x14ac:dyDescent="0.3">
      <c r="B57" s="47"/>
    </row>
    <row r="58" spans="2:15" s="1" customFormat="1" x14ac:dyDescent="0.3">
      <c r="B58" s="47"/>
    </row>
    <row r="59" spans="2:15" s="1" customFormat="1" x14ac:dyDescent="0.3">
      <c r="B59" s="47"/>
    </row>
    <row r="60" spans="2:15" s="1" customFormat="1" x14ac:dyDescent="0.3">
      <c r="B60" s="47"/>
    </row>
    <row r="61" spans="2:15" s="1" customFormat="1" x14ac:dyDescent="0.3">
      <c r="B61" s="47"/>
    </row>
    <row r="62" spans="2:15" s="1" customFormat="1" x14ac:dyDescent="0.3">
      <c r="B62" s="47"/>
    </row>
    <row r="63" spans="2:15" s="1" customFormat="1" x14ac:dyDescent="0.3">
      <c r="B63" s="47"/>
    </row>
    <row r="64" spans="2:15" s="1" customFormat="1" x14ac:dyDescent="0.3">
      <c r="B64" s="47"/>
    </row>
    <row r="65" spans="2:2" s="1" customFormat="1" x14ac:dyDescent="0.3">
      <c r="B65" s="47"/>
    </row>
    <row r="66" spans="2:2" s="1" customFormat="1" x14ac:dyDescent="0.3">
      <c r="B66" s="47"/>
    </row>
    <row r="67" spans="2:2" s="1" customFormat="1" x14ac:dyDescent="0.3">
      <c r="B67" s="47"/>
    </row>
    <row r="68" spans="2:2" s="1" customFormat="1" x14ac:dyDescent="0.3">
      <c r="B68" s="47"/>
    </row>
    <row r="69" spans="2:2" s="1" customFormat="1" x14ac:dyDescent="0.3">
      <c r="B69" s="47"/>
    </row>
    <row r="70" spans="2:2" s="1" customFormat="1" x14ac:dyDescent="0.3">
      <c r="B70" s="47"/>
    </row>
    <row r="71" spans="2:2" s="1" customFormat="1" x14ac:dyDescent="0.3">
      <c r="B71" s="47"/>
    </row>
    <row r="72" spans="2:2" s="1" customFormat="1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06"/>
  <sheetViews>
    <sheetView showGridLines="0" view="pageBreakPreview" topLeftCell="A13" zoomScale="60" zoomScaleNormal="55" workbookViewId="0">
      <pane xSplit="4" ySplit="6" topLeftCell="E4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21" width="9.140625" style="1"/>
    <col min="22" max="22" width="13.28515625" style="1" bestFit="1" customWidth="1"/>
    <col min="23" max="16384" width="9.140625" style="1"/>
  </cols>
  <sheetData>
    <row r="1" spans="2:17" s="1" customFormat="1" ht="12.75" customHeight="1" x14ac:dyDescent="0.3"/>
    <row r="2" spans="2:17" s="1" customFormat="1" ht="20.25" x14ac:dyDescent="0.3">
      <c r="Q2" s="2" t="s">
        <v>79</v>
      </c>
    </row>
    <row r="4" spans="2:17" s="1" customFormat="1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s="1" customFormat="1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1" customFormat="1" x14ac:dyDescent="0.3">
      <c r="B9" s="6"/>
    </row>
    <row r="10" spans="2:17" s="1" customFormat="1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s="1" customFormat="1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s="1" customFormat="1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s="1" customFormat="1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s="1" customFormat="1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9 месяцев 2015 года</v>
      </c>
      <c r="N14" s="10"/>
      <c r="O14" s="10"/>
      <c r="P14" s="10"/>
      <c r="Q14" s="10"/>
    </row>
    <row r="15" spans="2:17" s="1" customFormat="1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s="1" customFormat="1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(9 месяцев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(9 месяцев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22" s="1" customFormat="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22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22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18664977.719309997</v>
      </c>
      <c r="F19" s="73">
        <f>F20+F28+F33+F41+F42+F43+F46+F47+F48</f>
        <v>1033988.1570415939</v>
      </c>
      <c r="G19" s="74">
        <f>G20+G28+G33+G41+G42+G43+G46+G47+G48</f>
        <v>1021407.636896556</v>
      </c>
      <c r="H19" s="75">
        <f>H20+H28+H33+H41+H42+H43+H46+H47+H48</f>
        <v>5931.196285037965</v>
      </c>
      <c r="I19" s="75">
        <f>G19+H19</f>
        <v>1027338.833181594</v>
      </c>
      <c r="J19" s="76">
        <f>F19-I19</f>
        <v>6649.3238599998876</v>
      </c>
      <c r="K19" s="73">
        <f>'[1]1.2. АЭС'!K19</f>
        <v>16906675.930901904</v>
      </c>
      <c r="L19" s="73">
        <f>L20+L28+L33+L41+L42+L43+L46+L47+L48</f>
        <v>911081.89</v>
      </c>
      <c r="M19" s="74">
        <f>M20+M28+M33+M41+M42+M43+M46+M47+M48</f>
        <v>911081.89</v>
      </c>
      <c r="N19" s="75">
        <f>N20+N28+N33+N41+N42+N43+N46+N47+N48</f>
        <v>896284.92000000016</v>
      </c>
      <c r="O19" s="75">
        <f>M19+N19</f>
        <v>1807366.81</v>
      </c>
      <c r="P19" s="76">
        <f>L19-O19</f>
        <v>-896284.92</v>
      </c>
      <c r="Q19" s="77" t="s">
        <v>30</v>
      </c>
      <c r="V19" s="78"/>
    </row>
    <row r="20" spans="2:22" s="33" customFormat="1" ht="37.5" x14ac:dyDescent="0.3">
      <c r="B20" s="79" t="s">
        <v>89</v>
      </c>
      <c r="C20" s="80" t="s">
        <v>28</v>
      </c>
      <c r="D20" s="80" t="s">
        <v>54</v>
      </c>
      <c r="E20" s="81">
        <f>'[1]1.2. АЭС'!E20</f>
        <v>2911692.5734523921</v>
      </c>
      <c r="F20" s="81">
        <f>F21+F22+F27</f>
        <v>275557.32825866312</v>
      </c>
      <c r="G20" s="82">
        <f>G21+G22+G27</f>
        <v>275278.73166866315</v>
      </c>
      <c r="H20" s="21">
        <f>H21+H22+H27</f>
        <v>23.739080000000001</v>
      </c>
      <c r="I20" s="21">
        <f t="shared" ref="I20:I54" si="0">G20+H20</f>
        <v>275302.47074866318</v>
      </c>
      <c r="J20" s="83">
        <f t="shared" ref="J20:J65" si="1">F20-I20</f>
        <v>254.85750999994343</v>
      </c>
      <c r="K20" s="81">
        <f>'[1]1.2. АЭС'!K20</f>
        <v>2388390.2032899992</v>
      </c>
      <c r="L20" s="81">
        <f>L21+L22+L27</f>
        <v>241733.31445000001</v>
      </c>
      <c r="M20" s="84">
        <f>M21+M22+M27</f>
        <v>241469.14444999999</v>
      </c>
      <c r="N20" s="21">
        <f>N21+N22+N27</f>
        <v>28.61</v>
      </c>
      <c r="O20" s="21">
        <f t="shared" ref="O20:O54" si="2">M20+N20</f>
        <v>241497.75444999998</v>
      </c>
      <c r="P20" s="83">
        <f t="shared" ref="P20:P54" si="3">L20-O20</f>
        <v>235.56000000002678</v>
      </c>
      <c r="Q20" s="85"/>
      <c r="R20" s="86"/>
      <c r="S20" s="87"/>
      <c r="V20" s="78"/>
    </row>
    <row r="21" spans="2:22" s="1" customFormat="1" x14ac:dyDescent="0.3">
      <c r="B21" s="88" t="s">
        <v>90</v>
      </c>
      <c r="C21" s="89" t="s">
        <v>28</v>
      </c>
      <c r="D21" s="89" t="s">
        <v>91</v>
      </c>
      <c r="E21" s="90">
        <f>'[1]1.2. АЭС'!E21</f>
        <v>527112.09055999992</v>
      </c>
      <c r="F21" s="90">
        <v>33722.687570000002</v>
      </c>
      <c r="G21" s="91">
        <v>33544.013220000008</v>
      </c>
      <c r="H21" s="22">
        <v>18.592370000000003</v>
      </c>
      <c r="I21" s="22">
        <f t="shared" si="0"/>
        <v>33562.605590000006</v>
      </c>
      <c r="J21" s="92">
        <f t="shared" si="1"/>
        <v>160.08197999999538</v>
      </c>
      <c r="K21" s="90">
        <f>'[1]1.2. АЭС'!K21</f>
        <v>358321.29952</v>
      </c>
      <c r="L21" s="90">
        <v>32399.81</v>
      </c>
      <c r="M21" s="93">
        <v>32256.3</v>
      </c>
      <c r="N21" s="22">
        <v>23.34</v>
      </c>
      <c r="O21" s="22">
        <f t="shared" si="2"/>
        <v>32279.64</v>
      </c>
      <c r="P21" s="92">
        <f t="shared" si="3"/>
        <v>120.17000000000189</v>
      </c>
      <c r="Q21" s="85"/>
      <c r="R21" s="24"/>
      <c r="S21" s="24"/>
      <c r="V21" s="78"/>
    </row>
    <row r="22" spans="2:22" s="1" customFormat="1" ht="75" x14ac:dyDescent="0.3">
      <c r="B22" s="88" t="s">
        <v>92</v>
      </c>
      <c r="C22" s="89" t="s">
        <v>28</v>
      </c>
      <c r="D22" s="89" t="s">
        <v>93</v>
      </c>
      <c r="E22" s="90">
        <f>'[1]1.2. АЭС'!E22</f>
        <v>2219549.224002392</v>
      </c>
      <c r="F22" s="90">
        <f>SUM(F23:F26)</f>
        <v>228760.41357866314</v>
      </c>
      <c r="G22" s="91">
        <f>SUM(G23:G26)</f>
        <v>228760.41357866314</v>
      </c>
      <c r="H22" s="22">
        <f>SUM(H23:H26)</f>
        <v>0</v>
      </c>
      <c r="I22" s="22">
        <f t="shared" si="0"/>
        <v>228760.41357866314</v>
      </c>
      <c r="J22" s="92">
        <f t="shared" si="1"/>
        <v>0</v>
      </c>
      <c r="K22" s="90">
        <f>'[1]1.2. АЭС'!K22</f>
        <v>1875111.5420899992</v>
      </c>
      <c r="L22" s="90">
        <f>SUM(L23:L26)</f>
        <v>197242.05445</v>
      </c>
      <c r="M22" s="93">
        <f>SUM(M23:M26)</f>
        <v>197242.05445</v>
      </c>
      <c r="N22" s="22">
        <f>SUM(N23:N26)</f>
        <v>0</v>
      </c>
      <c r="O22" s="22">
        <f t="shared" si="2"/>
        <v>197242.05445</v>
      </c>
      <c r="P22" s="92">
        <f t="shared" si="3"/>
        <v>0</v>
      </c>
      <c r="Q22" s="94"/>
      <c r="R22" s="24"/>
      <c r="S22" s="24"/>
      <c r="V22" s="78"/>
    </row>
    <row r="23" spans="2:22" s="1" customFormat="1" x14ac:dyDescent="0.3">
      <c r="B23" s="95" t="s">
        <v>94</v>
      </c>
      <c r="C23" s="89" t="s">
        <v>28</v>
      </c>
      <c r="D23" s="89" t="s">
        <v>95</v>
      </c>
      <c r="E23" s="90">
        <f>'[1]1.2. АЭС'!E23</f>
        <v>693672.42900583346</v>
      </c>
      <c r="F23" s="90">
        <v>94468.642871574702</v>
      </c>
      <c r="G23" s="90">
        <v>94468.642871574702</v>
      </c>
      <c r="H23" s="90">
        <v>0</v>
      </c>
      <c r="I23" s="22">
        <f t="shared" si="0"/>
        <v>94468.642871574702</v>
      </c>
      <c r="J23" s="92">
        <f t="shared" si="1"/>
        <v>0</v>
      </c>
      <c r="K23" s="90">
        <f>'[1]1.2. АЭС'!K23</f>
        <v>580459.09265916306</v>
      </c>
      <c r="L23" s="90">
        <v>75426.374212510404</v>
      </c>
      <c r="M23" s="90">
        <v>75426.374212510404</v>
      </c>
      <c r="N23" s="90">
        <v>0</v>
      </c>
      <c r="O23" s="22">
        <f t="shared" si="2"/>
        <v>75426.374212510404</v>
      </c>
      <c r="P23" s="92">
        <f t="shared" si="3"/>
        <v>0</v>
      </c>
      <c r="Q23" s="96" t="s">
        <v>96</v>
      </c>
      <c r="V23" s="78"/>
    </row>
    <row r="24" spans="2:22" s="1" customFormat="1" x14ac:dyDescent="0.3">
      <c r="B24" s="95" t="s">
        <v>97</v>
      </c>
      <c r="C24" s="89" t="s">
        <v>28</v>
      </c>
      <c r="D24" s="89" t="s">
        <v>95</v>
      </c>
      <c r="E24" s="90">
        <f>'[1]1.2. АЭС'!E24</f>
        <v>462779.71309754404</v>
      </c>
      <c r="F24" s="90">
        <v>16157.934022322619</v>
      </c>
      <c r="G24" s="90">
        <v>16157.934022322619</v>
      </c>
      <c r="H24" s="90">
        <v>0</v>
      </c>
      <c r="I24" s="22">
        <f t="shared" si="0"/>
        <v>16157.934022322619</v>
      </c>
      <c r="J24" s="92">
        <f t="shared" si="1"/>
        <v>0</v>
      </c>
      <c r="K24" s="90">
        <f>'[1]1.2. АЭС'!K24</f>
        <v>400809.46349528799</v>
      </c>
      <c r="L24" s="90">
        <v>11750.6852082363</v>
      </c>
      <c r="M24" s="90">
        <v>11750.6852082363</v>
      </c>
      <c r="N24" s="90">
        <v>0</v>
      </c>
      <c r="O24" s="22">
        <f t="shared" si="2"/>
        <v>11750.6852082363</v>
      </c>
      <c r="P24" s="92">
        <f t="shared" si="3"/>
        <v>0</v>
      </c>
      <c r="Q24" s="97"/>
      <c r="V24" s="78"/>
    </row>
    <row r="25" spans="2:22" s="1" customFormat="1" x14ac:dyDescent="0.3">
      <c r="B25" s="95" t="s">
        <v>98</v>
      </c>
      <c r="C25" s="89" t="s">
        <v>28</v>
      </c>
      <c r="D25" s="89" t="s">
        <v>95</v>
      </c>
      <c r="E25" s="90">
        <f>'[1]1.2. АЭС'!E25</f>
        <v>468551.52592944668</v>
      </c>
      <c r="F25" s="90">
        <v>26033.898411590584</v>
      </c>
      <c r="G25" s="90">
        <v>26033.898411590584</v>
      </c>
      <c r="H25" s="90">
        <v>0</v>
      </c>
      <c r="I25" s="22">
        <f t="shared" si="0"/>
        <v>26033.898411590584</v>
      </c>
      <c r="J25" s="92">
        <f t="shared" si="1"/>
        <v>0</v>
      </c>
      <c r="K25" s="90">
        <f>'[1]1.2. АЭС'!K25</f>
        <v>395539.235152309</v>
      </c>
      <c r="L25" s="90">
        <v>23315.377194949098</v>
      </c>
      <c r="M25" s="90">
        <v>23315.377194949098</v>
      </c>
      <c r="N25" s="90">
        <v>0</v>
      </c>
      <c r="O25" s="22">
        <f t="shared" si="2"/>
        <v>23315.377194949098</v>
      </c>
      <c r="P25" s="92">
        <f t="shared" si="3"/>
        <v>0</v>
      </c>
      <c r="Q25" s="97"/>
      <c r="V25" s="78"/>
    </row>
    <row r="26" spans="2:22" s="1" customFormat="1" x14ac:dyDescent="0.3">
      <c r="B26" s="95" t="s">
        <v>99</v>
      </c>
      <c r="C26" s="89" t="s">
        <v>28</v>
      </c>
      <c r="D26" s="89" t="s">
        <v>95</v>
      </c>
      <c r="E26" s="90">
        <f>'[1]1.2. АЭС'!E26</f>
        <v>594545.55596956797</v>
      </c>
      <c r="F26" s="90">
        <v>92099.938273175227</v>
      </c>
      <c r="G26" s="90">
        <v>92099.938273175227</v>
      </c>
      <c r="H26" s="90">
        <v>0</v>
      </c>
      <c r="I26" s="22">
        <f t="shared" si="0"/>
        <v>92099.938273175227</v>
      </c>
      <c r="J26" s="92">
        <f t="shared" si="1"/>
        <v>0</v>
      </c>
      <c r="K26" s="90">
        <f>'[1]1.2. АЭС'!K26</f>
        <v>498303.75078323903</v>
      </c>
      <c r="L26" s="90">
        <v>86749.617834304197</v>
      </c>
      <c r="M26" s="90">
        <v>86749.617834304197</v>
      </c>
      <c r="N26" s="90">
        <v>0</v>
      </c>
      <c r="O26" s="22">
        <f t="shared" si="2"/>
        <v>86749.617834304197</v>
      </c>
      <c r="P26" s="92">
        <f t="shared" si="3"/>
        <v>0</v>
      </c>
      <c r="Q26" s="98"/>
      <c r="V26" s="78"/>
    </row>
    <row r="27" spans="2:22" s="1" customFormat="1" ht="37.5" x14ac:dyDescent="0.3">
      <c r="B27" s="88" t="s">
        <v>100</v>
      </c>
      <c r="C27" s="89" t="s">
        <v>28</v>
      </c>
      <c r="D27" s="89" t="s">
        <v>101</v>
      </c>
      <c r="E27" s="90">
        <f>'[1]1.2. АЭС'!E27</f>
        <v>165031.25889</v>
      </c>
      <c r="F27" s="90">
        <v>13074.22711</v>
      </c>
      <c r="G27" s="91">
        <v>12974.30487</v>
      </c>
      <c r="H27" s="22">
        <v>5.1467100000000006</v>
      </c>
      <c r="I27" s="22">
        <f t="shared" si="0"/>
        <v>12979.451580000001</v>
      </c>
      <c r="J27" s="92">
        <f t="shared" si="1"/>
        <v>94.77552999999898</v>
      </c>
      <c r="K27" s="90">
        <f>'[1]1.2. АЭС'!K27</f>
        <v>154957.36168</v>
      </c>
      <c r="L27" s="90">
        <v>12091.45</v>
      </c>
      <c r="M27" s="93">
        <v>11970.79</v>
      </c>
      <c r="N27" s="22">
        <v>5.27</v>
      </c>
      <c r="O27" s="22">
        <f t="shared" si="2"/>
        <v>11976.060000000001</v>
      </c>
      <c r="P27" s="92">
        <f t="shared" si="3"/>
        <v>115.38999999999942</v>
      </c>
      <c r="Q27" s="99" t="s">
        <v>30</v>
      </c>
      <c r="R27" s="24"/>
      <c r="S27" s="24"/>
      <c r="V27" s="78"/>
    </row>
    <row r="28" spans="2:22" s="33" customFormat="1" ht="45" customHeight="1" x14ac:dyDescent="0.3">
      <c r="B28" s="79" t="s">
        <v>102</v>
      </c>
      <c r="C28" s="80" t="s">
        <v>28</v>
      </c>
      <c r="D28" s="80" t="s">
        <v>56</v>
      </c>
      <c r="E28" s="81">
        <f>'[1]1.2. АЭС'!E28</f>
        <v>7506965.5707799997</v>
      </c>
      <c r="F28" s="81">
        <f>F29+F30+F31+F32</f>
        <v>91851.092499999999</v>
      </c>
      <c r="G28" s="82">
        <f>G29+G30+G31+G32</f>
        <v>91831.075719999993</v>
      </c>
      <c r="H28" s="21">
        <f>H29+H30+H31+H32</f>
        <v>9.8569300000000002</v>
      </c>
      <c r="I28" s="21">
        <f t="shared" si="0"/>
        <v>91840.932649999988</v>
      </c>
      <c r="J28" s="83">
        <f t="shared" si="1"/>
        <v>10.15985000001092</v>
      </c>
      <c r="K28" s="81">
        <f>'[1]1.2. АЭС'!K28</f>
        <v>7416073.2103800001</v>
      </c>
      <c r="L28" s="81">
        <f>L29+L30+L31+L32</f>
        <v>90958.15</v>
      </c>
      <c r="M28" s="84">
        <f>M29+M30+M31+M32</f>
        <v>90943.28</v>
      </c>
      <c r="N28" s="21">
        <f>N29+N30+N31+N32</f>
        <v>9.59</v>
      </c>
      <c r="O28" s="21">
        <f t="shared" si="2"/>
        <v>90952.87</v>
      </c>
      <c r="P28" s="83">
        <f t="shared" si="3"/>
        <v>5.2799999999988358</v>
      </c>
      <c r="Q28" s="100"/>
      <c r="V28" s="78"/>
    </row>
    <row r="29" spans="2:22" s="1" customFormat="1" x14ac:dyDescent="0.3">
      <c r="B29" s="88" t="s">
        <v>103</v>
      </c>
      <c r="C29" s="89" t="s">
        <v>28</v>
      </c>
      <c r="D29" s="89" t="s">
        <v>104</v>
      </c>
      <c r="E29" s="90">
        <f>'[1]1.2. АЭС'!E29</f>
        <v>26595.746619999994</v>
      </c>
      <c r="F29" s="90">
        <v>1475.3930299999997</v>
      </c>
      <c r="G29" s="90">
        <v>1455.37625</v>
      </c>
      <c r="H29" s="90">
        <v>9.8569300000000002</v>
      </c>
      <c r="I29" s="21">
        <f t="shared" si="0"/>
        <v>1465.2331799999999</v>
      </c>
      <c r="J29" s="92">
        <f t="shared" si="1"/>
        <v>10.159849999999778</v>
      </c>
      <c r="K29" s="90">
        <f>'[1]1.2. АЭС'!K29</f>
        <v>21512.171350000001</v>
      </c>
      <c r="L29" s="90">
        <v>1154.23</v>
      </c>
      <c r="M29" s="93">
        <v>1138.3599999999999</v>
      </c>
      <c r="N29" s="22">
        <v>7.59</v>
      </c>
      <c r="O29" s="22">
        <f t="shared" si="2"/>
        <v>1145.9499999999998</v>
      </c>
      <c r="P29" s="92">
        <f t="shared" si="3"/>
        <v>8.2800000000002001</v>
      </c>
      <c r="Q29" s="100"/>
      <c r="R29" s="24"/>
      <c r="S29" s="24"/>
      <c r="V29" s="78"/>
    </row>
    <row r="30" spans="2:22" s="1" customFormat="1" x14ac:dyDescent="0.3">
      <c r="B30" s="88" t="s">
        <v>105</v>
      </c>
      <c r="C30" s="89" t="s">
        <v>28</v>
      </c>
      <c r="D30" s="89" t="s">
        <v>106</v>
      </c>
      <c r="E30" s="90">
        <f>'[1]1.2. АЭС'!E30</f>
        <v>3616816.9550299998</v>
      </c>
      <c r="F30" s="90">
        <v>76959.831999999995</v>
      </c>
      <c r="G30" s="91">
        <v>76959.831999999995</v>
      </c>
      <c r="H30" s="22">
        <v>0</v>
      </c>
      <c r="I30" s="22">
        <f t="shared" si="0"/>
        <v>76959.831999999995</v>
      </c>
      <c r="J30" s="92">
        <f t="shared" si="1"/>
        <v>0</v>
      </c>
      <c r="K30" s="90">
        <f>'[1]1.2. АЭС'!K30</f>
        <v>3533068.69576</v>
      </c>
      <c r="L30" s="90">
        <v>74763.16</v>
      </c>
      <c r="M30" s="93">
        <v>74763.16</v>
      </c>
      <c r="N30" s="22">
        <v>0</v>
      </c>
      <c r="O30" s="22">
        <f t="shared" si="2"/>
        <v>74763.16</v>
      </c>
      <c r="P30" s="92">
        <f t="shared" si="3"/>
        <v>0</v>
      </c>
      <c r="Q30" s="100"/>
      <c r="R30" s="24"/>
      <c r="S30" s="24"/>
      <c r="V30" s="78"/>
    </row>
    <row r="31" spans="2:22" s="1" customFormat="1" ht="37.5" x14ac:dyDescent="0.3">
      <c r="B31" s="88" t="s">
        <v>107</v>
      </c>
      <c r="C31" s="89" t="s">
        <v>28</v>
      </c>
      <c r="D31" s="89" t="s">
        <v>108</v>
      </c>
      <c r="E31" s="90">
        <f>'[1]1.2. АЭС'!E31</f>
        <v>3622762.6968900003</v>
      </c>
      <c r="F31" s="90">
        <v>0</v>
      </c>
      <c r="G31" s="91">
        <v>0</v>
      </c>
      <c r="H31" s="22">
        <v>0</v>
      </c>
      <c r="I31" s="22">
        <f t="shared" si="0"/>
        <v>0</v>
      </c>
      <c r="J31" s="92">
        <f t="shared" si="1"/>
        <v>0</v>
      </c>
      <c r="K31" s="90">
        <f>'[1]1.2. АЭС'!K31</f>
        <v>3701503.4772299998</v>
      </c>
      <c r="L31" s="90">
        <v>0</v>
      </c>
      <c r="M31" s="93">
        <v>1</v>
      </c>
      <c r="N31" s="22">
        <v>2</v>
      </c>
      <c r="O31" s="22">
        <f t="shared" si="2"/>
        <v>3</v>
      </c>
      <c r="P31" s="92">
        <f t="shared" si="3"/>
        <v>-3</v>
      </c>
      <c r="Q31" s="100"/>
      <c r="R31" s="24"/>
      <c r="S31" s="24"/>
      <c r="V31" s="78"/>
    </row>
    <row r="32" spans="2:22" s="1" customFormat="1" ht="42" customHeight="1" x14ac:dyDescent="0.3">
      <c r="B32" s="88" t="s">
        <v>109</v>
      </c>
      <c r="C32" s="89" t="s">
        <v>28</v>
      </c>
      <c r="D32" s="89" t="s">
        <v>110</v>
      </c>
      <c r="E32" s="90">
        <f>'[1]1.2. АЭС'!E32</f>
        <v>240790.17224000001</v>
      </c>
      <c r="F32" s="90">
        <v>13415.867470000001</v>
      </c>
      <c r="G32" s="91">
        <v>13415.867470000001</v>
      </c>
      <c r="H32" s="22">
        <v>0</v>
      </c>
      <c r="I32" s="22">
        <f t="shared" si="0"/>
        <v>13415.867470000001</v>
      </c>
      <c r="J32" s="92">
        <f t="shared" si="1"/>
        <v>0</v>
      </c>
      <c r="K32" s="90">
        <f>'[1]1.2. АЭС'!K32</f>
        <v>159988.86603999999</v>
      </c>
      <c r="L32" s="90">
        <v>15040.76</v>
      </c>
      <c r="M32" s="93">
        <v>15040.76</v>
      </c>
      <c r="N32" s="22">
        <v>0</v>
      </c>
      <c r="O32" s="22">
        <f t="shared" si="2"/>
        <v>15040.76</v>
      </c>
      <c r="P32" s="92">
        <f t="shared" si="3"/>
        <v>0</v>
      </c>
      <c r="Q32" s="100"/>
      <c r="R32" s="24"/>
      <c r="S32" s="24"/>
      <c r="V32" s="78"/>
    </row>
    <row r="33" spans="2:22" s="33" customFormat="1" x14ac:dyDescent="0.3">
      <c r="B33" s="79" t="s">
        <v>111</v>
      </c>
      <c r="C33" s="80" t="s">
        <v>28</v>
      </c>
      <c r="D33" s="80" t="s">
        <v>58</v>
      </c>
      <c r="E33" s="81">
        <f>'[1]1.2. АЭС'!E33</f>
        <v>3837473.6298399898</v>
      </c>
      <c r="F33" s="81">
        <f>F34+F35+F36</f>
        <v>350425.58400000003</v>
      </c>
      <c r="G33" s="82">
        <f>G34+G35+G36</f>
        <v>341791.76300000004</v>
      </c>
      <c r="H33" s="21">
        <f>H34+H35+H36</f>
        <v>4213.1450000000004</v>
      </c>
      <c r="I33" s="21">
        <f t="shared" si="0"/>
        <v>346004.90800000005</v>
      </c>
      <c r="J33" s="83">
        <f t="shared" si="1"/>
        <v>4420.6759999999776</v>
      </c>
      <c r="K33" s="81">
        <f>'[1]1.2. АЭС'!K33</f>
        <v>3229840.3007555474</v>
      </c>
      <c r="L33" s="81">
        <f>L34+L35+L36</f>
        <v>302246.62558554998</v>
      </c>
      <c r="M33" s="84">
        <f>M34+M35+M36</f>
        <v>294891.5662</v>
      </c>
      <c r="N33" s="21">
        <f>N34+N35+N36</f>
        <v>3533.7660000000001</v>
      </c>
      <c r="O33" s="21">
        <f t="shared" si="2"/>
        <v>298425.3322</v>
      </c>
      <c r="P33" s="83">
        <f t="shared" si="3"/>
        <v>3821.2933855499723</v>
      </c>
      <c r="Q33" s="101"/>
      <c r="V33" s="78"/>
    </row>
    <row r="34" spans="2:22" s="1" customFormat="1" x14ac:dyDescent="0.3">
      <c r="B34" s="95" t="s">
        <v>112</v>
      </c>
      <c r="C34" s="89" t="s">
        <v>28</v>
      </c>
      <c r="D34" s="89" t="s">
        <v>95</v>
      </c>
      <c r="E34" s="90">
        <f>'[1]1.2. АЭС'!E34</f>
        <v>1069171.78848333</v>
      </c>
      <c r="F34" s="90">
        <v>86878.99</v>
      </c>
      <c r="G34" s="90">
        <v>84402.146999999997</v>
      </c>
      <c r="H34" s="90">
        <v>1983.643</v>
      </c>
      <c r="I34" s="22">
        <f t="shared" si="0"/>
        <v>86385.79</v>
      </c>
      <c r="J34" s="92">
        <f t="shared" si="1"/>
        <v>493.20000000001164</v>
      </c>
      <c r="K34" s="90">
        <f>'[1]1.2. АЭС'!K34</f>
        <v>925624.57326603599</v>
      </c>
      <c r="L34" s="90">
        <v>76774.138543349996</v>
      </c>
      <c r="M34" s="93">
        <v>75243.871499999994</v>
      </c>
      <c r="N34" s="22">
        <v>1530.2670000000001</v>
      </c>
      <c r="O34" s="22">
        <f t="shared" si="2"/>
        <v>76774.138500000001</v>
      </c>
      <c r="P34" s="92">
        <f t="shared" si="3"/>
        <v>4.3349995394237339E-5</v>
      </c>
      <c r="Q34" s="96" t="s">
        <v>96</v>
      </c>
      <c r="V34" s="78"/>
    </row>
    <row r="35" spans="2:22" s="1" customFormat="1" x14ac:dyDescent="0.3">
      <c r="B35" s="95" t="s">
        <v>113</v>
      </c>
      <c r="C35" s="89" t="s">
        <v>28</v>
      </c>
      <c r="D35" s="89" t="s">
        <v>95</v>
      </c>
      <c r="E35" s="90">
        <f>'[1]1.2. АЭС'!E35</f>
        <v>1108107.3448971401</v>
      </c>
      <c r="F35" s="90">
        <v>91376.482000000004</v>
      </c>
      <c r="G35" s="90">
        <v>87344.478000000003</v>
      </c>
      <c r="H35" s="90">
        <v>2229.502</v>
      </c>
      <c r="I35" s="22">
        <f t="shared" si="0"/>
        <v>89573.98</v>
      </c>
      <c r="J35" s="92">
        <f t="shared" si="1"/>
        <v>1802.5020000000077</v>
      </c>
      <c r="K35" s="90">
        <f>'[1]1.2. АЭС'!K35</f>
        <v>927008.32679600106</v>
      </c>
      <c r="L35" s="90">
        <v>75723.824549800003</v>
      </c>
      <c r="M35" s="93">
        <v>71572.475999999995</v>
      </c>
      <c r="N35" s="22">
        <v>2003.499</v>
      </c>
      <c r="O35" s="22">
        <f t="shared" si="2"/>
        <v>73575.974999999991</v>
      </c>
      <c r="P35" s="92">
        <f t="shared" si="3"/>
        <v>2147.849549800012</v>
      </c>
      <c r="Q35" s="102"/>
      <c r="V35" s="78"/>
    </row>
    <row r="36" spans="2:22" s="1" customFormat="1" x14ac:dyDescent="0.3">
      <c r="B36" s="95" t="s">
        <v>114</v>
      </c>
      <c r="C36" s="89" t="s">
        <v>28</v>
      </c>
      <c r="D36" s="89" t="s">
        <v>95</v>
      </c>
      <c r="E36" s="90">
        <f>'[1]1.2. АЭС'!E36</f>
        <v>1660194.49645952</v>
      </c>
      <c r="F36" s="90">
        <v>172170.11199999999</v>
      </c>
      <c r="G36" s="90">
        <v>170045.13800000001</v>
      </c>
      <c r="H36" s="90">
        <v>0</v>
      </c>
      <c r="I36" s="22">
        <f t="shared" si="0"/>
        <v>170045.13800000001</v>
      </c>
      <c r="J36" s="92">
        <f t="shared" si="1"/>
        <v>2124.9739999999874</v>
      </c>
      <c r="K36" s="90">
        <f>'[1]1.2. АЭС'!K36</f>
        <v>1377207.40069351</v>
      </c>
      <c r="L36" s="90">
        <v>149748.66249240001</v>
      </c>
      <c r="M36" s="93">
        <v>148075.2187</v>
      </c>
      <c r="N36" s="22">
        <v>0</v>
      </c>
      <c r="O36" s="22">
        <f t="shared" si="2"/>
        <v>148075.2187</v>
      </c>
      <c r="P36" s="92">
        <f t="shared" si="3"/>
        <v>1673.4437924000085</v>
      </c>
      <c r="Q36" s="102"/>
      <c r="V36" s="78"/>
    </row>
    <row r="37" spans="2:22" s="1" customFormat="1" ht="56.25" x14ac:dyDescent="0.3">
      <c r="B37" s="103" t="s">
        <v>115</v>
      </c>
      <c r="C37" s="89" t="s">
        <v>116</v>
      </c>
      <c r="D37" s="89" t="s">
        <v>95</v>
      </c>
      <c r="E37" s="90">
        <f>'[1]1.2. АЭС'!E37</f>
        <v>7312.3123333333306</v>
      </c>
      <c r="F37" s="90">
        <f>F38+F39+F40</f>
        <v>540.44000000000005</v>
      </c>
      <c r="G37" s="91">
        <f>G38+G39+G40</f>
        <v>528.14</v>
      </c>
      <c r="H37" s="22">
        <f>H38+H39+H40</f>
        <v>4.3</v>
      </c>
      <c r="I37" s="22">
        <f t="shared" si="0"/>
        <v>532.43999999999994</v>
      </c>
      <c r="J37" s="92">
        <f t="shared" si="1"/>
        <v>8.0000000000001137</v>
      </c>
      <c r="K37" s="90">
        <f>'[1]1.2. АЭС'!K37</f>
        <v>7131.2453333333397</v>
      </c>
      <c r="L37" s="90">
        <f>L38+L39+L40</f>
        <v>540.67000000000007</v>
      </c>
      <c r="M37" s="93">
        <f>M38+M39+M40</f>
        <v>528.79999999999995</v>
      </c>
      <c r="N37" s="22">
        <f>N38+N39+N40</f>
        <v>4.3</v>
      </c>
      <c r="O37" s="22">
        <f t="shared" si="2"/>
        <v>533.09999999999991</v>
      </c>
      <c r="P37" s="92">
        <f t="shared" si="3"/>
        <v>7.5700000000001637</v>
      </c>
      <c r="Q37" s="102"/>
      <c r="V37" s="78"/>
    </row>
    <row r="38" spans="2:22" s="1" customFormat="1" x14ac:dyDescent="0.3">
      <c r="B38" s="95" t="s">
        <v>112</v>
      </c>
      <c r="C38" s="89" t="s">
        <v>116</v>
      </c>
      <c r="D38" s="89" t="s">
        <v>95</v>
      </c>
      <c r="E38" s="90">
        <f>'[1]1.2. АЭС'!E38</f>
        <v>1199.9736666666699</v>
      </c>
      <c r="F38" s="90">
        <v>79.709999999999994</v>
      </c>
      <c r="G38" s="91">
        <v>77.739999999999995</v>
      </c>
      <c r="H38" s="22">
        <v>1.3</v>
      </c>
      <c r="I38" s="22">
        <f t="shared" si="0"/>
        <v>79.039999999999992</v>
      </c>
      <c r="J38" s="92">
        <f t="shared" si="1"/>
        <v>0.67000000000000171</v>
      </c>
      <c r="K38" s="90">
        <f>'[1]1.2. АЭС'!K38</f>
        <v>1177.046</v>
      </c>
      <c r="L38" s="90">
        <v>78.92</v>
      </c>
      <c r="M38" s="93">
        <v>77.62</v>
      </c>
      <c r="N38" s="22">
        <v>1.3</v>
      </c>
      <c r="O38" s="22">
        <f t="shared" si="2"/>
        <v>78.92</v>
      </c>
      <c r="P38" s="92">
        <f t="shared" si="3"/>
        <v>0</v>
      </c>
      <c r="Q38" s="102"/>
      <c r="V38" s="78"/>
    </row>
    <row r="39" spans="2:22" s="1" customFormat="1" x14ac:dyDescent="0.3">
      <c r="B39" s="95" t="s">
        <v>113</v>
      </c>
      <c r="C39" s="89" t="s">
        <v>116</v>
      </c>
      <c r="D39" s="89" t="s">
        <v>95</v>
      </c>
      <c r="E39" s="90">
        <f>'[1]1.2. АЭС'!E39</f>
        <v>1906.0723333333301</v>
      </c>
      <c r="F39" s="90">
        <v>123.6</v>
      </c>
      <c r="G39" s="91">
        <v>117.7</v>
      </c>
      <c r="H39" s="22">
        <v>3</v>
      </c>
      <c r="I39" s="22">
        <f t="shared" si="0"/>
        <v>120.7</v>
      </c>
      <c r="J39" s="92">
        <f t="shared" si="1"/>
        <v>2.8999999999999915</v>
      </c>
      <c r="K39" s="90">
        <f>'[1]1.2. АЭС'!K39</f>
        <v>1854.2246666666699</v>
      </c>
      <c r="L39" s="90">
        <v>122.13</v>
      </c>
      <c r="M39" s="93">
        <v>115.43</v>
      </c>
      <c r="N39" s="22">
        <v>3</v>
      </c>
      <c r="O39" s="22">
        <f t="shared" si="2"/>
        <v>118.43</v>
      </c>
      <c r="P39" s="92">
        <f t="shared" si="3"/>
        <v>3.6999999999999886</v>
      </c>
      <c r="Q39" s="102"/>
      <c r="V39" s="78"/>
    </row>
    <row r="40" spans="2:22" s="1" customFormat="1" x14ac:dyDescent="0.3">
      <c r="B40" s="95" t="s">
        <v>114</v>
      </c>
      <c r="C40" s="89" t="s">
        <v>116</v>
      </c>
      <c r="D40" s="89" t="s">
        <v>95</v>
      </c>
      <c r="E40" s="90">
        <f>'[1]1.2. АЭС'!E40</f>
        <v>4206.2663333333303</v>
      </c>
      <c r="F40" s="90">
        <v>337.13</v>
      </c>
      <c r="G40" s="91">
        <v>332.7</v>
      </c>
      <c r="H40" s="22">
        <v>0</v>
      </c>
      <c r="I40" s="22">
        <f t="shared" si="0"/>
        <v>332.7</v>
      </c>
      <c r="J40" s="92">
        <f t="shared" si="1"/>
        <v>4.4300000000000068</v>
      </c>
      <c r="K40" s="90">
        <f>'[1]1.2. АЭС'!K40</f>
        <v>4099.9746666666697</v>
      </c>
      <c r="L40" s="90">
        <v>339.62</v>
      </c>
      <c r="M40" s="93">
        <v>335.75</v>
      </c>
      <c r="N40" s="22">
        <v>0</v>
      </c>
      <c r="O40" s="22">
        <f t="shared" si="2"/>
        <v>335.75</v>
      </c>
      <c r="P40" s="92">
        <f t="shared" si="3"/>
        <v>3.8700000000000045</v>
      </c>
      <c r="Q40" s="104"/>
      <c r="V40" s="78"/>
    </row>
    <row r="41" spans="2:22" s="33" customFormat="1" ht="112.5" x14ac:dyDescent="0.3">
      <c r="B41" s="79" t="s">
        <v>117</v>
      </c>
      <c r="C41" s="80" t="s">
        <v>28</v>
      </c>
      <c r="D41" s="80" t="s">
        <v>61</v>
      </c>
      <c r="E41" s="81">
        <f>'[1]1.2. АЭС'!E41</f>
        <v>1100693.35317</v>
      </c>
      <c r="F41" s="81">
        <v>96558.981920000006</v>
      </c>
      <c r="G41" s="82">
        <v>94209.683310000008</v>
      </c>
      <c r="H41" s="82">
        <v>1085.5901699999999</v>
      </c>
      <c r="I41" s="21">
        <f t="shared" si="0"/>
        <v>95295.273480000003</v>
      </c>
      <c r="J41" s="83">
        <f t="shared" si="1"/>
        <v>1263.7084400000022</v>
      </c>
      <c r="K41" s="81">
        <f>'[1]1.2. АЭС'!K41</f>
        <v>906436.55257000006</v>
      </c>
      <c r="L41" s="81">
        <v>80975.070000000007</v>
      </c>
      <c r="M41" s="84">
        <v>79007.44</v>
      </c>
      <c r="N41" s="21">
        <v>880.36</v>
      </c>
      <c r="O41" s="21">
        <f t="shared" si="2"/>
        <v>79887.8</v>
      </c>
      <c r="P41" s="83">
        <f t="shared" si="3"/>
        <v>1087.2700000000041</v>
      </c>
      <c r="Q41" s="99" t="s">
        <v>30</v>
      </c>
      <c r="V41" s="78"/>
    </row>
    <row r="42" spans="2:22" s="33" customFormat="1" x14ac:dyDescent="0.3">
      <c r="B42" s="79" t="s">
        <v>118</v>
      </c>
      <c r="C42" s="80" t="s">
        <v>28</v>
      </c>
      <c r="D42" s="80" t="s">
        <v>63</v>
      </c>
      <c r="E42" s="81">
        <f>'[1]1.2. АЭС'!E42</f>
        <v>1532970.5042599998</v>
      </c>
      <c r="F42" s="81">
        <v>135518.98159000001</v>
      </c>
      <c r="G42" s="81">
        <v>135238.30046</v>
      </c>
      <c r="H42" s="81">
        <v>14.14344</v>
      </c>
      <c r="I42" s="21">
        <f t="shared" si="0"/>
        <v>135252.44390000001</v>
      </c>
      <c r="J42" s="83">
        <f t="shared" si="1"/>
        <v>266.53768999999738</v>
      </c>
      <c r="K42" s="81">
        <f>'[1]1.2. АЭС'!K42</f>
        <v>1645333.6905400001</v>
      </c>
      <c r="L42" s="81">
        <v>126411.78</v>
      </c>
      <c r="M42" s="84">
        <v>126127.63</v>
      </c>
      <c r="N42" s="21">
        <v>10.08</v>
      </c>
      <c r="O42" s="21">
        <f t="shared" si="2"/>
        <v>126137.71</v>
      </c>
      <c r="P42" s="83">
        <f t="shared" si="3"/>
        <v>274.06999999999243</v>
      </c>
      <c r="Q42" s="85"/>
      <c r="R42" s="78"/>
      <c r="S42" s="78"/>
      <c r="V42" s="78"/>
    </row>
    <row r="43" spans="2:22" s="33" customFormat="1" ht="40.5" customHeight="1" x14ac:dyDescent="0.3">
      <c r="B43" s="79" t="s">
        <v>119</v>
      </c>
      <c r="C43" s="80" t="s">
        <v>28</v>
      </c>
      <c r="D43" s="80" t="s">
        <v>120</v>
      </c>
      <c r="E43" s="81">
        <f>'[1]1.2. АЭС'!E43</f>
        <v>210882.37063000002</v>
      </c>
      <c r="F43" s="81">
        <f>F44+F45</f>
        <v>4169.8299700000007</v>
      </c>
      <c r="G43" s="82">
        <f>G44+G45</f>
        <v>4082.2070400000002</v>
      </c>
      <c r="H43" s="21">
        <f>H44+H45</f>
        <v>0</v>
      </c>
      <c r="I43" s="21">
        <f t="shared" si="0"/>
        <v>4082.2070400000002</v>
      </c>
      <c r="J43" s="83">
        <f t="shared" si="1"/>
        <v>87.622930000000451</v>
      </c>
      <c r="K43" s="81">
        <f>'[1]1.2. АЭС'!K43</f>
        <v>171600.41302000001</v>
      </c>
      <c r="L43" s="81">
        <f>L44+L45</f>
        <v>4208.1499999999996</v>
      </c>
      <c r="M43" s="84">
        <f>M44+M45</f>
        <v>4131.3100000000004</v>
      </c>
      <c r="N43" s="21">
        <f>N44+N45</f>
        <v>0</v>
      </c>
      <c r="O43" s="21">
        <f t="shared" si="2"/>
        <v>4131.3100000000004</v>
      </c>
      <c r="P43" s="83">
        <f t="shared" si="3"/>
        <v>76.839999999999236</v>
      </c>
      <c r="Q43" s="85"/>
      <c r="V43" s="78"/>
    </row>
    <row r="44" spans="2:22" s="1" customFormat="1" x14ac:dyDescent="0.3">
      <c r="B44" s="103" t="s">
        <v>121</v>
      </c>
      <c r="C44" s="89" t="s">
        <v>28</v>
      </c>
      <c r="D44" s="105">
        <v>161</v>
      </c>
      <c r="E44" s="90">
        <f>'[1]1.2. АЭС'!E44</f>
        <v>210882.37063000002</v>
      </c>
      <c r="F44" s="90">
        <v>4169.8299700000007</v>
      </c>
      <c r="G44" s="90">
        <v>4082.2070400000002</v>
      </c>
      <c r="H44" s="90">
        <v>0</v>
      </c>
      <c r="I44" s="22">
        <f t="shared" si="0"/>
        <v>4082.2070400000002</v>
      </c>
      <c r="J44" s="92">
        <f t="shared" si="1"/>
        <v>87.622930000000451</v>
      </c>
      <c r="K44" s="90">
        <f>'[1]1.2. АЭС'!K44</f>
        <v>171600.41302000001</v>
      </c>
      <c r="L44" s="90">
        <v>4208.1499999999996</v>
      </c>
      <c r="M44" s="93">
        <v>4131.3100000000004</v>
      </c>
      <c r="N44" s="22">
        <v>0</v>
      </c>
      <c r="O44" s="22">
        <f t="shared" si="2"/>
        <v>4131.3100000000004</v>
      </c>
      <c r="P44" s="92">
        <f t="shared" si="3"/>
        <v>76.839999999999236</v>
      </c>
      <c r="Q44" s="85"/>
      <c r="R44" s="24"/>
      <c r="S44" s="24"/>
      <c r="V44" s="78"/>
    </row>
    <row r="45" spans="2:22" s="1" customFormat="1" x14ac:dyDescent="0.3">
      <c r="B45" s="103" t="s">
        <v>122</v>
      </c>
      <c r="C45" s="89" t="s">
        <v>28</v>
      </c>
      <c r="D45" s="105">
        <v>162</v>
      </c>
      <c r="E45" s="90">
        <f>'[1]1.2. АЭС'!E45</f>
        <v>0</v>
      </c>
      <c r="F45" s="90">
        <v>0</v>
      </c>
      <c r="G45" s="91">
        <v>0</v>
      </c>
      <c r="H45" s="22">
        <v>0</v>
      </c>
      <c r="I45" s="22">
        <f t="shared" si="0"/>
        <v>0</v>
      </c>
      <c r="J45" s="92">
        <f t="shared" si="1"/>
        <v>0</v>
      </c>
      <c r="K45" s="90">
        <f>'[1]1.2. АЭС'!K45</f>
        <v>0</v>
      </c>
      <c r="L45" s="90">
        <v>0</v>
      </c>
      <c r="M45" s="93">
        <v>0</v>
      </c>
      <c r="N45" s="22">
        <v>0</v>
      </c>
      <c r="O45" s="22">
        <f t="shared" si="2"/>
        <v>0</v>
      </c>
      <c r="P45" s="92">
        <f t="shared" si="3"/>
        <v>0</v>
      </c>
      <c r="Q45" s="85"/>
      <c r="V45" s="78"/>
    </row>
    <row r="46" spans="2:22" s="33" customFormat="1" ht="37.5" x14ac:dyDescent="0.3">
      <c r="B46" s="79" t="s">
        <v>123</v>
      </c>
      <c r="C46" s="80" t="s">
        <v>28</v>
      </c>
      <c r="D46" s="80" t="s">
        <v>124</v>
      </c>
      <c r="E46" s="81">
        <f>'[1]1.2. АЭС'!E46</f>
        <v>191073.10569</v>
      </c>
      <c r="F46" s="81">
        <v>12466.171000000002</v>
      </c>
      <c r="G46" s="81">
        <v>12274.5798</v>
      </c>
      <c r="H46" s="81">
        <v>98.823389999999989</v>
      </c>
      <c r="I46" s="21">
        <f t="shared" si="0"/>
        <v>12373.403189999999</v>
      </c>
      <c r="J46" s="83">
        <f t="shared" si="1"/>
        <v>92.76781000000301</v>
      </c>
      <c r="K46" s="81">
        <f>'[1]1.2. АЭС'!K46</f>
        <v>146832.65757000001</v>
      </c>
      <c r="L46" s="81">
        <v>10082.08</v>
      </c>
      <c r="M46" s="84">
        <v>9924.4699999999993</v>
      </c>
      <c r="N46" s="21">
        <v>73.86</v>
      </c>
      <c r="O46" s="21">
        <f t="shared" si="2"/>
        <v>9998.33</v>
      </c>
      <c r="P46" s="83">
        <f t="shared" si="3"/>
        <v>83.75</v>
      </c>
      <c r="Q46" s="85"/>
      <c r="R46" s="78"/>
      <c r="S46" s="78"/>
      <c r="V46" s="78"/>
    </row>
    <row r="47" spans="2:22" s="33" customFormat="1" ht="56.25" x14ac:dyDescent="0.3">
      <c r="B47" s="79" t="s">
        <v>125</v>
      </c>
      <c r="C47" s="80" t="s">
        <v>28</v>
      </c>
      <c r="D47" s="80" t="s">
        <v>126</v>
      </c>
      <c r="E47" s="81">
        <f>'[1]1.2. АЭС'!E47</f>
        <v>899276.90242000006</v>
      </c>
      <c r="F47" s="81">
        <f>'1.1. ЮЯЭС'!F26</f>
        <v>5762.87</v>
      </c>
      <c r="G47" s="81">
        <f>'1.1. ЮЯЭС'!G26</f>
        <v>5762.87</v>
      </c>
      <c r="H47" s="81">
        <f>'1.1. ЮЯЭС'!H26</f>
        <v>0</v>
      </c>
      <c r="I47" s="21">
        <f t="shared" si="0"/>
        <v>5762.87</v>
      </c>
      <c r="J47" s="83">
        <f t="shared" si="1"/>
        <v>0</v>
      </c>
      <c r="K47" s="81">
        <f>'[1]1.2. АЭС'!K47</f>
        <v>601562.59985</v>
      </c>
      <c r="L47" s="81">
        <v>3888.11</v>
      </c>
      <c r="M47" s="81">
        <v>3888.11</v>
      </c>
      <c r="N47" s="81">
        <v>0</v>
      </c>
      <c r="O47" s="21">
        <f t="shared" si="2"/>
        <v>3888.11</v>
      </c>
      <c r="P47" s="83">
        <f t="shared" si="3"/>
        <v>0</v>
      </c>
      <c r="Q47" s="106"/>
      <c r="R47" s="78"/>
      <c r="S47" s="78"/>
      <c r="V47" s="78"/>
    </row>
    <row r="48" spans="2:22" s="33" customFormat="1" x14ac:dyDescent="0.3">
      <c r="B48" s="79" t="s">
        <v>51</v>
      </c>
      <c r="C48" s="80" t="s">
        <v>28</v>
      </c>
      <c r="D48" s="80" t="s">
        <v>127</v>
      </c>
      <c r="E48" s="81">
        <f>'[1]1.2. АЭС'!E48</f>
        <v>473949.70906761556</v>
      </c>
      <c r="F48" s="81">
        <f>('1.1. ЮЯЭС'!F20+'1.1. ЮЯЭС'!F22)-F20-F28-F33-F41-F42-F43-F46</f>
        <v>61677.317802930789</v>
      </c>
      <c r="G48" s="82">
        <f>('1.1. ЮЯЭС'!G20+'1.1. ЮЯЭС'!G22)-G20-G28-G33-G41-G42-G43-G46</f>
        <v>60938.425897892936</v>
      </c>
      <c r="H48" s="21">
        <f>('1.1. ЮЯЭС'!H20+'1.1. ЮЯЭС'!H22)-H20-H28-H33-H41-H42-H43-H46</f>
        <v>485.89827503796437</v>
      </c>
      <c r="I48" s="21">
        <f t="shared" si="0"/>
        <v>61424.324172930901</v>
      </c>
      <c r="J48" s="83">
        <f t="shared" si="1"/>
        <v>252.99362999988807</v>
      </c>
      <c r="K48" s="81">
        <f>'[1]1.2. АЭС'!K48</f>
        <v>400606.30292635446</v>
      </c>
      <c r="L48" s="81">
        <f>('1.1. ЮЯЭС'!K20+'1.1. ЮЯЭС'!K22)-L20-L28-L33-L41-L42-L43-L46</f>
        <v>50578.609964450072</v>
      </c>
      <c r="M48" s="81">
        <f>('1.1. ЮЯЭС'!K20+'1.1. ЮЯЭС'!M22)-M20-M28-M33-M41-M42-M43-M46</f>
        <v>60698.939349999971</v>
      </c>
      <c r="N48" s="81">
        <f>('1.1. ЮЯЭС'!L20+'1.1. ЮЯЭС'!N22)-N20-N28-N33-N41-N42-N43-N46</f>
        <v>891748.65400000021</v>
      </c>
      <c r="O48" s="21">
        <f t="shared" si="2"/>
        <v>952447.59335000021</v>
      </c>
      <c r="P48" s="83">
        <f t="shared" si="3"/>
        <v>-901868.98338555009</v>
      </c>
      <c r="Q48" s="107"/>
      <c r="V48" s="78"/>
    </row>
    <row r="49" spans="2:22" s="33" customFormat="1" ht="56.25" x14ac:dyDescent="0.3">
      <c r="B49" s="108" t="s">
        <v>128</v>
      </c>
      <c r="C49" s="80" t="s">
        <v>28</v>
      </c>
      <c r="D49" s="80" t="s">
        <v>129</v>
      </c>
      <c r="E49" s="81">
        <f>'[1]1.2. АЭС'!E49</f>
        <v>1636689.4159599999</v>
      </c>
      <c r="F49" s="81">
        <f>F50+F51+F52+F53+F54</f>
        <v>22802.929809999998</v>
      </c>
      <c r="G49" s="82">
        <f>G50+G51+G52+G53+G54</f>
        <v>20823.770518737412</v>
      </c>
      <c r="H49" s="21">
        <f>H50+H51+H52+H53+H54</f>
        <v>0</v>
      </c>
      <c r="I49" s="21">
        <f t="shared" si="0"/>
        <v>20823.770518737412</v>
      </c>
      <c r="J49" s="83">
        <f t="shared" si="1"/>
        <v>1979.1592912625856</v>
      </c>
      <c r="K49" s="81">
        <f>'[1]1.2. АЭС'!K49</f>
        <v>361783.93739710597</v>
      </c>
      <c r="L49" s="81">
        <f>L50+L51+L52+L53+L54</f>
        <v>20185.1749656301</v>
      </c>
      <c r="M49" s="84">
        <f>M50+M51+M52+M53+M54</f>
        <v>14372.676292579697</v>
      </c>
      <c r="N49" s="21">
        <f>N50+N51+N52+N53+N54</f>
        <v>0</v>
      </c>
      <c r="O49" s="21">
        <f t="shared" si="2"/>
        <v>14372.676292579697</v>
      </c>
      <c r="P49" s="83">
        <f t="shared" si="3"/>
        <v>5812.4986730504024</v>
      </c>
      <c r="Q49" s="109"/>
      <c r="V49" s="78"/>
    </row>
    <row r="50" spans="2:22" s="1" customFormat="1" x14ac:dyDescent="0.3">
      <c r="B50" s="110" t="s">
        <v>130</v>
      </c>
      <c r="C50" s="89"/>
      <c r="D50" s="89" t="s">
        <v>131</v>
      </c>
      <c r="E50" s="111">
        <f>'[1]1.2. АЭС'!E50</f>
        <v>1000000</v>
      </c>
      <c r="F50" s="111">
        <v>0</v>
      </c>
      <c r="G50" s="111">
        <v>0</v>
      </c>
      <c r="H50" s="111">
        <v>0</v>
      </c>
      <c r="I50" s="112">
        <f t="shared" si="0"/>
        <v>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f t="shared" si="2"/>
        <v>0</v>
      </c>
      <c r="P50" s="113">
        <f t="shared" si="3"/>
        <v>0</v>
      </c>
      <c r="Q50" s="114"/>
      <c r="V50" s="78"/>
    </row>
    <row r="51" spans="2:22" s="1" customFormat="1" x14ac:dyDescent="0.3">
      <c r="B51" s="110" t="s">
        <v>132</v>
      </c>
      <c r="C51" s="89" t="s">
        <v>28</v>
      </c>
      <c r="D51" s="89" t="s">
        <v>133</v>
      </c>
      <c r="E51" s="90">
        <f>'[1]1.2. АЭС'!E51</f>
        <v>0</v>
      </c>
      <c r="F51" s="90">
        <v>0</v>
      </c>
      <c r="G51" s="90">
        <v>0</v>
      </c>
      <c r="H51" s="90">
        <v>0</v>
      </c>
      <c r="I51" s="22">
        <f t="shared" si="0"/>
        <v>0</v>
      </c>
      <c r="J51" s="92">
        <f t="shared" si="1"/>
        <v>0</v>
      </c>
      <c r="K51" s="90">
        <f>'[1]1.2. АЭС'!K51</f>
        <v>0</v>
      </c>
      <c r="L51" s="90">
        <v>0</v>
      </c>
      <c r="M51" s="90">
        <v>0</v>
      </c>
      <c r="N51" s="90">
        <v>0</v>
      </c>
      <c r="O51" s="22">
        <f t="shared" si="2"/>
        <v>0</v>
      </c>
      <c r="P51" s="92">
        <f t="shared" si="3"/>
        <v>0</v>
      </c>
      <c r="Q51" s="115" t="s">
        <v>35</v>
      </c>
      <c r="V51" s="78"/>
    </row>
    <row r="52" spans="2:22" s="1" customFormat="1" x14ac:dyDescent="0.3">
      <c r="B52" s="110" t="s">
        <v>134</v>
      </c>
      <c r="C52" s="89" t="s">
        <v>28</v>
      </c>
      <c r="D52" s="89" t="s">
        <v>135</v>
      </c>
      <c r="E52" s="90">
        <f>'[1]1.2. АЭС'!E52</f>
        <v>0</v>
      </c>
      <c r="F52" s="90">
        <v>0</v>
      </c>
      <c r="G52" s="90">
        <v>0</v>
      </c>
      <c r="H52" s="90">
        <v>0</v>
      </c>
      <c r="I52" s="22">
        <f t="shared" si="0"/>
        <v>0</v>
      </c>
      <c r="J52" s="92">
        <f t="shared" si="1"/>
        <v>0</v>
      </c>
      <c r="K52" s="90">
        <f>'[1]1.2. АЭС'!K52</f>
        <v>0</v>
      </c>
      <c r="L52" s="90">
        <v>0</v>
      </c>
      <c r="M52" s="90">
        <v>0</v>
      </c>
      <c r="N52" s="90">
        <v>0</v>
      </c>
      <c r="O52" s="22">
        <f t="shared" si="2"/>
        <v>0</v>
      </c>
      <c r="P52" s="92">
        <f t="shared" si="3"/>
        <v>0</v>
      </c>
      <c r="Q52" s="115" t="s">
        <v>35</v>
      </c>
      <c r="V52" s="78"/>
    </row>
    <row r="53" spans="2:22" s="1" customFormat="1" ht="65.099999999999994" customHeight="1" x14ac:dyDescent="0.3">
      <c r="B53" s="110" t="s">
        <v>136</v>
      </c>
      <c r="C53" s="89" t="s">
        <v>28</v>
      </c>
      <c r="D53" s="89" t="s">
        <v>137</v>
      </c>
      <c r="E53" s="90">
        <f>'[1]1.2. АЭС'!E53</f>
        <v>224162.87794999997</v>
      </c>
      <c r="F53" s="90">
        <v>15021.283589999997</v>
      </c>
      <c r="G53" s="90">
        <v>14944.631963131284</v>
      </c>
      <c r="H53" s="90">
        <v>0</v>
      </c>
      <c r="I53" s="22">
        <f t="shared" si="0"/>
        <v>14944.631963131284</v>
      </c>
      <c r="J53" s="92">
        <f t="shared" si="1"/>
        <v>76.65162686871372</v>
      </c>
      <c r="K53" s="90">
        <f>'[1]1.2. АЭС'!K53</f>
        <v>169981.233857107</v>
      </c>
      <c r="L53" s="90">
        <v>12829.3169656301</v>
      </c>
      <c r="M53" s="90">
        <v>12685.9491352967</v>
      </c>
      <c r="N53" s="90">
        <v>0</v>
      </c>
      <c r="O53" s="22">
        <f t="shared" si="2"/>
        <v>12685.9491352967</v>
      </c>
      <c r="P53" s="92">
        <f t="shared" si="3"/>
        <v>143.36783033339998</v>
      </c>
      <c r="Q53" s="99" t="s">
        <v>138</v>
      </c>
      <c r="R53" s="116"/>
      <c r="S53" s="116"/>
      <c r="V53" s="78"/>
    </row>
    <row r="54" spans="2:22" s="1" customFormat="1" ht="65.099999999999994" customHeight="1" x14ac:dyDescent="0.3">
      <c r="B54" s="110" t="s">
        <v>139</v>
      </c>
      <c r="C54" s="89" t="s">
        <v>28</v>
      </c>
      <c r="D54" s="89" t="s">
        <v>140</v>
      </c>
      <c r="E54" s="90">
        <f>'[1]1.2. АЭС'!E54</f>
        <v>412526.53801000013</v>
      </c>
      <c r="F54" s="90">
        <f>('1.1. ЮЯЭС'!F26+'1.1. ЮЯЭС'!F28)-F53-F47</f>
        <v>7781.6462199999996</v>
      </c>
      <c r="G54" s="91">
        <f>('1.1. ЮЯЭС'!G26+'1.1. ЮЯЭС'!G28)-G53-G47</f>
        <v>5879.1385556061277</v>
      </c>
      <c r="H54" s="22">
        <f>('1.1. ЮЯЭС'!H26+'1.1. ЮЯЭС'!H28)-H53-H47</f>
        <v>0</v>
      </c>
      <c r="I54" s="22">
        <f t="shared" si="0"/>
        <v>5879.1385556061277</v>
      </c>
      <c r="J54" s="92">
        <f t="shared" si="1"/>
        <v>1902.5076643938719</v>
      </c>
      <c r="K54" s="90">
        <f>'[1]1.2. АЭС'!K54</f>
        <v>191802.70353999897</v>
      </c>
      <c r="L54" s="90">
        <f>('1.1. ЮЯЭС'!K26+'1.1. ЮЯЭС'!K28)-L53-L47</f>
        <v>7355.8580000000002</v>
      </c>
      <c r="M54" s="90">
        <f>('1.1. ЮЯЭС'!L26+'1.1. ЮЯЭС'!L28)-M53-M47</f>
        <v>1686.7271572829982</v>
      </c>
      <c r="N54" s="90">
        <f>('1.1. ЮЯЭС'!M26+'1.1. ЮЯЭС'!M28)-N53-N47</f>
        <v>0</v>
      </c>
      <c r="O54" s="22">
        <f t="shared" si="2"/>
        <v>1686.7271572829982</v>
      </c>
      <c r="P54" s="92">
        <f t="shared" si="3"/>
        <v>5669.1308427170025</v>
      </c>
      <c r="Q54" s="101"/>
      <c r="V54" s="78"/>
    </row>
    <row r="55" spans="2:22" s="33" customFormat="1" ht="37.5" x14ac:dyDescent="0.3">
      <c r="B55" s="108" t="s">
        <v>141</v>
      </c>
      <c r="C55" s="80" t="s">
        <v>28</v>
      </c>
      <c r="D55" s="80" t="s">
        <v>142</v>
      </c>
      <c r="E55" s="81">
        <f>'[1]1.2. АЭС'!E55</f>
        <v>91799.380172601508</v>
      </c>
      <c r="F55" s="81">
        <f>'1.1. ЮЯЭС'!F30</f>
        <v>14423.482645866277</v>
      </c>
      <c r="G55" s="81">
        <f>'1.1. ЮЯЭС'!G30</f>
        <v>13933.20861</v>
      </c>
      <c r="H55" s="81">
        <f>'1.1. ЮЯЭС'!H30</f>
        <v>-745.21424430694196</v>
      </c>
      <c r="I55" s="81">
        <f>G55+H55</f>
        <v>13187.994365693057</v>
      </c>
      <c r="J55" s="81">
        <f>F55-I55</f>
        <v>1235.4882801732201</v>
      </c>
      <c r="K55" s="81">
        <f>'[1]1.2. АЭС'!K55</f>
        <v>338946.81947350298</v>
      </c>
      <c r="L55" s="81">
        <f>'1.1. ЮЯЭС'!K30</f>
        <v>31633.528094000001</v>
      </c>
      <c r="M55" s="84">
        <f>'1.1. ЮЯЭС'!L30</f>
        <v>28686.905749280799</v>
      </c>
      <c r="N55" s="21">
        <f>'1.1. ЮЯЭС'!M30</f>
        <v>-798.10527699471004</v>
      </c>
      <c r="O55" s="21">
        <f>M55+N55</f>
        <v>27888.80047228609</v>
      </c>
      <c r="P55" s="83">
        <f>L55-O55</f>
        <v>3744.7276217139115</v>
      </c>
      <c r="Q55" s="109"/>
      <c r="R55" s="78"/>
      <c r="S55" s="78"/>
      <c r="V55" s="78"/>
    </row>
    <row r="56" spans="2:22" s="1" customFormat="1" ht="26.25" customHeight="1" x14ac:dyDescent="0.3">
      <c r="B56" s="117" t="s">
        <v>143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  <c r="V56" s="78"/>
    </row>
    <row r="57" spans="2:22" s="1" customFormat="1" ht="60" customHeight="1" x14ac:dyDescent="0.3">
      <c r="B57" s="124" t="s">
        <v>144</v>
      </c>
      <c r="C57" s="89" t="s">
        <v>28</v>
      </c>
      <c r="D57" s="89" t="s">
        <v>145</v>
      </c>
      <c r="E57" s="90">
        <f>'[1]1.2. АЭС'!E57</f>
        <v>13886790.802209999</v>
      </c>
      <c r="F57" s="90">
        <v>607896.08664999995</v>
      </c>
      <c r="G57" s="91">
        <v>599726.62017000001</v>
      </c>
      <c r="H57" s="22">
        <v>4517.4179599999998</v>
      </c>
      <c r="I57" s="22">
        <f t="shared" ref="I57:I65" si="4">G57+H57</f>
        <v>604244.03813</v>
      </c>
      <c r="J57" s="92">
        <f t="shared" si="1"/>
        <v>3652.048519999953</v>
      </c>
      <c r="K57" s="90">
        <f>'[1]1.2. АЭС'!K57</f>
        <v>13048820.80278</v>
      </c>
      <c r="L57" s="90">
        <v>539006.11439999996</v>
      </c>
      <c r="M57" s="93">
        <v>532206.72753999999</v>
      </c>
      <c r="N57" s="22">
        <v>3810.2541099999999</v>
      </c>
      <c r="O57" s="22">
        <f t="shared" ref="O57:O65" si="5">M57+N57</f>
        <v>536016.98164999997</v>
      </c>
      <c r="P57" s="92">
        <f t="shared" ref="P57:P65" si="6">L57-O57</f>
        <v>2989.1327499999898</v>
      </c>
      <c r="Q57" s="125" t="s">
        <v>30</v>
      </c>
      <c r="V57" s="78"/>
    </row>
    <row r="58" spans="2:22" s="1" customFormat="1" ht="60" customHeight="1" x14ac:dyDescent="0.3">
      <c r="B58" s="124" t="s">
        <v>146</v>
      </c>
      <c r="C58" s="89" t="s">
        <v>28</v>
      </c>
      <c r="D58" s="89" t="s">
        <v>147</v>
      </c>
      <c r="E58" s="90">
        <f>'[1]1.2. АЭС'!E58</f>
        <v>4778186.9170999974</v>
      </c>
      <c r="F58" s="90">
        <f>F19-F57</f>
        <v>426092.07039159397</v>
      </c>
      <c r="G58" s="91">
        <f>G19-G57</f>
        <v>421681.016726556</v>
      </c>
      <c r="H58" s="22">
        <f>H19-H57</f>
        <v>1413.7783250379653</v>
      </c>
      <c r="I58" s="22">
        <f t="shared" si="4"/>
        <v>423094.79505159397</v>
      </c>
      <c r="J58" s="92">
        <f t="shared" si="1"/>
        <v>2997.2753399999929</v>
      </c>
      <c r="K58" s="90">
        <f>'[1]1.2. АЭС'!K58</f>
        <v>3857855.1281219032</v>
      </c>
      <c r="L58" s="90">
        <f>L19-L57</f>
        <v>372075.77560000005</v>
      </c>
      <c r="M58" s="93">
        <f>M19-M57</f>
        <v>378875.16246000002</v>
      </c>
      <c r="N58" s="22">
        <f>N19-N57</f>
        <v>892474.66589000018</v>
      </c>
      <c r="O58" s="22">
        <f t="shared" si="5"/>
        <v>1271349.8283500001</v>
      </c>
      <c r="P58" s="92">
        <f t="shared" si="6"/>
        <v>-899274.05275000003</v>
      </c>
      <c r="Q58" s="126"/>
      <c r="V58" s="78"/>
    </row>
    <row r="59" spans="2:22" s="1" customFormat="1" ht="75" x14ac:dyDescent="0.3">
      <c r="B59" s="124" t="s">
        <v>148</v>
      </c>
      <c r="C59" s="89" t="s">
        <v>28</v>
      </c>
      <c r="D59" s="105">
        <v>600</v>
      </c>
      <c r="E59" s="90">
        <f>'[1]1.2. АЭС'!E59</f>
        <v>1790945.38103</v>
      </c>
      <c r="F59" s="90">
        <v>203250.40228000001</v>
      </c>
      <c r="G59" s="90">
        <v>113165.5658</v>
      </c>
      <c r="H59" s="90">
        <v>90084.836479999998</v>
      </c>
      <c r="I59" s="22">
        <f t="shared" si="4"/>
        <v>203250.40227999998</v>
      </c>
      <c r="J59" s="92">
        <f t="shared" si="1"/>
        <v>0</v>
      </c>
      <c r="K59" s="90">
        <f>'[1]1.2. АЭС'!K59</f>
        <v>1837991.829134</v>
      </c>
      <c r="L59" s="90">
        <v>226402.52807999999</v>
      </c>
      <c r="M59" s="90">
        <v>193832.71599999999</v>
      </c>
      <c r="N59" s="90">
        <v>32569.81208</v>
      </c>
      <c r="O59" s="22">
        <f t="shared" si="5"/>
        <v>226402.52807999999</v>
      </c>
      <c r="P59" s="92">
        <f t="shared" si="6"/>
        <v>0</v>
      </c>
      <c r="Q59" s="115"/>
      <c r="V59" s="78"/>
    </row>
    <row r="60" spans="2:22" s="33" customFormat="1" ht="37.5" x14ac:dyDescent="0.3">
      <c r="B60" s="127" t="s">
        <v>149</v>
      </c>
      <c r="C60" s="80" t="s">
        <v>28</v>
      </c>
      <c r="D60" s="128">
        <v>700</v>
      </c>
      <c r="E60" s="81">
        <f>'[1]1.2. АЭС'!E60</f>
        <v>581887.32976999995</v>
      </c>
      <c r="F60" s="81">
        <f>SUM(F61:F64)</f>
        <v>40308.462459999995</v>
      </c>
      <c r="G60" s="82">
        <f>SUM(G61:G64)</f>
        <v>40308.462459999995</v>
      </c>
      <c r="H60" s="21">
        <f>SUM(H61:H64)</f>
        <v>0</v>
      </c>
      <c r="I60" s="21">
        <f t="shared" si="4"/>
        <v>40308.462459999995</v>
      </c>
      <c r="J60" s="83">
        <f t="shared" si="1"/>
        <v>0</v>
      </c>
      <c r="K60" s="81">
        <f>'[1]1.2. АЭС'!K60</f>
        <v>486920.62752999994</v>
      </c>
      <c r="L60" s="81">
        <f>SUM(L61:L64)</f>
        <v>41119.019310000003</v>
      </c>
      <c r="M60" s="84">
        <f>SUM(M61:M64)</f>
        <v>41119.019310000003</v>
      </c>
      <c r="N60" s="21">
        <f>SUM(N61:N64)</f>
        <v>0</v>
      </c>
      <c r="O60" s="21">
        <f t="shared" si="5"/>
        <v>41119.019310000003</v>
      </c>
      <c r="P60" s="83">
        <f t="shared" si="6"/>
        <v>0</v>
      </c>
      <c r="Q60" s="96" t="s">
        <v>96</v>
      </c>
      <c r="V60" s="78"/>
    </row>
    <row r="61" spans="2:22" s="1" customFormat="1" x14ac:dyDescent="0.3">
      <c r="B61" s="129" t="s">
        <v>150</v>
      </c>
      <c r="C61" s="89" t="s">
        <v>28</v>
      </c>
      <c r="D61" s="130" t="s">
        <v>95</v>
      </c>
      <c r="E61" s="90">
        <f>'[1]1.2. АЭС'!E61</f>
        <v>154618.33515</v>
      </c>
      <c r="F61" s="90">
        <v>12961.813370000002</v>
      </c>
      <c r="G61" s="90">
        <v>12961.813370000002</v>
      </c>
      <c r="H61" s="90">
        <v>0</v>
      </c>
      <c r="I61" s="22">
        <f t="shared" si="4"/>
        <v>12961.813370000002</v>
      </c>
      <c r="J61" s="92">
        <f t="shared" si="1"/>
        <v>0</v>
      </c>
      <c r="K61" s="90">
        <f>'[1]1.2. АЭС'!K61</f>
        <v>139525.47051000001</v>
      </c>
      <c r="L61" s="90">
        <v>11501.754580000001</v>
      </c>
      <c r="M61" s="90">
        <v>11501.754580000001</v>
      </c>
      <c r="N61" s="90">
        <v>0</v>
      </c>
      <c r="O61" s="22">
        <f t="shared" si="5"/>
        <v>11501.754580000001</v>
      </c>
      <c r="P61" s="92">
        <f t="shared" si="6"/>
        <v>0</v>
      </c>
      <c r="Q61" s="102"/>
      <c r="R61" s="24"/>
      <c r="S61" s="24"/>
      <c r="V61" s="78"/>
    </row>
    <row r="62" spans="2:22" s="1" customFormat="1" ht="18.75" customHeight="1" x14ac:dyDescent="0.3">
      <c r="B62" s="131" t="s">
        <v>151</v>
      </c>
      <c r="C62" s="89" t="s">
        <v>28</v>
      </c>
      <c r="D62" s="130" t="s">
        <v>95</v>
      </c>
      <c r="E62" s="90">
        <f>'[1]1.2. АЭС'!E62</f>
        <v>184412.36620300007</v>
      </c>
      <c r="F62" s="90">
        <v>13537.92391</v>
      </c>
      <c r="G62" s="90">
        <f>F62</f>
        <v>13537.92391</v>
      </c>
      <c r="H62" s="90">
        <v>0</v>
      </c>
      <c r="I62" s="22">
        <f t="shared" si="4"/>
        <v>13537.92391</v>
      </c>
      <c r="J62" s="92">
        <f t="shared" si="1"/>
        <v>0</v>
      </c>
      <c r="K62" s="90">
        <f>'[1]1.2. АЭС'!K62</f>
        <v>183793.47500000001</v>
      </c>
      <c r="L62" s="90">
        <v>13930.004999999999</v>
      </c>
      <c r="M62" s="90">
        <v>13930.004999999999</v>
      </c>
      <c r="N62" s="90">
        <v>0</v>
      </c>
      <c r="O62" s="22">
        <f t="shared" si="5"/>
        <v>13930.004999999999</v>
      </c>
      <c r="P62" s="92">
        <f t="shared" si="6"/>
        <v>0</v>
      </c>
      <c r="Q62" s="102"/>
      <c r="R62" s="24"/>
      <c r="S62" s="24"/>
      <c r="V62" s="78"/>
    </row>
    <row r="63" spans="2:22" s="1" customFormat="1" ht="37.5" x14ac:dyDescent="0.3">
      <c r="B63" s="129" t="s">
        <v>152</v>
      </c>
      <c r="C63" s="89" t="s">
        <v>28</v>
      </c>
      <c r="D63" s="130" t="s">
        <v>95</v>
      </c>
      <c r="E63" s="90">
        <f>'[1]1.2. АЭС'!E63</f>
        <v>240790.17224000001</v>
      </c>
      <c r="F63" s="90">
        <v>13415.867470000001</v>
      </c>
      <c r="G63" s="90">
        <v>13415.867470000001</v>
      </c>
      <c r="H63" s="90">
        <v>0</v>
      </c>
      <c r="I63" s="22">
        <f t="shared" si="4"/>
        <v>13415.867470000001</v>
      </c>
      <c r="J63" s="92">
        <f t="shared" si="1"/>
        <v>0</v>
      </c>
      <c r="K63" s="90">
        <f>'[1]1.2. АЭС'!K63</f>
        <v>159988.86603999999</v>
      </c>
      <c r="L63" s="90">
        <v>15040.76</v>
      </c>
      <c r="M63" s="90">
        <v>15040.76</v>
      </c>
      <c r="N63" s="90">
        <v>0</v>
      </c>
      <c r="O63" s="22">
        <f t="shared" si="5"/>
        <v>15040.76</v>
      </c>
      <c r="P63" s="92">
        <f t="shared" si="6"/>
        <v>0</v>
      </c>
      <c r="Q63" s="102"/>
      <c r="R63" s="24"/>
      <c r="S63" s="24"/>
      <c r="V63" s="78"/>
    </row>
    <row r="64" spans="2:22" s="1" customFormat="1" x14ac:dyDescent="0.3">
      <c r="B64" s="129" t="s">
        <v>153</v>
      </c>
      <c r="C64" s="89" t="s">
        <v>28</v>
      </c>
      <c r="D64" s="130" t="s">
        <v>95</v>
      </c>
      <c r="E64" s="90">
        <f>'[1]1.2. АЭС'!E64</f>
        <v>2066.4561769998618</v>
      </c>
      <c r="F64" s="90">
        <v>392.85770999999954</v>
      </c>
      <c r="G64" s="90">
        <f>F64</f>
        <v>392.85770999999954</v>
      </c>
      <c r="H64" s="90">
        <v>0</v>
      </c>
      <c r="I64" s="22">
        <f t="shared" si="4"/>
        <v>392.85770999999954</v>
      </c>
      <c r="J64" s="92">
        <f t="shared" si="1"/>
        <v>0</v>
      </c>
      <c r="K64" s="90">
        <f>'[1]1.2. АЭС'!K64</f>
        <v>3612.8159799999798</v>
      </c>
      <c r="L64" s="90">
        <v>646.49973000000205</v>
      </c>
      <c r="M64" s="90">
        <v>646.49973000000205</v>
      </c>
      <c r="N64" s="90">
        <v>0</v>
      </c>
      <c r="O64" s="22">
        <f t="shared" si="5"/>
        <v>646.49973000000205</v>
      </c>
      <c r="P64" s="92">
        <f t="shared" si="6"/>
        <v>0</v>
      </c>
      <c r="Q64" s="104"/>
      <c r="R64" s="24"/>
      <c r="S64" s="24"/>
      <c r="V64" s="78"/>
    </row>
    <row r="65" spans="2:22" s="1" customFormat="1" ht="57" thickBot="1" x14ac:dyDescent="0.35">
      <c r="B65" s="132" t="s">
        <v>154</v>
      </c>
      <c r="C65" s="133" t="s">
        <v>28</v>
      </c>
      <c r="D65" s="133" t="s">
        <v>155</v>
      </c>
      <c r="E65" s="134">
        <f>'[1]1.2. АЭС'!E65</f>
        <v>97700.367425999793</v>
      </c>
      <c r="F65" s="134">
        <v>17649.1915587394</v>
      </c>
      <c r="G65" s="134">
        <v>17649.1915587394</v>
      </c>
      <c r="H65" s="134">
        <v>0</v>
      </c>
      <c r="I65" s="135">
        <f t="shared" si="4"/>
        <v>17649.1915587394</v>
      </c>
      <c r="J65" s="136">
        <f t="shared" si="1"/>
        <v>0</v>
      </c>
      <c r="K65" s="134">
        <f>'[1]1.2. АЭС'!K65</f>
        <v>75447.873294924299</v>
      </c>
      <c r="L65" s="134">
        <v>17165.527217618299</v>
      </c>
      <c r="M65" s="134">
        <v>17165.527217618299</v>
      </c>
      <c r="N65" s="134">
        <v>0</v>
      </c>
      <c r="O65" s="135">
        <f t="shared" si="5"/>
        <v>17165.527217618299</v>
      </c>
      <c r="P65" s="136">
        <f t="shared" si="6"/>
        <v>0</v>
      </c>
      <c r="Q65" s="137" t="s">
        <v>96</v>
      </c>
      <c r="V65" s="78"/>
    </row>
    <row r="66" spans="2:22" s="1" customFormat="1" x14ac:dyDescent="0.3">
      <c r="B66" s="33" t="s">
        <v>65</v>
      </c>
      <c r="F66" s="24"/>
      <c r="G66" s="24"/>
      <c r="H66" s="24"/>
      <c r="I66" s="24"/>
      <c r="J66" s="24"/>
      <c r="K66" s="138"/>
    </row>
    <row r="67" spans="2:22" s="1" customFormat="1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22" s="1" customFormat="1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22" s="1" customFormat="1" ht="18.75" customHeight="1" x14ac:dyDescent="0.3">
      <c r="B69" s="139" t="s">
        <v>158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22" s="1" customFormat="1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159</v>
      </c>
    </row>
    <row r="71" spans="2:22" s="1" customFormat="1" ht="18.75" customHeight="1" x14ac:dyDescent="0.3">
      <c r="B71" s="142" t="s">
        <v>160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22" s="1" customFormat="1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22" s="1" customFormat="1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22" s="1" customFormat="1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85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85</v>
      </c>
      <c r="P74" s="144" t="s">
        <v>26</v>
      </c>
      <c r="Q74" s="16"/>
    </row>
    <row r="75" spans="2:22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86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87</v>
      </c>
      <c r="P75" s="145">
        <v>15</v>
      </c>
      <c r="Q75" s="145">
        <v>16</v>
      </c>
    </row>
    <row r="76" spans="2:22" s="1" customFormat="1" ht="60" customHeight="1" x14ac:dyDescent="0.3">
      <c r="B76" s="146" t="s">
        <v>163</v>
      </c>
      <c r="C76" s="27" t="s">
        <v>28</v>
      </c>
      <c r="D76" s="27" t="s">
        <v>164</v>
      </c>
      <c r="E76" s="22">
        <f>'[1]1.2. АЭС'!E76</f>
        <v>2930614.2343000001</v>
      </c>
      <c r="F76" s="22">
        <v>59928.340700000001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2310333.5090399999</v>
      </c>
      <c r="L76" s="22">
        <v>150772.58846999999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30</v>
      </c>
    </row>
    <row r="77" spans="2:22" s="1" customFormat="1" ht="60" customHeight="1" x14ac:dyDescent="0.3">
      <c r="B77" s="149" t="s">
        <v>165</v>
      </c>
      <c r="C77" s="27" t="s">
        <v>28</v>
      </c>
      <c r="D77" s="27" t="s">
        <v>95</v>
      </c>
      <c r="E77" s="22" t="str">
        <f>'[1]1.2. АЭС'!E77</f>
        <v>х</v>
      </c>
      <c r="F77" s="22" t="s">
        <v>35</v>
      </c>
      <c r="G77" s="22">
        <v>44133.363870000001</v>
      </c>
      <c r="H77" s="22">
        <v>0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67998.125060000006</v>
      </c>
      <c r="N77" s="22">
        <v>398.80961000000002</v>
      </c>
      <c r="O77" s="22" t="s">
        <v>35</v>
      </c>
      <c r="P77" s="147" t="s">
        <v>35</v>
      </c>
      <c r="Q77" s="148"/>
    </row>
    <row r="78" spans="2:22" s="1" customFormat="1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56204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86436</v>
      </c>
      <c r="N78" s="22">
        <v>0</v>
      </c>
      <c r="O78" s="22" t="s">
        <v>35</v>
      </c>
      <c r="P78" s="147" t="s">
        <v>35</v>
      </c>
      <c r="Q78" s="150"/>
    </row>
    <row r="79" spans="2:22" s="1" customFormat="1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0</v>
      </c>
      <c r="H79" s="22">
        <v>0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0</v>
      </c>
      <c r="N79" s="22">
        <v>0</v>
      </c>
      <c r="O79" s="22" t="s">
        <v>35</v>
      </c>
      <c r="P79" s="147" t="s">
        <v>35</v>
      </c>
      <c r="Q79" s="151"/>
    </row>
    <row r="80" spans="2:22" s="1" customFormat="1" x14ac:dyDescent="0.3">
      <c r="B80" s="146" t="s">
        <v>170</v>
      </c>
      <c r="C80" s="27" t="s">
        <v>28</v>
      </c>
      <c r="D80" s="152">
        <v>1200</v>
      </c>
      <c r="E80" s="22">
        <f>'[1]1.2. АЭС'!E80</f>
        <v>36650291</v>
      </c>
      <c r="F80" s="22">
        <v>2610556</v>
      </c>
      <c r="G80" s="22" t="s">
        <v>35</v>
      </c>
      <c r="H80" s="22" t="s">
        <v>35</v>
      </c>
      <c r="I80" s="22">
        <v>2610556</v>
      </c>
      <c r="J80" s="22">
        <v>0</v>
      </c>
      <c r="K80" s="22">
        <f>'[1]1.2. АЭС'!K80</f>
        <v>37560458</v>
      </c>
      <c r="L80" s="22">
        <v>2650277</v>
      </c>
      <c r="M80" s="22" t="s">
        <v>35</v>
      </c>
      <c r="N80" s="22" t="s">
        <v>35</v>
      </c>
      <c r="O80" s="22">
        <v>2650277</v>
      </c>
      <c r="P80" s="22">
        <v>0</v>
      </c>
      <c r="Q80" s="153" t="s">
        <v>171</v>
      </c>
    </row>
    <row r="81" spans="2:17" s="1" customFormat="1" x14ac:dyDescent="0.3">
      <c r="B81" s="146" t="s">
        <v>172</v>
      </c>
      <c r="C81" s="27" t="s">
        <v>28</v>
      </c>
      <c r="D81" s="152">
        <v>1300</v>
      </c>
      <c r="E81" s="22">
        <f>'[1]1.2. АЭС'!E81</f>
        <v>6650026</v>
      </c>
      <c r="F81" s="22">
        <v>40256</v>
      </c>
      <c r="G81" s="22" t="s">
        <v>35</v>
      </c>
      <c r="H81" s="22" t="s">
        <v>35</v>
      </c>
      <c r="I81" s="22">
        <v>40256</v>
      </c>
      <c r="J81" s="22">
        <v>0</v>
      </c>
      <c r="K81" s="22">
        <f>'[1]1.2. АЭС'!K81</f>
        <v>8200567</v>
      </c>
      <c r="L81" s="22">
        <v>44020</v>
      </c>
      <c r="M81" s="22" t="s">
        <v>35</v>
      </c>
      <c r="N81" s="22" t="s">
        <v>35</v>
      </c>
      <c r="O81" s="22">
        <v>44020</v>
      </c>
      <c r="P81" s="22">
        <v>0</v>
      </c>
      <c r="Q81" s="154"/>
    </row>
    <row r="82" spans="2:17" s="1" customFormat="1" x14ac:dyDescent="0.3">
      <c r="B82" s="146" t="s">
        <v>173</v>
      </c>
      <c r="C82" s="27" t="s">
        <v>28</v>
      </c>
      <c r="D82" s="152">
        <v>1400</v>
      </c>
      <c r="E82" s="22">
        <f>'[1]1.2. АЭС'!E82</f>
        <v>2311244.1187479999</v>
      </c>
      <c r="F82" s="22">
        <v>80438.694799999896</v>
      </c>
      <c r="G82" s="155" t="s">
        <v>35</v>
      </c>
      <c r="H82" s="155" t="s">
        <v>35</v>
      </c>
      <c r="I82" s="22">
        <v>80438.694799999896</v>
      </c>
      <c r="J82" s="22">
        <v>0</v>
      </c>
      <c r="K82" s="22">
        <f>'[1]1.2. АЭС'!K82</f>
        <v>3286371.2179899998</v>
      </c>
      <c r="L82" s="22">
        <v>242786.97949999999</v>
      </c>
      <c r="M82" s="22" t="s">
        <v>35</v>
      </c>
      <c r="N82" s="22" t="s">
        <v>35</v>
      </c>
      <c r="O82" s="22">
        <v>242786.97949999999</v>
      </c>
      <c r="P82" s="22">
        <v>0</v>
      </c>
      <c r="Q82" s="152"/>
    </row>
    <row r="83" spans="2:17" s="1" customFormat="1" x14ac:dyDescent="0.3">
      <c r="B83" s="33" t="s">
        <v>65</v>
      </c>
    </row>
    <row r="84" spans="2:17" s="1" customFormat="1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s="1" customFormat="1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s="1" customFormat="1" hidden="1" x14ac:dyDescent="0.3"/>
    <row r="87" spans="2:17" s="1" customFormat="1" hidden="1" x14ac:dyDescent="0.3">
      <c r="B87"/>
    </row>
    <row r="88" spans="2:17" x14ac:dyDescent="0.3">
      <c r="B88"/>
    </row>
    <row r="91" spans="2:17" s="1" customFormat="1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s="1" customFormat="1" ht="26.25" hidden="1" x14ac:dyDescent="0.4">
      <c r="B92" s="36"/>
      <c r="M92" s="39" t="s">
        <v>73</v>
      </c>
      <c r="N92" s="39"/>
      <c r="O92" s="39"/>
      <c r="P92" s="156" t="s">
        <v>174</v>
      </c>
      <c r="Q92" s="39"/>
    </row>
    <row r="93" spans="2:17" s="1" customFormat="1" ht="26.25" x14ac:dyDescent="0.4">
      <c r="B93" s="36"/>
      <c r="M93" s="39"/>
      <c r="N93" s="39"/>
      <c r="O93" s="39"/>
      <c r="P93" s="156"/>
      <c r="Q93" s="39"/>
    </row>
    <row r="94" spans="2:17" s="1" customFormat="1" ht="26.25" x14ac:dyDescent="0.4">
      <c r="B94" s="36"/>
      <c r="M94" s="39"/>
      <c r="N94" s="39"/>
      <c r="O94" s="39"/>
      <c r="P94" s="156"/>
      <c r="Q94" s="39"/>
    </row>
    <row r="95" spans="2:17" s="1" customFormat="1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s="1" customFormat="1" ht="20.25" hidden="1" x14ac:dyDescent="0.3">
      <c r="M96" s="39" t="s">
        <v>73</v>
      </c>
      <c r="N96" s="39"/>
      <c r="O96" s="39"/>
      <c r="P96" s="39" t="s">
        <v>175</v>
      </c>
      <c r="Q96" s="39"/>
    </row>
    <row r="97" spans="4:16" s="1" customFormat="1" hidden="1" x14ac:dyDescent="0.3"/>
    <row r="98" spans="4:16" s="1" customFormat="1" hidden="1" x14ac:dyDescent="0.3"/>
    <row r="99" spans="4:16" s="1" customFormat="1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s="1" customFormat="1" x14ac:dyDescent="0.3">
      <c r="E100" s="24"/>
      <c r="F100" s="24"/>
    </row>
    <row r="101" spans="4:16" s="1" customFormat="1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s="1" customFormat="1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s="1" customFormat="1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s="1" customFormat="1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2015-11-09T00:03:35Z</dcterms:created>
  <dcterms:modified xsi:type="dcterms:W3CDTF">2015-11-09T00:03:48Z</dcterms:modified>
</cp:coreProperties>
</file>