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75" yWindow="60" windowWidth="15120" windowHeight="13290" tabRatio="903"/>
  </bookViews>
  <sheets>
    <sheet name="1.2" sheetId="17" r:id="rId1"/>
    <sheet name="Лист1" sheetId="15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EE">#REF!</definedName>
    <definedName name="EEE_Summ">#REF!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d" hidden="1">[2]XLR_NoRangeSheet!$H$6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vn" hidden="1">[3]XLR_NoRangeSheet!$G$6</definedName>
    <definedName name="XLRPARAMS_DK2" localSheetId="0" hidden="1">[4]XLR_NoRangeSheet!$E$6</definedName>
    <definedName name="XLRPARAMS_DK2" hidden="1">[5]XLR_NoRangeSheet!$E$6</definedName>
    <definedName name="XLRPARAMS_DT2" localSheetId="0" hidden="1">[4]XLR_NoRangeSheet!$G$6</definedName>
    <definedName name="XLRPARAMS_DT2" hidden="1">[5]XLR_NoRangeSheet!$G$6</definedName>
    <definedName name="XLRPARAMS_DT2X1" localSheetId="0" hidden="1">[6]XLR_NoRangeSheet!$H$6</definedName>
    <definedName name="XLRPARAMS_DT2X1" hidden="1">[7]XLR_NoRangeSheet!$H$6</definedName>
    <definedName name="XLRPARAMS_DT2X2" localSheetId="0" hidden="1">[6]XLR_NoRangeSheet!$I$6</definedName>
    <definedName name="XLRPARAMS_DT2X2" hidden="1">[7]XLR_NoRangeSheet!$I$6</definedName>
    <definedName name="XLRPARAMS_DT2X3" localSheetId="0" hidden="1">[4]XLR_NoRangeSheet!$J$6</definedName>
    <definedName name="XLRPARAMS_DT2X3" hidden="1">[5]XLR_NoRangeSheet!$J$6</definedName>
    <definedName name="XLRPARAMS_MYNAME" localSheetId="0" hidden="1">[6]XLR_NoRangeSheet!$C$6</definedName>
    <definedName name="XLRPARAMS_MYNAME" hidden="1">[7]XLR_NoRangeSheet!$C$6</definedName>
    <definedName name="XLRPARAMS_XDATE" localSheetId="0" hidden="1">[4]XLR_NoRangeSheet!$B$6</definedName>
    <definedName name="XLRPARAMS_XDATE" hidden="1">[5]XLR_NoRangeSheet!$B$6</definedName>
    <definedName name="Z_C6DF3639_B6CE_4C2D_B65B_C19F6A5EEE9C_.wvu.Cols" localSheetId="0" hidden="1">'1.2'!$A:$A,'1.2'!$D:$G,'1.2'!$W:$Z</definedName>
    <definedName name="Z_C6DF3639_B6CE_4C2D_B65B_C19F6A5EEE9C_.wvu.PrintArea" localSheetId="0" hidden="1">'1.2'!$B$1:$AJ$126</definedName>
    <definedName name="Z_C6DF3639_B6CE_4C2D_B65B_C19F6A5EEE9C_.wvu.PrintTitles" localSheetId="0" hidden="1">'1.2'!$13:$15</definedName>
    <definedName name="Z_F3F85D70_2482_43CC_B713_4D2751EE9827_.wvu.Cols" localSheetId="0" hidden="1">'1.2'!$A:$A,'1.2'!$D:$G,'1.2'!$W:$Z</definedName>
    <definedName name="Z_F3F85D70_2482_43CC_B713_4D2751EE9827_.wvu.PrintArea" localSheetId="0" hidden="1">'1.2'!$B$1:$AJ$15</definedName>
    <definedName name="Z_F3F85D70_2482_43CC_B713_4D2751EE9827_.wvu.PrintTitles" localSheetId="0" hidden="1">'1.2'!$13:$15</definedName>
    <definedName name="ааа">#REF!</definedName>
    <definedName name="аааааа">[8]Проект!#REF!</definedName>
    <definedName name="аааааааа">#REF!</definedName>
    <definedName name="апрапр" hidden="1">[9]XLR_NoRangeSheet!$H$6</definedName>
    <definedName name="АЭС" localSheetId="0">#REF!</definedName>
    <definedName name="АЭС">#REF!</definedName>
    <definedName name="ввв">#REF!</definedName>
    <definedName name="ввввввввв">[10]Проект!#REF!</definedName>
    <definedName name="ддд">#REF!</definedName>
    <definedName name="доли1">'[11]эл ст'!$A$368:$IV$368</definedName>
    <definedName name="ё" localSheetId="0">#REF!</definedName>
    <definedName name="ё">#REF!</definedName>
    <definedName name="ж" hidden="1">[12]XLR_NoRangeSheet!$B$6</definedName>
    <definedName name="жжж">#REF!</definedName>
    <definedName name="_xlnm.Print_Titles" localSheetId="0">'1.2'!$13:$15</definedName>
    <definedName name="йц" hidden="1">[3]XLR_NoRangeSheet!$E$6</definedName>
    <definedName name="кирпичная" localSheetId="0">#REF!</definedName>
    <definedName name="кирпичная">#REF!</definedName>
    <definedName name="курс" localSheetId="0">[13]Исходные!$I$8</definedName>
    <definedName name="курс">[14]Исходные!$I$8</definedName>
    <definedName name="ллл">[8]Проект!#REF!</definedName>
    <definedName name="лшг">[8]Проект!$B$12</definedName>
    <definedName name="ммм">[8]Опции!$B$8</definedName>
    <definedName name="мммммммммммммммм" localSheetId="0">[8]Проект!#REF!</definedName>
    <definedName name="мммммммммммммммм">[8]Проект!#REF!</definedName>
    <definedName name="ната" hidden="1">[15]XLR_NoRangeSheet!$G$6</definedName>
    <definedName name="нголеноек">[16]Исходные!$I$7</definedName>
    <definedName name="НДС" localSheetId="0">#REF!</definedName>
    <definedName name="НДС">#REF!</definedName>
    <definedName name="НП" localSheetId="0">[17]Исходные!$I$7</definedName>
    <definedName name="НП">[18]Исходные!$I$7</definedName>
    <definedName name="_xlnm.Print_Area" localSheetId="0">'1.2'!$B$1:$AJ$126</definedName>
    <definedName name="ооо">#REF!</definedName>
    <definedName name="ПАРК" localSheetId="0">#REF!</definedName>
    <definedName name="ПАРК">#REF!</definedName>
    <definedName name="Пирл" localSheetId="0">[10]Проект!#REF!</definedName>
    <definedName name="Пирл">[10]Проект!#REF!</definedName>
    <definedName name="ппп">[1]Проект!#REF!</definedName>
    <definedName name="прил">[1]Компания!$AN$1:$AN$65536</definedName>
    <definedName name="прил31" hidden="1">[12]XLR_NoRangeSheet!$J$6</definedName>
    <definedName name="рнгоьлдд">[8]Проект!$E$445</definedName>
    <definedName name="ррр">#REF!</definedName>
    <definedName name="Собст">'[11]эл ст'!$A$360:$IV$360</definedName>
    <definedName name="Собств">'[11]эл ст'!$A$369:$IV$369</definedName>
    <definedName name="СуммTable_10">[1]Сумм!$A$685:$AP$723</definedName>
    <definedName name="Т">[10]Проект!$D$20</definedName>
    <definedName name="э" hidden="1">[12]XLR_NoRangeSheet!$E$6</definedName>
    <definedName name="эээ">[10]Проект!#REF!</definedName>
  </definedNames>
  <calcPr calcId="145621"/>
  <customWorkbookViews>
    <customWorkbookView name="Фаттахов Дмитрий Александрович - Личное представление" guid="{F3F85D70-2482-43CC-B713-4D2751EE9827}" mergeInterval="0" personalView="1" maximized="1" windowWidth="1276" windowHeight="774" activeSheetId="6" showComments="commIndAndComment"/>
    <customWorkbookView name="Екатерина В. Кузьменко - Личное представление" guid="{C6DF3639-B6CE-4C2D-B65B-C19F6A5EEE9C}" mergeInterval="0" personalView="1" maximized="1" windowWidth="1916" windowHeight="894" tabRatio="716" activeSheetId="3"/>
  </customWorkbookViews>
</workbook>
</file>

<file path=xl/calcChain.xml><?xml version="1.0" encoding="utf-8"?>
<calcChain xmlns="http://schemas.openxmlformats.org/spreadsheetml/2006/main">
  <c r="B60" i="17" l="1"/>
  <c r="B58" i="17"/>
  <c r="B57" i="17"/>
  <c r="AI112" i="17"/>
  <c r="AI87" i="17" s="1"/>
  <c r="AI92" i="17"/>
  <c r="AI113" i="17"/>
  <c r="P17" i="17"/>
  <c r="P20" i="17"/>
  <c r="P62" i="17"/>
  <c r="R28" i="17" l="1"/>
  <c r="R27" i="17"/>
  <c r="R26" i="17"/>
  <c r="R25" i="17"/>
  <c r="R23" i="17" s="1"/>
  <c r="R32" i="17"/>
  <c r="R49" i="17"/>
  <c r="R57" i="17"/>
  <c r="R58" i="17"/>
  <c r="R56" i="17"/>
  <c r="R55" i="17" s="1"/>
  <c r="R60" i="17"/>
  <c r="R64" i="17"/>
  <c r="R63" i="17"/>
  <c r="R62" i="17" s="1"/>
  <c r="R70" i="17"/>
  <c r="R69" i="17" s="1"/>
  <c r="R74" i="17"/>
  <c r="R73" i="17" s="1"/>
  <c r="R72" i="17"/>
  <c r="R71" i="17" s="1"/>
  <c r="R76" i="17"/>
  <c r="R79" i="17"/>
  <c r="R90" i="17"/>
  <c r="R101" i="17"/>
  <c r="R100" i="17"/>
  <c r="R99" i="17"/>
  <c r="R98" i="17"/>
  <c r="R97" i="17"/>
  <c r="R96" i="17"/>
  <c r="R116" i="17"/>
  <c r="R115" i="17"/>
  <c r="R114" i="17"/>
  <c r="R111" i="17"/>
  <c r="R110" i="17"/>
  <c r="R122" i="17"/>
  <c r="R121" i="17"/>
  <c r="V78" i="17"/>
  <c r="U78" i="17"/>
  <c r="T78" i="17"/>
  <c r="S78" i="17"/>
  <c r="S55" i="17"/>
  <c r="U120" i="17"/>
  <c r="T120" i="17"/>
  <c r="S120" i="17"/>
  <c r="V120" i="17"/>
  <c r="V113" i="17"/>
  <c r="U113" i="17"/>
  <c r="T113" i="17"/>
  <c r="S113" i="17"/>
  <c r="R113" i="17" s="1"/>
  <c r="V109" i="17"/>
  <c r="U109" i="17"/>
  <c r="T109" i="17"/>
  <c r="S109" i="17"/>
  <c r="R109" i="17" s="1"/>
  <c r="S104" i="17"/>
  <c r="S103" i="17" s="1"/>
  <c r="V92" i="17"/>
  <c r="U92" i="17"/>
  <c r="T92" i="17"/>
  <c r="S92" i="17"/>
  <c r="V73" i="17"/>
  <c r="U73" i="17"/>
  <c r="T73" i="17"/>
  <c r="S73" i="17"/>
  <c r="V71" i="17"/>
  <c r="U71" i="17"/>
  <c r="T71" i="17"/>
  <c r="S71" i="17"/>
  <c r="V62" i="17"/>
  <c r="U62" i="17"/>
  <c r="T62" i="17"/>
  <c r="S62" i="17"/>
  <c r="V59" i="17"/>
  <c r="U59" i="17"/>
  <c r="T59" i="17"/>
  <c r="S59" i="17"/>
  <c r="V55" i="17"/>
  <c r="U55" i="17"/>
  <c r="T55" i="17"/>
  <c r="V38" i="17"/>
  <c r="U38" i="17"/>
  <c r="T38" i="17"/>
  <c r="S38" i="17"/>
  <c r="V36" i="17"/>
  <c r="U36" i="17"/>
  <c r="T36" i="17"/>
  <c r="S36" i="17"/>
  <c r="V30" i="17"/>
  <c r="U30" i="17"/>
  <c r="S30" i="17"/>
  <c r="T30" i="17"/>
  <c r="V25" i="17"/>
  <c r="U25" i="17"/>
  <c r="T25" i="17"/>
  <c r="S25" i="17"/>
  <c r="B27" i="17"/>
  <c r="B28" i="17" s="1"/>
  <c r="B31" i="17" s="1"/>
  <c r="B32" i="17" s="1"/>
  <c r="B33" i="17" s="1"/>
  <c r="B34" i="17" s="1"/>
  <c r="B35" i="17" s="1"/>
  <c r="B37" i="17" s="1"/>
  <c r="B39" i="17" s="1"/>
  <c r="B49" i="17" s="1"/>
  <c r="R34" i="17"/>
  <c r="R35" i="17"/>
  <c r="T104" i="17"/>
  <c r="T103" i="17" s="1"/>
  <c r="U104" i="17"/>
  <c r="U103" i="17" s="1"/>
  <c r="V104" i="17"/>
  <c r="V103" i="17" s="1"/>
  <c r="R22" i="17" l="1"/>
  <c r="R123" i="17" l="1"/>
  <c r="R120" i="17" s="1"/>
  <c r="AI120" i="17"/>
  <c r="AD120" i="17"/>
  <c r="P120" i="17"/>
  <c r="K120" i="17"/>
  <c r="AD113" i="17"/>
  <c r="AD112" i="17"/>
  <c r="V112" i="17"/>
  <c r="U112" i="17"/>
  <c r="T112" i="17"/>
  <c r="S112" i="17"/>
  <c r="R112" i="17" s="1"/>
  <c r="R108" i="17"/>
  <c r="R107" i="17"/>
  <c r="R106" i="17"/>
  <c r="R105" i="17"/>
  <c r="AI104" i="17"/>
  <c r="AD104" i="17"/>
  <c r="R104" i="17"/>
  <c r="R103" i="17" s="1"/>
  <c r="P104" i="17"/>
  <c r="K104" i="17"/>
  <c r="R95" i="17"/>
  <c r="R94" i="17"/>
  <c r="R93" i="17"/>
  <c r="R92" i="17" s="1"/>
  <c r="R89" i="17" s="1"/>
  <c r="R88" i="17" s="1"/>
  <c r="R87" i="17" s="1"/>
  <c r="AD92" i="17"/>
  <c r="P92" i="17"/>
  <c r="K92" i="17"/>
  <c r="AI90" i="17"/>
  <c r="AD90" i="17"/>
  <c r="V90" i="17"/>
  <c r="U90" i="17"/>
  <c r="U89" i="17" s="1"/>
  <c r="T90" i="17"/>
  <c r="S90" i="17"/>
  <c r="S89" i="17" s="1"/>
  <c r="S88" i="17" s="1"/>
  <c r="S87" i="17" s="1"/>
  <c r="P90" i="17"/>
  <c r="P89" i="17" s="1"/>
  <c r="K90" i="17"/>
  <c r="AI89" i="17"/>
  <c r="R84" i="17"/>
  <c r="R83" i="17" s="1"/>
  <c r="R82" i="17" s="1"/>
  <c r="AI83" i="17"/>
  <c r="AI82" i="17" s="1"/>
  <c r="AD83" i="17"/>
  <c r="AD82" i="17" s="1"/>
  <c r="V83" i="17"/>
  <c r="V82" i="17" s="1"/>
  <c r="U83" i="17"/>
  <c r="U82" i="17" s="1"/>
  <c r="T83" i="17"/>
  <c r="T82" i="17" s="1"/>
  <c r="S83" i="17"/>
  <c r="S82" i="17" s="1"/>
  <c r="P83" i="17"/>
  <c r="P82" i="17" s="1"/>
  <c r="K83" i="17"/>
  <c r="K82" i="17" s="1"/>
  <c r="R80" i="17"/>
  <c r="R78" i="17" s="1"/>
  <c r="R77" i="17" s="1"/>
  <c r="AI78" i="17"/>
  <c r="AD78" i="17"/>
  <c r="V77" i="17"/>
  <c r="U77" i="17"/>
  <c r="T77" i="17"/>
  <c r="S77" i="17"/>
  <c r="P78" i="17"/>
  <c r="K78" i="17"/>
  <c r="R75" i="17"/>
  <c r="R68" i="17" s="1"/>
  <c r="AI75" i="17"/>
  <c r="AD75" i="17"/>
  <c r="V75" i="17"/>
  <c r="U75" i="17"/>
  <c r="T75" i="17"/>
  <c r="S75" i="17"/>
  <c r="AI69" i="17"/>
  <c r="AD69" i="17"/>
  <c r="V69" i="17"/>
  <c r="V68" i="17" s="1"/>
  <c r="U69" i="17"/>
  <c r="U68" i="17" s="1"/>
  <c r="T69" i="17"/>
  <c r="T68" i="17" s="1"/>
  <c r="S69" i="17"/>
  <c r="S68" i="17" s="1"/>
  <c r="P69" i="17"/>
  <c r="P68" i="17" s="1"/>
  <c r="K69" i="17"/>
  <c r="K68" i="17" s="1"/>
  <c r="R61" i="17"/>
  <c r="R54" i="17"/>
  <c r="R53" i="17" s="1"/>
  <c r="V53" i="17"/>
  <c r="U53" i="17"/>
  <c r="T53" i="17"/>
  <c r="S53" i="17"/>
  <c r="R52" i="17"/>
  <c r="R51" i="17" s="1"/>
  <c r="V51" i="17"/>
  <c r="U51" i="17"/>
  <c r="T51" i="17"/>
  <c r="T50" i="17" s="1"/>
  <c r="S51" i="17"/>
  <c r="K51" i="17"/>
  <c r="K50" i="17" s="1"/>
  <c r="V48" i="17"/>
  <c r="V46" i="17" s="1"/>
  <c r="V45" i="17" s="1"/>
  <c r="U48" i="17"/>
  <c r="T48" i="17"/>
  <c r="T46" i="17" s="1"/>
  <c r="T45" i="17" s="1"/>
  <c r="S48" i="17"/>
  <c r="R48" i="17"/>
  <c r="P48" i="17"/>
  <c r="P46" i="17" s="1"/>
  <c r="P45" i="17" s="1"/>
  <c r="P44" i="17" s="1"/>
  <c r="K48" i="17"/>
  <c r="K46" i="17" s="1"/>
  <c r="K45" i="17" s="1"/>
  <c r="U46" i="17"/>
  <c r="U45" i="17" s="1"/>
  <c r="S46" i="17"/>
  <c r="S45" i="17" s="1"/>
  <c r="R39" i="17"/>
  <c r="R38" i="17" s="1"/>
  <c r="R37" i="17"/>
  <c r="K36" i="17"/>
  <c r="R33" i="17"/>
  <c r="R31" i="17"/>
  <c r="T29" i="17"/>
  <c r="K30" i="17"/>
  <c r="V29" i="17"/>
  <c r="V23" i="17"/>
  <c r="V22" i="17" s="1"/>
  <c r="T23" i="17"/>
  <c r="T22" i="17" s="1"/>
  <c r="S23" i="17"/>
  <c r="S22" i="17" s="1"/>
  <c r="P23" i="17"/>
  <c r="P22" i="17" s="1"/>
  <c r="P21" i="17" s="1"/>
  <c r="U23" i="17"/>
  <c r="U22" i="17" s="1"/>
  <c r="O23" i="17"/>
  <c r="K23" i="17"/>
  <c r="K22" i="17" s="1"/>
  <c r="O22" i="17"/>
  <c r="O21" i="17" s="1"/>
  <c r="O20" i="17" s="1"/>
  <c r="O19" i="17" s="1"/>
  <c r="O18" i="17" s="1"/>
  <c r="AH19" i="17"/>
  <c r="AH18" i="17" s="1"/>
  <c r="AH17" i="17" s="1"/>
  <c r="AD89" i="17" l="1"/>
  <c r="AD88" i="17" s="1"/>
  <c r="AD87" i="17" s="1"/>
  <c r="R30" i="17"/>
  <c r="R67" i="17"/>
  <c r="R66" i="17" s="1"/>
  <c r="R65" i="17" s="1"/>
  <c r="K89" i="17"/>
  <c r="R46" i="17"/>
  <c r="AD77" i="17"/>
  <c r="K88" i="17"/>
  <c r="K87" i="17" s="1"/>
  <c r="P88" i="17"/>
  <c r="P87" i="17" s="1"/>
  <c r="U88" i="17"/>
  <c r="U87" i="17" s="1"/>
  <c r="T89" i="17"/>
  <c r="T88" i="17" s="1"/>
  <c r="T87" i="17" s="1"/>
  <c r="V89" i="17"/>
  <c r="V88" i="17" s="1"/>
  <c r="V87" i="17" s="1"/>
  <c r="AI68" i="17"/>
  <c r="K77" i="17"/>
  <c r="P77" i="17"/>
  <c r="T44" i="17"/>
  <c r="V50" i="17"/>
  <c r="V44" i="17" s="1"/>
  <c r="K29" i="17"/>
  <c r="K21" i="17" s="1"/>
  <c r="K44" i="17"/>
  <c r="S50" i="17"/>
  <c r="U50" i="17"/>
  <c r="U44" i="17" s="1"/>
  <c r="V67" i="17"/>
  <c r="V66" i="17" s="1"/>
  <c r="V65" i="17" s="1"/>
  <c r="P67" i="17"/>
  <c r="P66" i="17" s="1"/>
  <c r="S67" i="17"/>
  <c r="S66" i="17" s="1"/>
  <c r="U67" i="17"/>
  <c r="U66" i="17" s="1"/>
  <c r="U65" i="17" s="1"/>
  <c r="AD68" i="17"/>
  <c r="AD67" i="17" s="1"/>
  <c r="AD66" i="17" s="1"/>
  <c r="AD65" i="17" s="1"/>
  <c r="AD17" i="17" s="1"/>
  <c r="S44" i="17"/>
  <c r="R59" i="17"/>
  <c r="T67" i="17"/>
  <c r="AI67" i="17"/>
  <c r="AI66" i="17" s="1"/>
  <c r="R50" i="17"/>
  <c r="B52" i="17"/>
  <c r="B54" i="17" s="1"/>
  <c r="T66" i="17"/>
  <c r="T65" i="17" s="1"/>
  <c r="AI88" i="17"/>
  <c r="U29" i="17"/>
  <c r="U21" i="17" s="1"/>
  <c r="S29" i="17"/>
  <c r="S21" i="17" s="1"/>
  <c r="S20" i="17" s="1"/>
  <c r="R36" i="17"/>
  <c r="R29" i="17" s="1"/>
  <c r="R21" i="17" s="1"/>
  <c r="T21" i="17"/>
  <c r="T20" i="17" s="1"/>
  <c r="V21" i="17"/>
  <c r="K67" i="17" l="1"/>
  <c r="K66" i="17" s="1"/>
  <c r="K65" i="17" s="1"/>
  <c r="R45" i="17"/>
  <c r="P65" i="17"/>
  <c r="P19" i="17" s="1"/>
  <c r="P18" i="17" s="1"/>
  <c r="B56" i="17"/>
  <c r="B61" i="17" s="1"/>
  <c r="B63" i="17" s="1"/>
  <c r="B64" i="17" s="1"/>
  <c r="B70" i="17" s="1"/>
  <c r="B72" i="17" s="1"/>
  <c r="B74" i="17" s="1"/>
  <c r="B76" i="17" s="1"/>
  <c r="B79" i="17" s="1"/>
  <c r="B80" i="17" s="1"/>
  <c r="B84" i="17" s="1"/>
  <c r="B93" i="17" s="1"/>
  <c r="B94" i="17" s="1"/>
  <c r="B95" i="17" s="1"/>
  <c r="B96" i="17" s="1"/>
  <c r="B97" i="17" s="1"/>
  <c r="B98" i="17" s="1"/>
  <c r="B99" i="17" s="1"/>
  <c r="B100" i="17" s="1"/>
  <c r="B101" i="17" s="1"/>
  <c r="B105" i="17" s="1"/>
  <c r="B106" i="17" s="1"/>
  <c r="B107" i="17" s="1"/>
  <c r="B108" i="17" s="1"/>
  <c r="B110" i="17" s="1"/>
  <c r="B111" i="17" s="1"/>
  <c r="B115" i="17" s="1"/>
  <c r="B116" i="17" s="1"/>
  <c r="B121" i="17" s="1"/>
  <c r="B122" i="17" s="1"/>
  <c r="B123" i="17" s="1"/>
  <c r="S65" i="17"/>
  <c r="S19" i="17" s="1"/>
  <c r="S18" i="17" s="1"/>
  <c r="S17" i="17" s="1"/>
  <c r="U20" i="17"/>
  <c r="U19" i="17" s="1"/>
  <c r="U18" i="17" s="1"/>
  <c r="U17" i="17" s="1"/>
  <c r="V20" i="17"/>
  <c r="V19" i="17" s="1"/>
  <c r="V18" i="17" s="1"/>
  <c r="V17" i="17" s="1"/>
  <c r="K20" i="17"/>
  <c r="T19" i="17"/>
  <c r="T18" i="17" s="1"/>
  <c r="T17" i="17" s="1"/>
  <c r="AI65" i="17"/>
  <c r="AI17" i="17" s="1"/>
  <c r="K19" i="17" l="1"/>
  <c r="K18" i="17" s="1"/>
  <c r="K17" i="17" s="1"/>
  <c r="R44" i="17"/>
  <c r="R20" i="17" s="1"/>
  <c r="R19" i="17" l="1"/>
  <c r="R18" i="17" l="1"/>
  <c r="R17" i="17" l="1"/>
</calcChain>
</file>

<file path=xl/sharedStrings.xml><?xml version="1.0" encoding="utf-8"?>
<sst xmlns="http://schemas.openxmlformats.org/spreadsheetml/2006/main" count="197" uniqueCount="154">
  <si>
    <t>к приказу Минэнерго России</t>
  </si>
  <si>
    <r>
      <t>от "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 xml:space="preserve"> 2010 г. № 114</t>
    </r>
  </si>
  <si>
    <t>Утверждаю</t>
  </si>
  <si>
    <r>
      <t>«___» ______________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2015 год</t>
    </r>
  </si>
  <si>
    <t>Инвестиции в основной капитал, в т.ч.</t>
  </si>
  <si>
    <t>1.1.</t>
  </si>
  <si>
    <t xml:space="preserve">Инвестиции на производственное развитие, из них: </t>
  </si>
  <si>
    <t xml:space="preserve">Техническое перевооружение и реконструкция </t>
  </si>
  <si>
    <t>1.1.1.1</t>
  </si>
  <si>
    <t>Основные объекты всего, в т.ч.</t>
  </si>
  <si>
    <t>1.1.1.2</t>
  </si>
  <si>
    <t>Энергосбережение и повышение энергетической эффективности, в т.ч.</t>
  </si>
  <si>
    <t>1.1.1.3</t>
  </si>
  <si>
    <t>Инновации и НИОКР, в.т.ч.:</t>
  </si>
  <si>
    <t>1.1.1.4</t>
  </si>
  <si>
    <t>Создание систем противоаварийной и режимной автоматики, в т.ч.</t>
  </si>
  <si>
    <t>1.1.1.5</t>
  </si>
  <si>
    <t>Создание систем телемеханики  и связи, в т.ч.</t>
  </si>
  <si>
    <t>1.1.1.6</t>
  </si>
  <si>
    <t>Установка устройств регулирования напряжения и компенсации реактивной мощности, в т.ч.</t>
  </si>
  <si>
    <t>1.1.1.7</t>
  </si>
  <si>
    <t>Технологическое присоединение потребителей, в т.ч.:</t>
  </si>
  <si>
    <t>1.1.1.8</t>
  </si>
  <si>
    <t>1.1.1.9</t>
  </si>
  <si>
    <t>1.1.1.10</t>
  </si>
  <si>
    <t>Новое строительство и расширение</t>
  </si>
  <si>
    <t>1.1.2.1</t>
  </si>
  <si>
    <t>1.1.2.2</t>
  </si>
  <si>
    <t>1.1.2.3</t>
  </si>
  <si>
    <t>1.1.2.4</t>
  </si>
  <si>
    <t>1.1.2.5</t>
  </si>
  <si>
    <t>1.1.2.6</t>
  </si>
  <si>
    <t>1.1.2.7</t>
  </si>
  <si>
    <t>1.2.</t>
  </si>
  <si>
    <t>Приобретение объектов основных средств</t>
  </si>
  <si>
    <t>1.1.1.</t>
  </si>
  <si>
    <t>Электрические линии, в т.ч.</t>
  </si>
  <si>
    <t>ВЛЭП 1-20 кВ (СН2)</t>
  </si>
  <si>
    <t>кабельные линии, в т.ч.</t>
  </si>
  <si>
    <t>1.1.2.</t>
  </si>
  <si>
    <t>"Приморские ЭС"</t>
  </si>
  <si>
    <t>воздушные линии, в т.ч.</t>
  </si>
  <si>
    <t>Реконструкция сетей 6 / 0,4 кВ с. Тигровое</t>
  </si>
  <si>
    <t>Реконструкция ЗТП города Партизанск</t>
  </si>
  <si>
    <t>Реконструкция ЛЭП-35 кВ Седанка-Ипподром (с переводом на напряжение 110 кВ)</t>
  </si>
  <si>
    <t>Подстанции, в т. ч.</t>
  </si>
  <si>
    <t>Уровень входящего напряжения 110 кВ (ВН)</t>
  </si>
  <si>
    <t>Уровень входящего напряжения 35 кВ (СН1)</t>
  </si>
  <si>
    <t>АИИС КУЭ розничного рынка</t>
  </si>
  <si>
    <t>Инновации и НИОКР, в т.ч.:</t>
  </si>
  <si>
    <t xml:space="preserve">Реконструкция сетей 6/10/0.4 кВ </t>
  </si>
  <si>
    <t>Монтаж и наладка ячеек 6/10 кВ на ПС 110 кВ</t>
  </si>
  <si>
    <t>Монтаж и наладка ячеек 6/10 кВ на ПС 35 кВ</t>
  </si>
  <si>
    <t>Прочие объекты электроэнергетики, в т.ч.:</t>
  </si>
  <si>
    <t>Монтаж автоматической противопожарной сигнализации</t>
  </si>
  <si>
    <t>Реконструкция административного здания ул. Командорская, 13а</t>
  </si>
  <si>
    <t>Оборудование, не входящее в сметы строек, в т.ч.:</t>
  </si>
  <si>
    <t>Приобретение оборудования связи</t>
  </si>
  <si>
    <t>Приобретение оборудования и материалов для строительства будущих лет</t>
  </si>
  <si>
    <t>ПИР для строительства будущих лет, в т.ч.:</t>
  </si>
  <si>
    <t>ВЛ 110 кВ "ВТЭЦ-2 до оп.54" (строительство)</t>
  </si>
  <si>
    <t>ЛЭП-35 кВ Эгершельд - Зеленая - КЭТ с заходами на ПС Русская (строительство)</t>
  </si>
  <si>
    <t>КЛ-110 "Залив-Бурная"  (строительство)</t>
  </si>
  <si>
    <t>Подстанции, в т.ч.:</t>
  </si>
  <si>
    <t>ПС 110/35/6 кВ "Орлиная" (строительство)</t>
  </si>
  <si>
    <t>Расширение и создание распределительных сетей 6/10/0,4 кВ</t>
  </si>
  <si>
    <t>Выполнение мероприятий по подключению заявителей по заключенным договорам ТП с мощностью от 150 кВт и выше</t>
  </si>
  <si>
    <t>Выполнение мероприятий  по подключению заявителей по заключенным договорам ТП с мощностью до 15 кВт</t>
  </si>
  <si>
    <t>Выполнение мероприятий по подключению заявителей по заключенным договорам ТП с мощностью от 15 кВт до 150 кВт</t>
  </si>
  <si>
    <t>Строительство ЛЭП 6 кВ в с. Вольно-Надеждинское</t>
  </si>
  <si>
    <t>Строительство ЛЭП от ячеек 6 кВ ПС 110 кВ "Орлиная" для подключения заявителей</t>
  </si>
  <si>
    <t>Уровень входящего напряжения 6 кВ (СН2)</t>
  </si>
  <si>
    <t>РП 6 кВ «Городское» с ЛЭП 6 кВ для подключения заявителей  (строительство)</t>
  </si>
  <si>
    <t>ПС 110 кВ  "Терней" (строительство)</t>
  </si>
  <si>
    <t>Оснащение автотранспорта тахографами</t>
  </si>
  <si>
    <t>Реконструкция ПС 110 кВ А (реконструкция ОРУ 110 кВ с заменой маслянных выключателей на ВЭБ 110 кВ)</t>
  </si>
  <si>
    <t>Реконструкция ПС 110 кВ СИ (реконструкция ОРУ 110 кВ с заменой ОД и КЗ на ВЭБ 110 кВ)</t>
  </si>
  <si>
    <t>Реконструкция ПС 110 кВ 2Р (реконструкция ОРУ 110 кВ с заменой масляных выключателей на ВЭБ 110 кВ)</t>
  </si>
  <si>
    <t>И.о. директора филиала АО "ДРСК" "Приморские электрические сети"</t>
  </si>
  <si>
    <t>Приложение  № 1.2</t>
  </si>
  <si>
    <t xml:space="preserve">М.П. </t>
  </si>
  <si>
    <t>№</t>
  </si>
  <si>
    <t>Наименование объекта*</t>
  </si>
  <si>
    <t>Технические  характеристики реконструируемых объектов</t>
  </si>
  <si>
    <t>Технические характеристики строящихся объектов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</si>
  <si>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</si>
  <si>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</si>
  <si>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</si>
  <si>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</si>
  <si>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</si>
  <si>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</si>
  <si>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</si>
  <si>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</si>
  <si>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</si>
  <si>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</si>
  <si>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</si>
  <si>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</si>
  <si>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</si>
  <si>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провода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</si>
  <si>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</si>
  <si>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</si>
  <si>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</si>
  <si>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</si>
  <si>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</si>
  <si>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</si>
  <si>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</si>
  <si>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</si>
  <si>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ВЛЭП 35 кВ (СН1)</t>
  </si>
  <si>
    <t>У-35-1, УК-45, КМ110-2А, УС110-8, У110-2</t>
  </si>
  <si>
    <t>М-50,АС-120</t>
  </si>
  <si>
    <t>ВЛЭП 0,4 кВ (НН)</t>
  </si>
  <si>
    <t>ПС Рыбники-1958г., ПС Угловая-1937г., ПС Бархатная-1965г., ПС Сахарный комбинат-1971г., ПС УМЗ-1969г., ПС ЛДК-1969г., ПС Город-1967г.</t>
  </si>
  <si>
    <t>ПС Рыбники: ТМ-5600/35, ТДНС-10000/35 
ПС Угловая: ТДНС-10000/35, ТД-10000/35 
ПС Бархатная: ТАМ-5600/35 - 2 шт
ПС Сахарный комбинат ТДНС-16000/35 - 1 шт, ТМН-4000/35-71У1 - 1 шт
ПС УМЗ: ТМ-7500/35У1, ТДНС-16000/35-71У1
ПС ЛДК: ТДУ-10000/35/6-У-1, ТДНС-16000/35/6 -У-1
ПС Город: ТД-16000/35, ТМ-6300/35</t>
  </si>
  <si>
    <t>ВЛЭП 110 кВ (ВН)</t>
  </si>
  <si>
    <t>СИП 2 3*50+1*50, СИП 2 3 *70+1*70, СИП 4 4*16, СИП 4 2*16, СИП 2 3*70+1*95, СИП 2 3*50+1*70,АС 50/8</t>
  </si>
  <si>
    <t>ВЛЭП 110-220 кВ (ВН)</t>
  </si>
  <si>
    <t>ПС110-10ПГ, У220-2+14, УА220-2а, У220-2+9, У220-2+5, У110-2а+5</t>
  </si>
  <si>
    <t>АПвПу2г-1х800/150-64/110</t>
  </si>
  <si>
    <t>КЛЭП 110 кВ (ВН)</t>
  </si>
  <si>
    <t>КЛЭП 20-35 кВ (СН1)</t>
  </si>
  <si>
    <t>СИП 3</t>
  </si>
  <si>
    <t>КЛЭП 110-220 кВ (ВН)</t>
  </si>
  <si>
    <t>КЛ 110 кВ «ТЭЦ Восточная – 1Р» (троительство)</t>
  </si>
  <si>
    <t>КЛ 110 кВ «ТЭЦ Восточная – 2Р» (cтроительство)</t>
  </si>
  <si>
    <t>КЛ 110 кВ «ТЭЦ Восточная – СИ» (cтроительство)</t>
  </si>
  <si>
    <t>КЛ 110 кВ «ТЭЦ Восточная – Зеленый угол» (cтроительство)</t>
  </si>
  <si>
    <t xml:space="preserve">                   ВЛЭП 1-20 кВ (СН2)</t>
  </si>
  <si>
    <t xml:space="preserve">                    ВЛЭП 35 кВ (СН1)</t>
  </si>
  <si>
    <t>Реконструкция ПС 35 кВ с увеличением трансформаторной мощности</t>
  </si>
  <si>
    <t>ЛЭП-10 кВ Сокольчи-Глазковка (строительство )</t>
  </si>
  <si>
    <t>Строительство ВЛ – 6 кВ и КТП 6/0,4  кВ в селе Глуховка</t>
  </si>
  <si>
    <t>Строительство ВЛ – 10 кВ и КТП 10/0,4  кВ в селе Духовское</t>
  </si>
  <si>
    <t>Строительство ВЛ – 10 кВ и КТП 10/0,4  кВ в селе Сухановка</t>
  </si>
  <si>
    <t>Строительство ВЛ – 10 кВ и КТП 10/0,4  кВ в селе Знаменка</t>
  </si>
  <si>
    <t>ПИР ВЛ 110 кВ "Пластун"- "Терней" (строительство)</t>
  </si>
  <si>
    <t>_________________С.Н. Корчемагин</t>
  </si>
  <si>
    <t xml:space="preserve">                   КЛЭП 6-10;0,4 кВ</t>
  </si>
  <si>
    <t xml:space="preserve">Реконструкция сетей 6/0,4 кВ города Партизанска и Партизанского Г.О. (п. Авангард) </t>
  </si>
  <si>
    <t xml:space="preserve">Стоимость основных этапов работ по реализации инвестиционной программы АО "ДРСК"  на 2015  год </t>
  </si>
  <si>
    <t>Замена аккумуляторных батарей (ЦП 1.4.)</t>
  </si>
  <si>
    <t>Реконструкция ПС 110 кВ 1Р (установка панелей защит)</t>
  </si>
  <si>
    <t>Реконструкция ПС 110 кВ Пластун</t>
  </si>
  <si>
    <t>КЛ-110 кВ "Чуркин-Голдобин"</t>
  </si>
  <si>
    <t>Строительство ВЛ – 10 кВ и КТП 10/0,4  кВ в 4 км на Ю-В от ст. Партизан</t>
  </si>
  <si>
    <t>Строительство ВЛ – 10 кВ и КТП 10/0,4  кВ возле села Ляличи</t>
  </si>
  <si>
    <t>Строительство РП 6 кВ «Западное» и строительство ЛЭП 6 кВ для подключения заявителей мощностью свыше 150 кВт</t>
  </si>
  <si>
    <t>ПС 110/6 кВ "Городская" (строительство)</t>
  </si>
  <si>
    <t>Плановый объем финансирования, млн. руб. 2015**</t>
  </si>
  <si>
    <t>ТДТНГ-40500/110 - 1 шт, ТДТНГ-40000/110 - 1 шт</t>
  </si>
  <si>
    <t>ТДТНГ-20000/110 - 2 шт</t>
  </si>
  <si>
    <t>АПвПу2Г-1*500/70-10 кв</t>
  </si>
  <si>
    <t>АПвПу2Г-1*500/70-6 кв</t>
  </si>
  <si>
    <t>АПвПу2Г-1*630/0.05, АСК 240/32,  АПвПу2Г-1*240/0.135, АСК 120/19</t>
  </si>
  <si>
    <t>АПвБВ-6 3*240/25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</si>
</sst>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0\ _₽_-;\-* #,##0.000\ _₽_-;_-* &quot;-&quot;??\ _₽_-;_-@_-"/>
    <numFmt numFmtId="167" formatCode="#,##0_);[Red]\(#,##0\)"/>
    <numFmt numFmtId="168" formatCode="#,##0_);\(#,##0\)"/>
    <numFmt numFmtId="169" formatCode="[&lt;=9999999]###\-####;\+#_ \(###\)\ ###\-####"/>
    <numFmt numFmtId="170" formatCode="_-* #,##0.000_р_._-;\-* #,##0.000_р_._-;_-* &quot;-&quot;??_р_._-;_-@_-"/>
    <numFmt numFmtId="171" formatCode="0.000"/>
    <numFmt numFmtId="172" formatCode="0_ ;\-0\ "/>
    <numFmt numFmtId="173" formatCode="_-* #,##0.00000_р_._-;\-* #,##0.00000_р_._-;_-* &quot;-&quot;??_р_._-;_-@_-"/>
    <numFmt numFmtId="174" formatCode="_-* #,##0.00_р_._-;\-* #,##0.00_р_._-;_-* &quot;-&quot;_р_._-;_-@_-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800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CFFCC"/>
        <bgColor rgb="FFCCFFFF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</borders>
  <cellStyleXfs count="3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11" fillId="0" borderId="0"/>
    <xf numFmtId="0" fontId="11" fillId="0" borderId="0"/>
    <xf numFmtId="0" fontId="7" fillId="0" borderId="0"/>
    <xf numFmtId="0" fontId="5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167" fontId="12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167" fontId="12" fillId="0" borderId="0">
      <alignment vertical="top"/>
    </xf>
    <xf numFmtId="0" fontId="11" fillId="0" borderId="0"/>
    <xf numFmtId="167" fontId="12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167" fontId="12" fillId="0" borderId="0">
      <alignment vertical="top"/>
    </xf>
    <xf numFmtId="0" fontId="11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9" borderId="0" applyNumberFormat="0" applyBorder="0" applyAlignment="0" applyProtection="0"/>
    <xf numFmtId="167" fontId="15" fillId="20" borderId="0">
      <alignment vertical="top"/>
    </xf>
    <xf numFmtId="14" fontId="16" fillId="0" borderId="0">
      <alignment vertical="top"/>
    </xf>
    <xf numFmtId="167" fontId="17" fillId="0" borderId="0">
      <alignment vertical="top"/>
    </xf>
    <xf numFmtId="0" fontId="18" fillId="0" borderId="0">
      <alignment vertical="top"/>
    </xf>
    <xf numFmtId="167" fontId="19" fillId="0" borderId="0">
      <alignment vertical="top"/>
    </xf>
    <xf numFmtId="168" fontId="15" fillId="0" borderId="0">
      <alignment vertical="top"/>
    </xf>
    <xf numFmtId="0" fontId="11" fillId="0" borderId="0"/>
    <xf numFmtId="167" fontId="20" fillId="21" borderId="0">
      <alignment horizontal="right" vertical="top"/>
    </xf>
    <xf numFmtId="0" fontId="5" fillId="0" borderId="0"/>
    <xf numFmtId="169" fontId="16" fillId="0" borderId="0">
      <alignment vertical="top"/>
    </xf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17" borderId="0" applyNumberFormat="0" applyBorder="0" applyAlignment="0" applyProtection="0"/>
    <xf numFmtId="0" fontId="14" fillId="2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21" fillId="9" borderId="13" applyNumberFormat="0" applyAlignment="0" applyProtection="0"/>
    <xf numFmtId="0" fontId="21" fillId="9" borderId="13" applyNumberFormat="0" applyAlignment="0" applyProtection="0"/>
    <xf numFmtId="0" fontId="22" fillId="18" borderId="14" applyNumberFormat="0" applyAlignment="0" applyProtection="0"/>
    <xf numFmtId="0" fontId="22" fillId="27" borderId="14" applyNumberFormat="0" applyAlignment="0" applyProtection="0"/>
    <xf numFmtId="0" fontId="23" fillId="18" borderId="13" applyNumberFormat="0" applyAlignment="0" applyProtection="0"/>
    <xf numFmtId="0" fontId="23" fillId="27" borderId="13" applyNumberFormat="0" applyAlignment="0" applyProtection="0"/>
    <xf numFmtId="0" fontId="24" fillId="0" borderId="0" applyBorder="0">
      <alignment horizontal="center" vertical="center" wrapText="1"/>
    </xf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Border="0">
      <alignment horizontal="center" vertical="center" wrapText="1"/>
    </xf>
    <xf numFmtId="4" fontId="32" fillId="28" borderId="7" applyBorder="0">
      <alignment horizontal="right"/>
    </xf>
    <xf numFmtId="0" fontId="33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29" borderId="23" applyNumberFormat="0" applyAlignment="0" applyProtection="0"/>
    <xf numFmtId="0" fontId="34" fillId="29" borderId="23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3" fillId="0" borderId="0"/>
    <xf numFmtId="0" fontId="2" fillId="0" borderId="0"/>
    <xf numFmtId="0" fontId="38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6" fillId="0" borderId="0"/>
    <xf numFmtId="0" fontId="6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6" fillId="0" borderId="0"/>
    <xf numFmtId="0" fontId="10" fillId="0" borderId="0"/>
    <xf numFmtId="0" fontId="2" fillId="0" borderId="0"/>
    <xf numFmtId="0" fontId="1" fillId="0" borderId="0"/>
    <xf numFmtId="0" fontId="6" fillId="0" borderId="0"/>
    <xf numFmtId="0" fontId="41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13" fillId="0" borderId="0"/>
    <xf numFmtId="0" fontId="5" fillId="0" borderId="0"/>
    <xf numFmtId="0" fontId="6" fillId="0" borderId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3" fillId="30" borderId="24" applyNumberFormat="0" applyFont="0" applyAlignment="0" applyProtection="0"/>
    <xf numFmtId="0" fontId="13" fillId="30" borderId="24" applyNumberFormat="0" applyFont="0" applyAlignment="0" applyProtection="0"/>
    <xf numFmtId="0" fontId="2" fillId="30" borderId="24" applyNumberFormat="0" applyFont="0" applyAlignment="0" applyProtection="0"/>
    <xf numFmtId="0" fontId="13" fillId="30" borderId="24" applyNumberFormat="0" applyFont="0" applyAlignment="0" applyProtection="0"/>
    <xf numFmtId="0" fontId="13" fillId="30" borderId="2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25" applyNumberFormat="0" applyFill="0" applyAlignment="0" applyProtection="0"/>
    <xf numFmtId="0" fontId="45" fillId="0" borderId="25" applyNumberFormat="0" applyFill="0" applyAlignment="0" applyProtection="0"/>
    <xf numFmtId="167" fontId="12" fillId="0" borderId="0">
      <alignment vertical="top"/>
    </xf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32" fillId="3" borderId="0" applyBorder="0">
      <alignment horizontal="right"/>
    </xf>
    <xf numFmtId="0" fontId="47" fillId="6" borderId="0" applyNumberFormat="0" applyBorder="0" applyAlignment="0" applyProtection="0"/>
    <xf numFmtId="0" fontId="47" fillId="6" borderId="0" applyNumberFormat="0" applyBorder="0" applyAlignment="0" applyProtection="0"/>
    <xf numFmtId="0" fontId="48" fillId="0" borderId="0"/>
    <xf numFmtId="43" fontId="48" fillId="0" borderId="0" applyFont="0" applyFill="0" applyBorder="0" applyAlignment="0" applyProtection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1" fillId="0" borderId="0"/>
    <xf numFmtId="0" fontId="48" fillId="0" borderId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17" borderId="0" applyNumberFormat="0" applyBorder="0" applyAlignment="0" applyProtection="0"/>
    <xf numFmtId="0" fontId="22" fillId="18" borderId="14" applyNumberFormat="0" applyAlignment="0" applyProtection="0"/>
    <xf numFmtId="0" fontId="23" fillId="18" borderId="13" applyNumberFormat="0" applyAlignment="0" applyProtection="0"/>
    <xf numFmtId="0" fontId="25" fillId="0" borderId="15" applyNumberFormat="0" applyFill="0" applyAlignment="0" applyProtection="0"/>
    <xf numFmtId="0" fontId="27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49" fillId="31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165" fontId="2" fillId="0" borderId="0" applyFont="0" applyFill="0" applyBorder="0" applyAlignment="0" applyProtection="0"/>
  </cellStyleXfs>
  <cellXfs count="165">
    <xf numFmtId="0" fontId="0" fillId="0" borderId="0" xfId="0"/>
    <xf numFmtId="166" fontId="2" fillId="0" borderId="0" xfId="1" applyNumberFormat="1" applyFont="1" applyFill="1" applyAlignment="1">
      <alignment horizontal="right"/>
    </xf>
    <xf numFmtId="166" fontId="2" fillId="0" borderId="0" xfId="1" applyNumberFormat="1" applyFont="1" applyFill="1" applyAlignment="1">
      <alignment horizontal="right" vertical="center"/>
    </xf>
    <xf numFmtId="166" fontId="2" fillId="0" borderId="0" xfId="1" applyNumberFormat="1" applyFont="1" applyAlignment="1">
      <alignment horizontal="right"/>
    </xf>
    <xf numFmtId="0" fontId="8" fillId="0" borderId="0" xfId="0" applyFont="1"/>
    <xf numFmtId="0" fontId="9" fillId="0" borderId="0" xfId="0" applyFont="1" applyFill="1"/>
    <xf numFmtId="0" fontId="8" fillId="0" borderId="0" xfId="0" applyFont="1" applyFill="1"/>
    <xf numFmtId="0" fontId="2" fillId="0" borderId="7" xfId="6" applyFont="1" applyFill="1" applyBorder="1"/>
    <xf numFmtId="0" fontId="2" fillId="0" borderId="0" xfId="6" applyFont="1" applyFill="1" applyBorder="1"/>
    <xf numFmtId="0" fontId="50" fillId="0" borderId="0" xfId="6" applyFont="1" applyFill="1" applyBorder="1"/>
    <xf numFmtId="2" fontId="2" fillId="0" borderId="0" xfId="6" applyNumberFormat="1" applyFont="1" applyFill="1" applyBorder="1" applyAlignment="1">
      <alignment horizontal="center"/>
    </xf>
    <xf numFmtId="2" fontId="4" fillId="0" borderId="0" xfId="6" applyNumberFormat="1" applyFont="1" applyFill="1" applyAlignment="1">
      <alignment horizontal="right"/>
    </xf>
    <xf numFmtId="0" fontId="2" fillId="0" borderId="0" xfId="2" applyFont="1" applyFill="1"/>
    <xf numFmtId="0" fontId="2" fillId="0" borderId="0" xfId="11" applyFont="1" applyFill="1" applyAlignment="1">
      <alignment horizontal="right"/>
    </xf>
    <xf numFmtId="0" fontId="2" fillId="0" borderId="0" xfId="6" applyFont="1" applyFill="1"/>
    <xf numFmtId="0" fontId="4" fillId="0" borderId="0" xfId="6" applyFont="1" applyFill="1"/>
    <xf numFmtId="0" fontId="4" fillId="0" borderId="0" xfId="6" applyFont="1" applyFill="1" applyBorder="1" applyAlignment="1">
      <alignment horizontal="center"/>
    </xf>
    <xf numFmtId="0" fontId="51" fillId="0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horizontal="center"/>
    </xf>
    <xf numFmtId="0" fontId="2" fillId="0" borderId="0" xfId="6" applyFont="1" applyFill="1" applyBorder="1" applyAlignment="1">
      <alignment wrapText="1"/>
    </xf>
    <xf numFmtId="0" fontId="2" fillId="0" borderId="0" xfId="0" applyFont="1"/>
    <xf numFmtId="0" fontId="2" fillId="0" borderId="0" xfId="6" applyFont="1" applyFill="1" applyBorder="1" applyAlignment="1"/>
    <xf numFmtId="170" fontId="4" fillId="0" borderId="0" xfId="6" applyNumberFormat="1" applyFont="1" applyFill="1" applyBorder="1" applyAlignment="1">
      <alignment horizontal="center"/>
    </xf>
    <xf numFmtId="0" fontId="2" fillId="0" borderId="0" xfId="4" applyFont="1" applyAlignment="1">
      <alignment horizontal="right"/>
    </xf>
    <xf numFmtId="0" fontId="2" fillId="0" borderId="12" xfId="6" applyFont="1" applyFill="1" applyBorder="1"/>
    <xf numFmtId="0" fontId="51" fillId="0" borderId="5" xfId="6" applyFont="1" applyFill="1" applyBorder="1" applyAlignment="1">
      <alignment horizontal="center" vertical="center" wrapText="1"/>
    </xf>
    <xf numFmtId="0" fontId="4" fillId="0" borderId="12" xfId="6" applyFont="1" applyFill="1" applyBorder="1"/>
    <xf numFmtId="0" fontId="51" fillId="0" borderId="10" xfId="6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distributed"/>
    </xf>
    <xf numFmtId="0" fontId="4" fillId="0" borderId="7" xfId="6" applyFont="1" applyFill="1" applyBorder="1" applyAlignment="1">
      <alignment horizontal="center" vertical="center" wrapText="1"/>
    </xf>
    <xf numFmtId="0" fontId="51" fillId="0" borderId="7" xfId="6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4" fillId="0" borderId="9" xfId="6" applyFont="1" applyFill="1" applyBorder="1" applyAlignment="1">
      <alignment horizontal="center" vertical="center" wrapText="1"/>
    </xf>
    <xf numFmtId="0" fontId="51" fillId="0" borderId="8" xfId="6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distributed" wrapText="1"/>
    </xf>
    <xf numFmtId="0" fontId="4" fillId="0" borderId="0" xfId="6" applyFont="1" applyFill="1" applyBorder="1"/>
    <xf numFmtId="0" fontId="2" fillId="0" borderId="10" xfId="6" applyFont="1" applyFill="1" applyBorder="1" applyAlignment="1">
      <alignment horizontal="center" vertical="center" wrapText="1"/>
    </xf>
    <xf numFmtId="0" fontId="50" fillId="0" borderId="12" xfId="6" applyFont="1" applyFill="1" applyBorder="1" applyAlignment="1">
      <alignment horizontal="center" vertical="center" wrapText="1"/>
    </xf>
    <xf numFmtId="0" fontId="50" fillId="0" borderId="10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horizontal="center" vertical="distributed"/>
    </xf>
    <xf numFmtId="0" fontId="2" fillId="0" borderId="7" xfId="6" applyFont="1" applyFill="1" applyBorder="1" applyAlignment="1">
      <alignment horizontal="center" vertical="center" wrapText="1"/>
    </xf>
    <xf numFmtId="0" fontId="50" fillId="0" borderId="7" xfId="6" applyFont="1" applyFill="1" applyBorder="1" applyAlignment="1">
      <alignment horizontal="center" vertical="center" wrapText="1"/>
    </xf>
    <xf numFmtId="0" fontId="2" fillId="0" borderId="9" xfId="6" applyFont="1" applyFill="1" applyBorder="1" applyAlignment="1">
      <alignment horizontal="center" vertical="center" wrapText="1"/>
    </xf>
    <xf numFmtId="0" fontId="50" fillId="0" borderId="8" xfId="6" applyFont="1" applyFill="1" applyBorder="1" applyAlignment="1">
      <alignment horizontal="center" vertical="center" wrapText="1"/>
    </xf>
    <xf numFmtId="0" fontId="2" fillId="0" borderId="7" xfId="6" applyFont="1" applyFill="1" applyBorder="1" applyAlignment="1">
      <alignment horizontal="center" vertical="distributed" wrapText="1"/>
    </xf>
    <xf numFmtId="0" fontId="2" fillId="28" borderId="12" xfId="6" applyFont="1" applyFill="1" applyBorder="1"/>
    <xf numFmtId="0" fontId="51" fillId="28" borderId="10" xfId="0" applyFont="1" applyFill="1" applyBorder="1" applyAlignment="1">
      <alignment horizontal="center" vertical="center"/>
    </xf>
    <xf numFmtId="0" fontId="51" fillId="28" borderId="12" xfId="0" applyFont="1" applyFill="1" applyBorder="1" applyAlignment="1">
      <alignment horizontal="left" vertical="center" wrapText="1"/>
    </xf>
    <xf numFmtId="0" fontId="50" fillId="28" borderId="10" xfId="0" applyFont="1" applyFill="1" applyBorder="1"/>
    <xf numFmtId="0" fontId="50" fillId="28" borderId="7" xfId="0" applyFont="1" applyFill="1" applyBorder="1"/>
    <xf numFmtId="0" fontId="50" fillId="28" borderId="7" xfId="0" applyFont="1" applyFill="1" applyBorder="1" applyAlignment="1">
      <alignment horizontal="center" vertical="center"/>
    </xf>
    <xf numFmtId="170" fontId="51" fillId="28" borderId="7" xfId="0" applyNumberFormat="1" applyFont="1" applyFill="1" applyBorder="1" applyAlignment="1">
      <alignment horizontal="center" vertical="center"/>
    </xf>
    <xf numFmtId="43" fontId="51" fillId="28" borderId="7" xfId="1" applyFont="1" applyFill="1" applyBorder="1" applyAlignment="1">
      <alignment horizontal="center" vertical="center" wrapText="1"/>
    </xf>
    <xf numFmtId="0" fontId="50" fillId="28" borderId="12" xfId="0" applyFont="1" applyFill="1" applyBorder="1" applyAlignment="1">
      <alignment horizontal="center" vertical="center"/>
    </xf>
    <xf numFmtId="170" fontId="51" fillId="28" borderId="10" xfId="0" applyNumberFormat="1" applyFont="1" applyFill="1" applyBorder="1" applyAlignment="1">
      <alignment horizontal="center" vertical="center"/>
    </xf>
    <xf numFmtId="170" fontId="51" fillId="28" borderId="9" xfId="0" applyNumberFormat="1" applyFont="1" applyFill="1" applyBorder="1" applyAlignment="1">
      <alignment horizontal="center" vertical="center"/>
    </xf>
    <xf numFmtId="0" fontId="50" fillId="28" borderId="8" xfId="0" applyFont="1" applyFill="1" applyBorder="1" applyAlignment="1">
      <alignment horizontal="center" vertical="center"/>
    </xf>
    <xf numFmtId="2" fontId="51" fillId="28" borderId="7" xfId="0" applyNumberFormat="1" applyFont="1" applyFill="1" applyBorder="1" applyAlignment="1">
      <alignment horizontal="center" vertical="center"/>
    </xf>
    <xf numFmtId="0" fontId="50" fillId="28" borderId="9" xfId="0" applyFont="1" applyFill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51" fillId="0" borderId="12" xfId="0" applyFont="1" applyBorder="1" applyAlignment="1">
      <alignment horizontal="left" vertical="center" wrapText="1"/>
    </xf>
    <xf numFmtId="0" fontId="50" fillId="0" borderId="10" xfId="0" applyFont="1" applyBorder="1"/>
    <xf numFmtId="0" fontId="50" fillId="0" borderId="7" xfId="0" applyFont="1" applyBorder="1"/>
    <xf numFmtId="0" fontId="50" fillId="0" borderId="7" xfId="0" applyFont="1" applyBorder="1" applyAlignment="1">
      <alignment horizontal="center" vertical="center"/>
    </xf>
    <xf numFmtId="170" fontId="51" fillId="0" borderId="7" xfId="0" applyNumberFormat="1" applyFont="1" applyBorder="1" applyAlignment="1">
      <alignment horizontal="center" vertical="center"/>
    </xf>
    <xf numFmtId="43" fontId="51" fillId="0" borderId="7" xfId="1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170" fontId="51" fillId="0" borderId="10" xfId="0" applyNumberFormat="1" applyFont="1" applyBorder="1" applyAlignment="1">
      <alignment horizontal="center" vertical="center"/>
    </xf>
    <xf numFmtId="170" fontId="51" fillId="0" borderId="9" xfId="0" applyNumberFormat="1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  <xf numFmtId="170" fontId="4" fillId="0" borderId="7" xfId="0" applyNumberFormat="1" applyFont="1" applyBorder="1" applyAlignment="1">
      <alignment horizontal="center" vertical="center"/>
    </xf>
    <xf numFmtId="0" fontId="51" fillId="32" borderId="10" xfId="0" applyFont="1" applyFill="1" applyBorder="1" applyAlignment="1">
      <alignment horizontal="center" vertical="center"/>
    </xf>
    <xf numFmtId="0" fontId="51" fillId="32" borderId="12" xfId="0" applyFont="1" applyFill="1" applyBorder="1" applyAlignment="1">
      <alignment horizontal="left" vertical="center" wrapText="1"/>
    </xf>
    <xf numFmtId="0" fontId="50" fillId="32" borderId="10" xfId="0" applyFont="1" applyFill="1" applyBorder="1"/>
    <xf numFmtId="0" fontId="50" fillId="32" borderId="7" xfId="0" applyFont="1" applyFill="1" applyBorder="1"/>
    <xf numFmtId="0" fontId="50" fillId="32" borderId="7" xfId="0" applyFont="1" applyFill="1" applyBorder="1" applyAlignment="1">
      <alignment horizontal="center" vertical="center"/>
    </xf>
    <xf numFmtId="170" fontId="4" fillId="32" borderId="7" xfId="0" applyNumberFormat="1" applyFont="1" applyFill="1" applyBorder="1" applyAlignment="1">
      <alignment horizontal="center" vertical="center"/>
    </xf>
    <xf numFmtId="43" fontId="4" fillId="32" borderId="7" xfId="1" applyFont="1" applyFill="1" applyBorder="1" applyAlignment="1">
      <alignment horizontal="center" vertical="center" wrapText="1"/>
    </xf>
    <xf numFmtId="0" fontId="50" fillId="32" borderId="12" xfId="0" applyFont="1" applyFill="1" applyBorder="1" applyAlignment="1">
      <alignment horizontal="center" vertical="center"/>
    </xf>
    <xf numFmtId="170" fontId="51" fillId="32" borderId="7" xfId="0" applyNumberFormat="1" applyFont="1" applyFill="1" applyBorder="1" applyAlignment="1">
      <alignment horizontal="center" vertical="center"/>
    </xf>
    <xf numFmtId="170" fontId="51" fillId="32" borderId="9" xfId="0" applyNumberFormat="1" applyFont="1" applyFill="1" applyBorder="1" applyAlignment="1">
      <alignment horizontal="center" vertical="center"/>
    </xf>
    <xf numFmtId="0" fontId="50" fillId="32" borderId="8" xfId="0" applyFont="1" applyFill="1" applyBorder="1" applyAlignment="1">
      <alignment horizontal="center" vertical="center"/>
    </xf>
    <xf numFmtId="165" fontId="50" fillId="32" borderId="7" xfId="0" applyNumberFormat="1" applyFont="1" applyFill="1" applyBorder="1" applyAlignment="1">
      <alignment horizontal="center" vertical="center"/>
    </xf>
    <xf numFmtId="0" fontId="50" fillId="32" borderId="9" xfId="0" applyFont="1" applyFill="1" applyBorder="1" applyAlignment="1">
      <alignment horizontal="center" vertical="center"/>
    </xf>
    <xf numFmtId="0" fontId="50" fillId="0" borderId="7" xfId="0" applyFont="1" applyBorder="1" applyAlignment="1">
      <alignment horizontal="center" vertical="center" wrapText="1"/>
    </xf>
    <xf numFmtId="170" fontId="51" fillId="0" borderId="7" xfId="0" applyNumberFormat="1" applyFont="1" applyBorder="1" applyAlignment="1">
      <alignment horizontal="center" vertical="center" wrapText="1"/>
    </xf>
    <xf numFmtId="43" fontId="50" fillId="0" borderId="7" xfId="1" applyFont="1" applyBorder="1" applyAlignment="1">
      <alignment horizontal="center" vertical="center" wrapText="1"/>
    </xf>
    <xf numFmtId="0" fontId="50" fillId="0" borderId="12" xfId="0" applyFont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2" xfId="0" applyFont="1" applyBorder="1" applyAlignment="1">
      <alignment horizontal="left" vertical="center" wrapText="1"/>
    </xf>
    <xf numFmtId="170" fontId="50" fillId="0" borderId="7" xfId="0" applyNumberFormat="1" applyFont="1" applyBorder="1" applyAlignment="1">
      <alignment horizontal="center" vertical="center" wrapText="1"/>
    </xf>
    <xf numFmtId="170" fontId="50" fillId="0" borderId="10" xfId="0" applyNumberFormat="1" applyFont="1" applyBorder="1" applyAlignment="1">
      <alignment horizontal="center" vertical="center"/>
    </xf>
    <xf numFmtId="170" fontId="50" fillId="0" borderId="7" xfId="0" applyNumberFormat="1" applyFont="1" applyBorder="1" applyAlignment="1">
      <alignment horizontal="center" vertical="center"/>
    </xf>
    <xf numFmtId="170" fontId="50" fillId="0" borderId="9" xfId="0" applyNumberFormat="1" applyFont="1" applyBorder="1" applyAlignment="1">
      <alignment horizontal="center" vertical="center"/>
    </xf>
    <xf numFmtId="0" fontId="51" fillId="0" borderId="10" xfId="0" applyFont="1" applyBorder="1"/>
    <xf numFmtId="0" fontId="51" fillId="0" borderId="7" xfId="0" applyFont="1" applyBorder="1"/>
    <xf numFmtId="164" fontId="51" fillId="0" borderId="7" xfId="0" applyNumberFormat="1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12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/>
    </xf>
    <xf numFmtId="164" fontId="50" fillId="0" borderId="7" xfId="0" applyNumberFormat="1" applyFont="1" applyBorder="1" applyAlignment="1">
      <alignment horizontal="center" vertical="center" wrapText="1"/>
    </xf>
    <xf numFmtId="164" fontId="50" fillId="0" borderId="7" xfId="0" applyNumberFormat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0" fontId="50" fillId="0" borderId="10" xfId="0" applyFont="1" applyFill="1" applyBorder="1"/>
    <xf numFmtId="0" fontId="50" fillId="0" borderId="7" xfId="0" applyFont="1" applyFill="1" applyBorder="1"/>
    <xf numFmtId="172" fontId="50" fillId="0" borderId="7" xfId="0" applyNumberFormat="1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horizontal="center" vertical="center" wrapText="1"/>
    </xf>
    <xf numFmtId="170" fontId="50" fillId="0" borderId="7" xfId="0" applyNumberFormat="1" applyFont="1" applyFill="1" applyBorder="1" applyAlignment="1">
      <alignment horizontal="center" vertical="center" wrapText="1"/>
    </xf>
    <xf numFmtId="43" fontId="50" fillId="0" borderId="7" xfId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170" fontId="50" fillId="0" borderId="10" xfId="0" applyNumberFormat="1" applyFont="1" applyFill="1" applyBorder="1" applyAlignment="1">
      <alignment horizontal="center" vertical="center"/>
    </xf>
    <xf numFmtId="170" fontId="50" fillId="0" borderId="7" xfId="0" applyNumberFormat="1" applyFont="1" applyFill="1" applyBorder="1" applyAlignment="1">
      <alignment horizontal="center" vertical="center"/>
    </xf>
    <xf numFmtId="170" fontId="50" fillId="0" borderId="9" xfId="0" applyNumberFormat="1" applyFont="1" applyFill="1" applyBorder="1" applyAlignment="1">
      <alignment horizontal="center" vertical="center"/>
    </xf>
    <xf numFmtId="0" fontId="50" fillId="0" borderId="8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49" fontId="50" fillId="0" borderId="7" xfId="0" applyNumberFormat="1" applyFont="1" applyBorder="1" applyAlignment="1">
      <alignment horizontal="center" vertical="center" wrapText="1"/>
    </xf>
    <xf numFmtId="170" fontId="51" fillId="0" borderId="10" xfId="0" applyNumberFormat="1" applyFont="1" applyFill="1" applyBorder="1" applyAlignment="1">
      <alignment horizontal="center" vertical="center"/>
    </xf>
    <xf numFmtId="170" fontId="51" fillId="0" borderId="7" xfId="0" applyNumberFormat="1" applyFont="1" applyFill="1" applyBorder="1" applyAlignment="1">
      <alignment horizontal="center" vertical="center"/>
    </xf>
    <xf numFmtId="170" fontId="51" fillId="0" borderId="9" xfId="0" applyNumberFormat="1" applyFont="1" applyFill="1" applyBorder="1" applyAlignment="1">
      <alignment horizontal="center" vertical="center"/>
    </xf>
    <xf numFmtId="173" fontId="8" fillId="0" borderId="0" xfId="0" applyNumberFormat="1" applyFont="1" applyFill="1"/>
    <xf numFmtId="43" fontId="51" fillId="0" borderId="11" xfId="1" applyFont="1" applyBorder="1" applyAlignment="1">
      <alignment horizontal="center" vertical="center" wrapText="1"/>
    </xf>
    <xf numFmtId="170" fontId="51" fillId="0" borderId="11" xfId="0" applyNumberFormat="1" applyFont="1" applyBorder="1" applyAlignment="1">
      <alignment horizontal="center" vertical="center" wrapText="1"/>
    </xf>
    <xf numFmtId="170" fontId="51" fillId="0" borderId="6" xfId="0" applyNumberFormat="1" applyFont="1" applyFill="1" applyBorder="1" applyAlignment="1">
      <alignment horizontal="center" vertical="center"/>
    </xf>
    <xf numFmtId="170" fontId="51" fillId="0" borderId="11" xfId="0" applyNumberFormat="1" applyFont="1" applyFill="1" applyBorder="1" applyAlignment="1">
      <alignment horizontal="center" vertical="center"/>
    </xf>
    <xf numFmtId="170" fontId="51" fillId="0" borderId="8" xfId="0" applyNumberFormat="1" applyFont="1" applyFill="1" applyBorder="1" applyAlignment="1">
      <alignment horizontal="center" vertical="center"/>
    </xf>
    <xf numFmtId="172" fontId="51" fillId="0" borderId="7" xfId="0" applyNumberFormat="1" applyFont="1" applyBorder="1" applyAlignment="1">
      <alignment horizontal="center" vertical="center" wrapText="1"/>
    </xf>
    <xf numFmtId="172" fontId="50" fillId="0" borderId="7" xfId="0" applyNumberFormat="1" applyFont="1" applyBorder="1" applyAlignment="1">
      <alignment horizontal="center" vertical="center" wrapText="1"/>
    </xf>
    <xf numFmtId="0" fontId="50" fillId="32" borderId="7" xfId="0" applyFont="1" applyFill="1" applyBorder="1" applyAlignment="1">
      <alignment horizontal="center" vertical="center" wrapText="1"/>
    </xf>
    <xf numFmtId="43" fontId="51" fillId="32" borderId="7" xfId="1" applyFont="1" applyFill="1" applyBorder="1" applyAlignment="1">
      <alignment horizontal="center" vertical="center" wrapText="1"/>
    </xf>
    <xf numFmtId="170" fontId="51" fillId="32" borderId="7" xfId="0" applyNumberFormat="1" applyFont="1" applyFill="1" applyBorder="1" applyAlignment="1">
      <alignment horizontal="center" vertical="center" wrapText="1"/>
    </xf>
    <xf numFmtId="0" fontId="50" fillId="32" borderId="12" xfId="0" applyFont="1" applyFill="1" applyBorder="1" applyAlignment="1">
      <alignment horizontal="center" vertical="center" wrapText="1"/>
    </xf>
    <xf numFmtId="174" fontId="50" fillId="0" borderId="7" xfId="0" applyNumberFormat="1" applyFont="1" applyBorder="1" applyAlignment="1">
      <alignment horizontal="center" vertical="center" wrapText="1"/>
    </xf>
    <xf numFmtId="170" fontId="8" fillId="0" borderId="0" xfId="0" applyNumberFormat="1" applyFont="1" applyFill="1"/>
    <xf numFmtId="0" fontId="8" fillId="2" borderId="7" xfId="0" applyFont="1" applyFill="1" applyBorder="1" applyAlignment="1">
      <alignment horizontal="left" vertical="center" wrapText="1"/>
    </xf>
    <xf numFmtId="170" fontId="51" fillId="2" borderId="7" xfId="0" applyNumberFormat="1" applyFont="1" applyFill="1" applyBorder="1" applyAlignment="1">
      <alignment horizontal="center" vertical="center"/>
    </xf>
    <xf numFmtId="166" fontId="50" fillId="0" borderId="7" xfId="1" applyNumberFormat="1" applyFont="1" applyBorder="1" applyAlignment="1">
      <alignment horizontal="center" vertical="center"/>
    </xf>
    <xf numFmtId="43" fontId="50" fillId="0" borderId="7" xfId="1" applyFont="1" applyBorder="1" applyAlignment="1">
      <alignment horizontal="center" vertical="center"/>
    </xf>
    <xf numFmtId="0" fontId="51" fillId="0" borderId="12" xfId="0" applyFont="1" applyBorder="1" applyAlignment="1">
      <alignment vertical="center" wrapText="1"/>
    </xf>
    <xf numFmtId="0" fontId="52" fillId="0" borderId="7" xfId="6" applyFont="1" applyFill="1" applyBorder="1" applyAlignment="1" applyProtection="1">
      <alignment horizontal="left" vertical="center" wrapText="1"/>
      <protection locked="0"/>
    </xf>
    <xf numFmtId="170" fontId="51" fillId="32" borderId="7" xfId="0" applyNumberFormat="1" applyFont="1" applyFill="1" applyBorder="1" applyAlignment="1">
      <alignment horizontal="left" vertical="center" wrapText="1"/>
    </xf>
    <xf numFmtId="171" fontId="51" fillId="28" borderId="7" xfId="0" applyNumberFormat="1" applyFont="1" applyFill="1" applyBorder="1" applyAlignment="1">
      <alignment horizontal="center" vertical="center" wrapText="1"/>
    </xf>
    <xf numFmtId="171" fontId="51" fillId="0" borderId="7" xfId="0" applyNumberFormat="1" applyFont="1" applyBorder="1" applyAlignment="1">
      <alignment horizontal="center" vertical="center" wrapText="1"/>
    </xf>
    <xf numFmtId="0" fontId="4" fillId="0" borderId="8" xfId="6" applyFont="1" applyFill="1" applyBorder="1" applyAlignment="1">
      <alignment horizontal="center" vertical="center" wrapText="1"/>
    </xf>
    <xf numFmtId="0" fontId="4" fillId="0" borderId="7" xfId="6" applyFont="1" applyFill="1" applyBorder="1" applyAlignment="1">
      <alignment horizontal="center" vertical="center" wrapText="1"/>
    </xf>
    <xf numFmtId="0" fontId="51" fillId="0" borderId="7" xfId="6" applyFont="1" applyFill="1" applyBorder="1" applyAlignment="1">
      <alignment horizontal="center" vertical="center" wrapText="1"/>
    </xf>
    <xf numFmtId="0" fontId="4" fillId="0" borderId="9" xfId="6" applyFont="1" applyFill="1" applyBorder="1" applyAlignment="1">
      <alignment horizontal="center" vertical="center" wrapText="1"/>
    </xf>
    <xf numFmtId="0" fontId="4" fillId="0" borderId="26" xfId="6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 wrapText="1"/>
    </xf>
    <xf numFmtId="0" fontId="4" fillId="0" borderId="10" xfId="6" applyFont="1" applyFill="1" applyBorder="1" applyAlignment="1">
      <alignment horizontal="center" vertical="center" wrapText="1"/>
    </xf>
    <xf numFmtId="0" fontId="51" fillId="0" borderId="5" xfId="6" applyFont="1" applyFill="1" applyBorder="1" applyAlignment="1">
      <alignment horizontal="center" vertical="center" wrapText="1"/>
    </xf>
    <xf numFmtId="0" fontId="51" fillId="0" borderId="12" xfId="6" applyFont="1" applyFill="1" applyBorder="1" applyAlignment="1">
      <alignment horizontal="center" vertical="center" wrapText="1"/>
    </xf>
    <xf numFmtId="0" fontId="50" fillId="0" borderId="12" xfId="6" applyFont="1" applyFill="1" applyBorder="1" applyAlignment="1">
      <alignment horizontal="center" vertical="center" wrapText="1"/>
    </xf>
    <xf numFmtId="0" fontId="51" fillId="0" borderId="4" xfId="6" applyFont="1" applyFill="1" applyBorder="1" applyAlignment="1">
      <alignment horizontal="center" vertical="center" wrapText="1"/>
    </xf>
    <xf numFmtId="0" fontId="51" fillId="0" borderId="1" xfId="6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4" fillId="0" borderId="3" xfId="6" applyFont="1" applyFill="1" applyBorder="1" applyAlignment="1">
      <alignment horizontal="center" vertical="center" wrapText="1"/>
    </xf>
    <xf numFmtId="0" fontId="51" fillId="0" borderId="2" xfId="6" applyFont="1" applyFill="1" applyBorder="1" applyAlignment="1">
      <alignment horizontal="center" vertical="center" wrapText="1"/>
    </xf>
    <xf numFmtId="0" fontId="51" fillId="0" borderId="3" xfId="6" applyFont="1" applyFill="1" applyBorder="1" applyAlignment="1">
      <alignment horizontal="center" vertical="center" wrapText="1"/>
    </xf>
  </cellXfs>
  <cellStyles count="318">
    <cellStyle name=" 1" xfId="13"/>
    <cellStyle name=" 1 2" xfId="14"/>
    <cellStyle name=" 1 3" xfId="15"/>
    <cellStyle name="_2010 СТРУКТУРА СВОД" xfId="10"/>
    <cellStyle name="_2010 СТРУКТУРА-с зарпл." xfId="16"/>
    <cellStyle name="_4.1 и 5 Финпланы" xfId="17"/>
    <cellStyle name="_4.1 и 5 Финпланы (1)" xfId="18"/>
    <cellStyle name="_Copy of ДРСК_1" xfId="19"/>
    <cellStyle name="_ДРСК, ИПР 2010 Приложение 1свод" xfId="20"/>
    <cellStyle name="_Инвест-структура 2011 26.10.10" xfId="21"/>
    <cellStyle name="_Инвест-структура_ХЭС_22.10.2010" xfId="22"/>
    <cellStyle name="_Инвест-структура_ХЭС_29.10.2010" xfId="23"/>
    <cellStyle name="_ИПР 2011-2017  ХЭС  от 21.02.12" xfId="24"/>
    <cellStyle name="_ИПР 2011-2017 ХЭС  10.01.12 ПРАВИЛЬНЫЙ" xfId="25"/>
    <cellStyle name="_ИПР 2011-2017 ХЭС 16.12.11 на РАО" xfId="26"/>
    <cellStyle name="_ИПР 2012 ХЭС  12.01.12" xfId="27"/>
    <cellStyle name="_ИПР 2014-2018 ХЭС 06.12.12" xfId="28"/>
    <cellStyle name="_Книга2" xfId="29"/>
    <cellStyle name="_Книга4" xfId="30"/>
    <cellStyle name="_Лист1" xfId="31"/>
    <cellStyle name="_Лист2" xfId="32"/>
    <cellStyle name="_Модель Стратегия Ленэнерго_3" xfId="33"/>
    <cellStyle name="_Прил 14 ( 29 ноября)" xfId="34"/>
    <cellStyle name="_Прил 25а_ЕАО_25.12.2009" xfId="35"/>
    <cellStyle name="_Прил 25а_свод_02.11.2009" xfId="36"/>
    <cellStyle name="_Прил 4.1, 4.3 ИПР 2013-2017 24.01.12 СЕМЫКИН" xfId="37"/>
    <cellStyle name="_Прил 4_21.04.2009_СВОД" xfId="38"/>
    <cellStyle name="_Прил. 1.2, 2.2" xfId="39"/>
    <cellStyle name="_прил. 1.4" xfId="40"/>
    <cellStyle name="_Прил.1 Финансирование ИПР 2011-2013" xfId="41"/>
    <cellStyle name="_Прил.10 Отчет об исполнении  финплана 2009-2010" xfId="42"/>
    <cellStyle name="_Прил.4 Отчет об источниках финансирования ИПР 2009-2010 ХЭС" xfId="43"/>
    <cellStyle name="_Прил.9 Финплан 2011-2013" xfId="44"/>
    <cellStyle name="_Прилож. Л к регл. РАО ХЭС 28.11.11 1" xfId="45"/>
    <cellStyle name="_Приложение  2.2; 2.3 ИПР 2013 25.12.12" xfId="46"/>
    <cellStyle name="_Приложение 1 - ЮЯ 2010-2012 гг." xfId="47"/>
    <cellStyle name="_Приложение 1.2_ЮЯ" xfId="48"/>
    <cellStyle name="_Приложение 1.4 ИПР 2013г. ХЭС 21.12.12" xfId="49"/>
    <cellStyle name="_Приложение 14" xfId="50"/>
    <cellStyle name="_Приложение 14 ИПР 2013г. ХЭС 24.12.12" xfId="51"/>
    <cellStyle name="_Приложение 2 (3 вариант)" xfId="52"/>
    <cellStyle name="_Приложение 2 в формате Приложения 8" xfId="53"/>
    <cellStyle name="_Приложение 2 фин. модель ДРСК 01.03.2011 г." xfId="54"/>
    <cellStyle name="_Приложение 4 от 11.01.10" xfId="55"/>
    <cellStyle name="_Приложение 5 ИПР 2013-2017" xfId="56"/>
    <cellStyle name="_Приложение 6" xfId="57"/>
    <cellStyle name="_Приложение 6.1_ЕАО от Артура" xfId="58"/>
    <cellStyle name="_Приложение 7.1" xfId="59"/>
    <cellStyle name="_Приложение 8а" xfId="60"/>
    <cellStyle name="_Приложение №1" xfId="61"/>
    <cellStyle name="_Приложение Ж (инвест.стр-ра)" xfId="62"/>
    <cellStyle name="_Приложения  4.1 ОАО ДРСК,4.2 ХЭС" xfId="63"/>
    <cellStyle name="_Приложения 11 г. ХЭС 28.03.11 утв. Чудовым" xfId="64"/>
    <cellStyle name="_Приложения на Прав-во ХЭС 12.01.12" xfId="65"/>
    <cellStyle name="_таблица 14 ЕАО." xfId="66"/>
    <cellStyle name="_таблица 14 Перечень ИПР и план финансирования 2010г ЕАО." xfId="67"/>
    <cellStyle name="_Финплан ДРСК 2011-2013 17.02.10 Семыкин" xfId="68"/>
    <cellStyle name="_ЮЯ_РАО ЭСВ (1)" xfId="69"/>
    <cellStyle name="20% - Акцент1 2" xfId="70"/>
    <cellStyle name="20% - Акцент1 2 2" xfId="71"/>
    <cellStyle name="20% - Акцент1 3" xfId="72"/>
    <cellStyle name="20% - Акцент1 3 2" xfId="73"/>
    <cellStyle name="20% - Акцент2 2" xfId="74"/>
    <cellStyle name="20% - Акцент2 2 2" xfId="75"/>
    <cellStyle name="20% - Акцент2 3" xfId="76"/>
    <cellStyle name="20% - Акцент2 3 2" xfId="77"/>
    <cellStyle name="20% - Акцент3 2" xfId="78"/>
    <cellStyle name="20% - Акцент3 2 2" xfId="79"/>
    <cellStyle name="20% - Акцент3 3" xfId="80"/>
    <cellStyle name="20% - Акцент3 3 2" xfId="81"/>
    <cellStyle name="20% - Акцент4 2" xfId="82"/>
    <cellStyle name="20% - Акцент4 2 2" xfId="83"/>
    <cellStyle name="20% - Акцент4 3" xfId="84"/>
    <cellStyle name="20% - Акцент4 3 2" xfId="85"/>
    <cellStyle name="20% - Акцент5 2" xfId="86"/>
    <cellStyle name="20% - Акцент5 2 2" xfId="87"/>
    <cellStyle name="20% - Акцент6 2" xfId="88"/>
    <cellStyle name="20% - Акцент6 2 2" xfId="89"/>
    <cellStyle name="40% - Акцент1 2" xfId="90"/>
    <cellStyle name="40% - Акцент1 2 2" xfId="91"/>
    <cellStyle name="40% - Акцент1 3" xfId="92"/>
    <cellStyle name="40% - Акцент1 3 2" xfId="93"/>
    <cellStyle name="40% - Акцент2 2" xfId="94"/>
    <cellStyle name="40% - Акцент2 2 2" xfId="95"/>
    <cellStyle name="40% - Акцент3 2" xfId="96"/>
    <cellStyle name="40% - Акцент3 2 2" xfId="97"/>
    <cellStyle name="40% - Акцент3 3" xfId="98"/>
    <cellStyle name="40% - Акцент3 3 2" xfId="99"/>
    <cellStyle name="40% - Акцент4 2" xfId="100"/>
    <cellStyle name="40% - Акцент4 2 2" xfId="101"/>
    <cellStyle name="40% - Акцент4 3" xfId="102"/>
    <cellStyle name="40% - Акцент4 3 2" xfId="103"/>
    <cellStyle name="40% - Акцент5 2" xfId="104"/>
    <cellStyle name="40% - Акцент5 2 2" xfId="105"/>
    <cellStyle name="40% - Акцент6 2" xfId="106"/>
    <cellStyle name="40% - Акцент6 2 2" xfId="107"/>
    <cellStyle name="40% - Акцент6 3" xfId="108"/>
    <cellStyle name="40% - Акцент6 3 2" xfId="109"/>
    <cellStyle name="60% - Акцент1 2" xfId="110"/>
    <cellStyle name="60% - Акцент1 2 2" xfId="111"/>
    <cellStyle name="60% - Акцент1 3" xfId="295"/>
    <cellStyle name="60% - Акцент2 2" xfId="112"/>
    <cellStyle name="60% - Акцент2 2 2" xfId="113"/>
    <cellStyle name="60% - Акцент3 2" xfId="114"/>
    <cellStyle name="60% - Акцент3 2 2" xfId="115"/>
    <cellStyle name="60% - Акцент3 3" xfId="296"/>
    <cellStyle name="60% - Акцент4 2" xfId="116"/>
    <cellStyle name="60% - Акцент4 2 2" xfId="117"/>
    <cellStyle name="60% - Акцент4 3" xfId="297"/>
    <cellStyle name="60% - Акцент5 2" xfId="118"/>
    <cellStyle name="60% - Акцент5 2 2" xfId="119"/>
    <cellStyle name="60% - Акцент6 2" xfId="120"/>
    <cellStyle name="60% - Акцент6 2 2" xfId="121"/>
    <cellStyle name="60% - Акцент6 3" xfId="298"/>
    <cellStyle name="Assumption" xfId="122"/>
    <cellStyle name="Dates" xfId="123"/>
    <cellStyle name="E-mail" xfId="124"/>
    <cellStyle name="Heading" xfId="125"/>
    <cellStyle name="Heading2" xfId="126"/>
    <cellStyle name="Inputs" xfId="127"/>
    <cellStyle name="Normal_Copy of IP_Kamhatskenergo_v_formate_RAO" xfId="128"/>
    <cellStyle name="Table Heading" xfId="129"/>
    <cellStyle name="TableStyleLight1" xfId="12"/>
    <cellStyle name="TableStyleLight1 2" xfId="130"/>
    <cellStyle name="TableStyleLight1 3" xfId="309"/>
    <cellStyle name="Telephone number" xfId="131"/>
    <cellStyle name="Акцент1 2" xfId="132"/>
    <cellStyle name="Акцент1 2 2" xfId="133"/>
    <cellStyle name="Акцент1 3" xfId="299"/>
    <cellStyle name="Акцент2 2" xfId="134"/>
    <cellStyle name="Акцент2 2 2" xfId="135"/>
    <cellStyle name="Акцент3 2" xfId="136"/>
    <cellStyle name="Акцент3 2 2" xfId="137"/>
    <cellStyle name="Акцент4 2" xfId="138"/>
    <cellStyle name="Акцент4 2 2" xfId="139"/>
    <cellStyle name="Акцент4 3" xfId="300"/>
    <cellStyle name="Акцент5 2" xfId="140"/>
    <cellStyle name="Акцент5 2 2" xfId="141"/>
    <cellStyle name="Акцент6 2" xfId="142"/>
    <cellStyle name="Акцент6 2 2" xfId="143"/>
    <cellStyle name="Ввод  2" xfId="144"/>
    <cellStyle name="Ввод  2 2" xfId="145"/>
    <cellStyle name="Вывод 2" xfId="146"/>
    <cellStyle name="Вывод 2 2" xfId="147"/>
    <cellStyle name="Вывод 3" xfId="301"/>
    <cellStyle name="Вычисление 2" xfId="148"/>
    <cellStyle name="Вычисление 2 2" xfId="149"/>
    <cellStyle name="Вычисление 3" xfId="302"/>
    <cellStyle name="Заголовок" xfId="150"/>
    <cellStyle name="Заголовок 1 2" xfId="151"/>
    <cellStyle name="Заголовок 1 2 2" xfId="152"/>
    <cellStyle name="Заголовок 1 3" xfId="303"/>
    <cellStyle name="Заголовок 2 2" xfId="153"/>
    <cellStyle name="Заголовок 2 2 2" xfId="154"/>
    <cellStyle name="Заголовок 2 3" xfId="304"/>
    <cellStyle name="Заголовок 3 2" xfId="155"/>
    <cellStyle name="Заголовок 3 2 2" xfId="156"/>
    <cellStyle name="Заголовок 3 3" xfId="305"/>
    <cellStyle name="Заголовок 4 2" xfId="157"/>
    <cellStyle name="Заголовок 4 2 2" xfId="158"/>
    <cellStyle name="Заголовок 4 3" xfId="306"/>
    <cellStyle name="ЗаголовокСтолбца" xfId="159"/>
    <cellStyle name="Значение" xfId="160"/>
    <cellStyle name="Итог 2" xfId="161"/>
    <cellStyle name="Итог 2 2" xfId="162"/>
    <cellStyle name="Итог 3" xfId="307"/>
    <cellStyle name="Контрольная ячейка 2" xfId="163"/>
    <cellStyle name="Контрольная ячейка 2 2" xfId="164"/>
    <cellStyle name="Название 2" xfId="165"/>
    <cellStyle name="Название 2 2" xfId="166"/>
    <cellStyle name="Название 3" xfId="308"/>
    <cellStyle name="Нейтральный 2" xfId="167"/>
    <cellStyle name="Нейтральный 2 2" xfId="168"/>
    <cellStyle name="Обычный" xfId="0" builtinId="0"/>
    <cellStyle name="Обычный 10" xfId="2"/>
    <cellStyle name="Обычный 10 2" xfId="169"/>
    <cellStyle name="Обычный 10 2 2" xfId="170"/>
    <cellStyle name="Обычный 10 2 2 2" xfId="171"/>
    <cellStyle name="Обычный 10 2 3" xfId="172"/>
    <cellStyle name="Обычный 10 3" xfId="173"/>
    <cellStyle name="Обычный 10 3 2" xfId="174"/>
    <cellStyle name="Обычный 10 4" xfId="175"/>
    <cellStyle name="Обычный 11" xfId="7"/>
    <cellStyle name="Обычный 11 2" xfId="176"/>
    <cellStyle name="Обычный 11 3" xfId="177"/>
    <cellStyle name="Обычный 11 4" xfId="294"/>
    <cellStyle name="Обычный 11 4 2" xfId="312"/>
    <cellStyle name="Обычный 12" xfId="178"/>
    <cellStyle name="Обычный 12 2" xfId="179"/>
    <cellStyle name="Обычный 12 3" xfId="180"/>
    <cellStyle name="Обычный 12 4" xfId="181"/>
    <cellStyle name="Обычный 13" xfId="182"/>
    <cellStyle name="Обычный 13 2" xfId="183"/>
    <cellStyle name="Обычный 14" xfId="184"/>
    <cellStyle name="Обычный 15" xfId="185"/>
    <cellStyle name="Обычный 16" xfId="186"/>
    <cellStyle name="Обычный 17" xfId="187"/>
    <cellStyle name="Обычный 17 2" xfId="188"/>
    <cellStyle name="Обычный 18" xfId="189"/>
    <cellStyle name="Обычный 18 2" xfId="190"/>
    <cellStyle name="Обычный 18 3" xfId="191"/>
    <cellStyle name="Обычный 19" xfId="192"/>
    <cellStyle name="Обычный 19 2" xfId="193"/>
    <cellStyle name="Обычный 2" xfId="4"/>
    <cellStyle name="Обычный 2 10" xfId="289"/>
    <cellStyle name="Обычный 2 2" xfId="194"/>
    <cellStyle name="Обычный 2 2 2" xfId="195"/>
    <cellStyle name="Обычный 2 3" xfId="196"/>
    <cellStyle name="Обычный 2 5" xfId="293"/>
    <cellStyle name="Обычный 20" xfId="197"/>
    <cellStyle name="Обычный 20 2" xfId="313"/>
    <cellStyle name="Обычный 21" xfId="198"/>
    <cellStyle name="Обычный 22" xfId="199"/>
    <cellStyle name="Обычный 23" xfId="287"/>
    <cellStyle name="Обычный 23 2" xfId="290"/>
    <cellStyle name="Обычный 24" xfId="292"/>
    <cellStyle name="Обычный 24 2" xfId="311"/>
    <cellStyle name="Обычный 3" xfId="6"/>
    <cellStyle name="Обычный 3 2" xfId="200"/>
    <cellStyle name="Обычный 3 2 2" xfId="314"/>
    <cellStyle name="Обычный 3 3" xfId="201"/>
    <cellStyle name="Обычный 3 3 2" xfId="202"/>
    <cellStyle name="Обычный 3 4" xfId="203"/>
    <cellStyle name="Обычный 3_Книга4" xfId="204"/>
    <cellStyle name="Обычный 4" xfId="205"/>
    <cellStyle name="Обычный 4 2" xfId="206"/>
    <cellStyle name="Обычный 4 3" xfId="207"/>
    <cellStyle name="Обычный 4 3 2" xfId="208"/>
    <cellStyle name="Обычный 4 3 2 2" xfId="209"/>
    <cellStyle name="Обычный 4 3 2 2 2" xfId="210"/>
    <cellStyle name="Обычный 4 3 2 3" xfId="211"/>
    <cellStyle name="Обычный 4 3 3" xfId="212"/>
    <cellStyle name="Обычный 4 3 3 2" xfId="213"/>
    <cellStyle name="Обычный 4 3 4" xfId="214"/>
    <cellStyle name="Обычный 4 4" xfId="215"/>
    <cellStyle name="Обычный 4 5" xfId="315"/>
    <cellStyle name="Обычный 4 6" xfId="316"/>
    <cellStyle name="Обычный 5" xfId="5"/>
    <cellStyle name="Обычный 5 2" xfId="216"/>
    <cellStyle name="Обычный 5 2 2" xfId="217"/>
    <cellStyle name="Обычный 5 3" xfId="218"/>
    <cellStyle name="Обычный 5 4" xfId="219"/>
    <cellStyle name="Обычный 5_Все прил 2012-2017 (коррект ПР) ЕАО" xfId="220"/>
    <cellStyle name="Обычный 6" xfId="221"/>
    <cellStyle name="Обычный 6 2" xfId="222"/>
    <cellStyle name="Обычный 6 3" xfId="223"/>
    <cellStyle name="Обычный 7" xfId="224"/>
    <cellStyle name="Обычный 7 2" xfId="225"/>
    <cellStyle name="Обычный 7 2 2" xfId="226"/>
    <cellStyle name="Обычный 7 3" xfId="227"/>
    <cellStyle name="Обычный 7 4" xfId="228"/>
    <cellStyle name="Обычный 8" xfId="229"/>
    <cellStyle name="Обычный 8 2" xfId="230"/>
    <cellStyle name="Обычный 8 28" xfId="231"/>
    <cellStyle name="Обычный 8 28 2" xfId="232"/>
    <cellStyle name="Обычный 8_Прил 6.1, 6,2, 6,3 факт ЕИ" xfId="233"/>
    <cellStyle name="Обычный 9" xfId="234"/>
    <cellStyle name="Обычный 9 2" xfId="235"/>
    <cellStyle name="Плохой 2" xfId="236"/>
    <cellStyle name="Плохой 2 2" xfId="237"/>
    <cellStyle name="Пояснение 2" xfId="238"/>
    <cellStyle name="Пояснение 2 2" xfId="239"/>
    <cellStyle name="Примечание 2" xfId="240"/>
    <cellStyle name="Примечание 2 2" xfId="241"/>
    <cellStyle name="Примечание 2 2 2" xfId="242"/>
    <cellStyle name="Примечание 3" xfId="243"/>
    <cellStyle name="Примечание 3 2" xfId="244"/>
    <cellStyle name="Процентный 2" xfId="245"/>
    <cellStyle name="Процентный 2 2" xfId="246"/>
    <cellStyle name="Процентный 2 2 2" xfId="247"/>
    <cellStyle name="Процентный 2 3" xfId="248"/>
    <cellStyle name="Процентный 3" xfId="249"/>
    <cellStyle name="Процентный 3 2" xfId="250"/>
    <cellStyle name="Процентный 4" xfId="251"/>
    <cellStyle name="Процентный 4 2" xfId="252"/>
    <cellStyle name="Процентный 5" xfId="253"/>
    <cellStyle name="Связанная ячейка 2" xfId="254"/>
    <cellStyle name="Связанная ячейка 2 2" xfId="255"/>
    <cellStyle name="Стиль 1" xfId="11"/>
    <cellStyle name="Стиль 1 2" xfId="256"/>
    <cellStyle name="Стиль 1 2 2" xfId="257"/>
    <cellStyle name="Стиль 1 3" xfId="258"/>
    <cellStyle name="Стиль 1 3 2" xfId="259"/>
    <cellStyle name="Стиль 1 4" xfId="9"/>
    <cellStyle name="Стиль 1 5" xfId="260"/>
    <cellStyle name="Стиль 1_1.2 ХЭС" xfId="261"/>
    <cellStyle name="Текст предупреждения 2" xfId="262"/>
    <cellStyle name="Текст предупреждения 2 2" xfId="263"/>
    <cellStyle name="Финансовый" xfId="1" builtinId="3"/>
    <cellStyle name="Финансовый 2" xfId="3"/>
    <cellStyle name="Финансовый 2 2" xfId="264"/>
    <cellStyle name="Финансовый 2 2 2" xfId="265"/>
    <cellStyle name="Финансовый 2 3" xfId="266"/>
    <cellStyle name="Финансовый 2 3 2" xfId="267"/>
    <cellStyle name="Финансовый 2 4" xfId="268"/>
    <cellStyle name="Финансовый 2 5" xfId="317"/>
    <cellStyle name="Финансовый 3" xfId="269"/>
    <cellStyle name="Финансовый 3 2" xfId="270"/>
    <cellStyle name="Финансовый 3 2 2" xfId="271"/>
    <cellStyle name="Финансовый 3 2 2 2" xfId="272"/>
    <cellStyle name="Финансовый 3 2 3" xfId="273"/>
    <cellStyle name="Финансовый 3 3" xfId="274"/>
    <cellStyle name="Финансовый 3 3 2" xfId="275"/>
    <cellStyle name="Финансовый 3 4" xfId="276"/>
    <cellStyle name="Финансовый 4" xfId="277"/>
    <cellStyle name="Финансовый 4 2" xfId="278"/>
    <cellStyle name="Финансовый 4 3" xfId="279"/>
    <cellStyle name="Финансовый 4 4" xfId="280"/>
    <cellStyle name="Финансовый 4 4 2" xfId="281"/>
    <cellStyle name="Финансовый 5" xfId="282"/>
    <cellStyle name="Финансовый 6" xfId="8"/>
    <cellStyle name="Финансовый 7" xfId="288"/>
    <cellStyle name="Финансовый 7 2" xfId="291"/>
    <cellStyle name="Финансовый 7 3" xfId="310"/>
    <cellStyle name="Финансовый 9" xfId="283"/>
    <cellStyle name="Формула" xfId="284"/>
    <cellStyle name="Хороший 2" xfId="285"/>
    <cellStyle name="Хороший 2 2" xfId="286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an.drsk.ru\public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D3/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OLKD3/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>
        <row r="5">
          <cell r="B5" t="str">
            <v>5.12</v>
          </cell>
        </row>
      </sheetData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20">
          <cell r="D20" t="b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  <sheetName val="Прил_9"/>
      <sheetName val="SHPZ"/>
      <sheetName val="P-99b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перекрестка"/>
      <sheetName val="16"/>
      <sheetName val="18.2"/>
      <sheetName val="4"/>
      <sheetName val="6"/>
      <sheetName val="27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t_Настройки"/>
      <sheetName val="Ввод параметров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J6" t="str">
            <v>2011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G6" t="str">
            <v>2008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>
        <row r="8">
          <cell r="D8">
            <v>1</v>
          </cell>
        </row>
      </sheetData>
      <sheetData sheetId="1">
        <row r="7">
          <cell r="D7">
            <v>40544</v>
          </cell>
        </row>
        <row r="12">
          <cell r="B12" t="str">
            <v>$</v>
          </cell>
        </row>
        <row r="445">
          <cell r="E445">
            <v>1</v>
          </cell>
        </row>
      </sheetData>
      <sheetData sheetId="2">
        <row r="6">
          <cell r="A6" t="str">
            <v>Включение проектов в суммарные результаты:</v>
          </cell>
        </row>
      </sheetData>
      <sheetData sheetId="3">
        <row r="7">
          <cell r="E7" t="str">
            <v>Проект</v>
          </cell>
        </row>
      </sheetData>
      <sheetData sheetId="4"/>
      <sheetData sheetId="5">
        <row r="5">
          <cell r="B5" t="str">
            <v>5.12</v>
          </cell>
        </row>
        <row r="8">
          <cell r="B8" t="b">
            <v>0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  <outlinePr summaryBelow="0"/>
    <pageSetUpPr fitToPage="1"/>
  </sheetPr>
  <dimension ref="A1:FL124"/>
  <sheetViews>
    <sheetView showZeros="0" tabSelected="1" topLeftCell="B13" zoomScale="110" zoomScaleNormal="110" zoomScaleSheetLayoutView="55" workbookViewId="0">
      <pane ySplit="4" topLeftCell="A17" activePane="bottomLeft" state="frozen"/>
      <selection activeCell="B13" sqref="B13"/>
      <selection pane="bottomLeft" activeCell="Z20" sqref="Z20"/>
    </sheetView>
  </sheetViews>
  <sheetFormatPr defaultColWidth="10.28515625" defaultRowHeight="15.75" outlineLevelRow="1" outlineLevelCol="1" x14ac:dyDescent="0.25"/>
  <cols>
    <col min="1" max="1" width="10.28515625" style="4" hidden="1" customWidth="1"/>
    <col min="2" max="2" width="10" style="4" customWidth="1"/>
    <col min="3" max="3" width="51.5703125" style="4" customWidth="1" collapsed="1"/>
    <col min="4" max="4" width="10.85546875" style="4" customWidth="1"/>
    <col min="5" max="5" width="12" style="4" customWidth="1"/>
    <col min="6" max="7" width="9.42578125" style="4" customWidth="1"/>
    <col min="8" max="8" width="20.5703125" style="4" customWidth="1"/>
    <col min="9" max="9" width="17.42578125" style="4" customWidth="1"/>
    <col min="10" max="10" width="33.85546875" style="4" customWidth="1"/>
    <col min="11" max="11" width="16.42578125" style="4" customWidth="1"/>
    <col min="12" max="13" width="13.7109375" style="4" customWidth="1"/>
    <col min="14" max="14" width="20.28515625" style="4" customWidth="1"/>
    <col min="15" max="15" width="25.7109375" style="4" customWidth="1"/>
    <col min="16" max="16" width="17.7109375" style="4" customWidth="1"/>
    <col min="17" max="17" width="21.140625" style="4" customWidth="1"/>
    <col min="18" max="18" width="17.85546875" style="4" customWidth="1"/>
    <col min="19" max="20" width="15.85546875" style="4" customWidth="1"/>
    <col min="21" max="21" width="15.5703125" style="4" customWidth="1"/>
    <col min="22" max="22" width="14.140625" style="4" customWidth="1"/>
    <col min="23" max="23" width="10" style="4" customWidth="1" outlineLevel="1"/>
    <col min="24" max="24" width="11.5703125" style="4" customWidth="1" outlineLevel="1"/>
    <col min="25" max="26" width="10" style="4" customWidth="1" outlineLevel="1"/>
    <col min="27" max="28" width="13.140625" style="4" customWidth="1"/>
    <col min="29" max="29" width="24.7109375" style="4" customWidth="1"/>
    <col min="30" max="30" width="17.85546875" style="4" customWidth="1"/>
    <col min="31" max="31" width="12.7109375" style="4" customWidth="1"/>
    <col min="32" max="32" width="13" style="4" customWidth="1"/>
    <col min="33" max="33" width="27" style="4" customWidth="1"/>
    <col min="34" max="34" width="22.5703125" style="4" customWidth="1"/>
    <col min="35" max="35" width="17.42578125" style="4" customWidth="1"/>
    <col min="36" max="36" width="13.42578125" style="4" customWidth="1"/>
    <col min="37" max="37" width="37.28515625" style="6" customWidth="1"/>
    <col min="38" max="38" width="11.5703125" style="6" bestFit="1" customWidth="1"/>
    <col min="39" max="40" width="10.28515625" style="6"/>
    <col min="41" max="41" width="12.42578125" style="6" customWidth="1"/>
    <col min="42" max="16384" width="10.28515625" style="6"/>
  </cols>
  <sheetData>
    <row r="1" spans="1:168" ht="16.149999999999999" customHeight="1" x14ac:dyDescent="0.25">
      <c r="A1" s="7"/>
      <c r="B1" s="8"/>
      <c r="C1" s="9"/>
      <c r="D1" s="8"/>
      <c r="E1" s="8"/>
      <c r="F1" s="8"/>
      <c r="G1" s="8"/>
      <c r="H1" s="8"/>
      <c r="I1" s="8"/>
      <c r="J1" s="8"/>
      <c r="K1" s="10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11"/>
      <c r="AF1" s="11"/>
      <c r="AG1" s="11"/>
      <c r="AH1" s="8"/>
      <c r="AI1" s="12"/>
      <c r="AJ1" s="13" t="s">
        <v>79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</row>
    <row r="2" spans="1:168" ht="16.149999999999999" customHeight="1" x14ac:dyDescent="0.25">
      <c r="A2" s="7"/>
      <c r="B2" s="8"/>
      <c r="C2" s="9"/>
      <c r="D2" s="8"/>
      <c r="E2" s="8"/>
      <c r="F2" s="8"/>
      <c r="G2" s="8"/>
      <c r="H2" s="8"/>
      <c r="I2" s="8"/>
      <c r="J2" s="8"/>
      <c r="K2" s="10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4"/>
      <c r="AE2" s="14"/>
      <c r="AF2" s="14"/>
      <c r="AG2" s="11"/>
      <c r="AH2" s="11"/>
      <c r="AI2" s="12"/>
      <c r="AJ2" s="13" t="s">
        <v>0</v>
      </c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</row>
    <row r="3" spans="1:168" ht="21" customHeight="1" x14ac:dyDescent="0.25">
      <c r="A3" s="7"/>
      <c r="B3" s="8"/>
      <c r="C3" s="9"/>
      <c r="D3" s="8"/>
      <c r="E3" s="8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5"/>
      <c r="AF3" s="15"/>
      <c r="AG3" s="15"/>
      <c r="AH3" s="8"/>
      <c r="AI3" s="12"/>
      <c r="AJ3" s="13" t="s">
        <v>1</v>
      </c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</row>
    <row r="4" spans="1:168" x14ac:dyDescent="0.25">
      <c r="A4" s="7"/>
      <c r="B4" s="151" t="s">
        <v>138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</row>
    <row r="5" spans="1:168" ht="20.25" customHeight="1" x14ac:dyDescent="0.25">
      <c r="A5" s="7"/>
      <c r="B5" s="153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</row>
    <row r="6" spans="1:168" ht="16.149999999999999" customHeight="1" x14ac:dyDescent="0.25">
      <c r="A6" s="7"/>
      <c r="B6" s="16"/>
      <c r="C6" s="1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9"/>
      <c r="AI6" s="19"/>
      <c r="AJ6" s="1" t="s">
        <v>2</v>
      </c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</row>
    <row r="7" spans="1:168" s="14" customFormat="1" ht="21" customHeight="1" x14ac:dyDescent="0.25">
      <c r="A7" s="7"/>
      <c r="B7" s="16"/>
      <c r="C7" s="1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G7" s="18"/>
      <c r="AH7" s="19"/>
      <c r="AI7" s="20"/>
      <c r="AJ7" s="2" t="s">
        <v>78</v>
      </c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</row>
    <row r="8" spans="1:168" s="14" customFormat="1" ht="15" customHeight="1" x14ac:dyDescent="0.25">
      <c r="A8" s="7"/>
      <c r="B8" s="16"/>
      <c r="C8" s="1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8"/>
      <c r="X8" s="18"/>
      <c r="Y8" s="18"/>
      <c r="Z8" s="18"/>
      <c r="AA8" s="18"/>
      <c r="AB8" s="18"/>
      <c r="AC8" s="18"/>
      <c r="AG8" s="18"/>
      <c r="AH8" s="21"/>
      <c r="AI8" s="20"/>
      <c r="AJ8" s="2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</row>
    <row r="9" spans="1:168" s="14" customFormat="1" x14ac:dyDescent="0.25">
      <c r="A9" s="7"/>
      <c r="B9" s="16"/>
      <c r="C9" s="1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G9" s="18"/>
      <c r="AH9" s="21"/>
      <c r="AI9" s="20"/>
      <c r="AJ9" s="2" t="s">
        <v>135</v>
      </c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</row>
    <row r="10" spans="1:168" s="14" customFormat="1" ht="17.25" customHeight="1" x14ac:dyDescent="0.25">
      <c r="A10" s="7"/>
      <c r="B10" s="16"/>
      <c r="C10" s="1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G10" s="18"/>
      <c r="AH10" s="21"/>
      <c r="AI10" s="20"/>
      <c r="AJ10" s="3" t="s">
        <v>3</v>
      </c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</row>
    <row r="11" spans="1:168" s="14" customFormat="1" ht="17.25" customHeight="1" x14ac:dyDescent="0.25">
      <c r="A11" s="7"/>
      <c r="B11" s="16"/>
      <c r="C11" s="1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22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G11" s="18"/>
      <c r="AH11" s="21"/>
      <c r="AI11" s="20"/>
      <c r="AJ11" s="3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</row>
    <row r="12" spans="1:168" s="14" customFormat="1" ht="21.75" customHeight="1" thickBot="1" x14ac:dyDescent="0.3">
      <c r="A12" s="7"/>
      <c r="B12" s="16"/>
      <c r="C12" s="1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G12" s="18"/>
      <c r="AH12" s="21"/>
      <c r="AI12" s="20"/>
      <c r="AJ12" s="23" t="s">
        <v>80</v>
      </c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</row>
    <row r="13" spans="1:168" s="14" customFormat="1" x14ac:dyDescent="0.25">
      <c r="A13" s="24"/>
      <c r="B13" s="154" t="s">
        <v>81</v>
      </c>
      <c r="C13" s="156" t="s">
        <v>82</v>
      </c>
      <c r="D13" s="159" t="s">
        <v>83</v>
      </c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25"/>
      <c r="R13" s="154" t="s">
        <v>147</v>
      </c>
      <c r="S13" s="161"/>
      <c r="T13" s="161"/>
      <c r="U13" s="161"/>
      <c r="V13" s="162"/>
      <c r="W13" s="163" t="s">
        <v>84</v>
      </c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4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</row>
    <row r="14" spans="1:168" s="14" customFormat="1" ht="15.75" customHeight="1" x14ac:dyDescent="0.25">
      <c r="A14" s="24"/>
      <c r="B14" s="155"/>
      <c r="C14" s="157"/>
      <c r="D14" s="155" t="s">
        <v>85</v>
      </c>
      <c r="E14" s="148"/>
      <c r="F14" s="148"/>
      <c r="G14" s="148"/>
      <c r="H14" s="149" t="s">
        <v>86</v>
      </c>
      <c r="I14" s="149"/>
      <c r="J14" s="149"/>
      <c r="K14" s="149"/>
      <c r="L14" s="149" t="s">
        <v>87</v>
      </c>
      <c r="M14" s="149"/>
      <c r="N14" s="149"/>
      <c r="O14" s="149"/>
      <c r="P14" s="149"/>
      <c r="Q14" s="157" t="s">
        <v>88</v>
      </c>
      <c r="R14" s="155"/>
      <c r="S14" s="148"/>
      <c r="T14" s="148"/>
      <c r="U14" s="148"/>
      <c r="V14" s="150"/>
      <c r="W14" s="147" t="s">
        <v>85</v>
      </c>
      <c r="X14" s="148"/>
      <c r="Y14" s="148"/>
      <c r="Z14" s="148"/>
      <c r="AA14" s="149" t="s">
        <v>86</v>
      </c>
      <c r="AB14" s="149"/>
      <c r="AC14" s="149"/>
      <c r="AD14" s="149"/>
      <c r="AE14" s="149" t="s">
        <v>87</v>
      </c>
      <c r="AF14" s="149"/>
      <c r="AG14" s="149"/>
      <c r="AH14" s="149"/>
      <c r="AI14" s="149"/>
      <c r="AJ14" s="150" t="s">
        <v>89</v>
      </c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</row>
    <row r="15" spans="1:168" s="15" customFormat="1" ht="108.75" customHeight="1" x14ac:dyDescent="0.25">
      <c r="A15" s="26"/>
      <c r="B15" s="155"/>
      <c r="C15" s="158"/>
      <c r="D15" s="27" t="s">
        <v>90</v>
      </c>
      <c r="E15" s="28" t="s">
        <v>91</v>
      </c>
      <c r="F15" s="29" t="s">
        <v>92</v>
      </c>
      <c r="G15" s="29" t="s">
        <v>93</v>
      </c>
      <c r="H15" s="30" t="s">
        <v>90</v>
      </c>
      <c r="I15" s="29" t="s">
        <v>91</v>
      </c>
      <c r="J15" s="29" t="s">
        <v>94</v>
      </c>
      <c r="K15" s="29" t="s">
        <v>95</v>
      </c>
      <c r="L15" s="30" t="s">
        <v>96</v>
      </c>
      <c r="M15" s="29" t="s">
        <v>91</v>
      </c>
      <c r="N15" s="30" t="s">
        <v>97</v>
      </c>
      <c r="O15" s="30" t="s">
        <v>98</v>
      </c>
      <c r="P15" s="29" t="s">
        <v>99</v>
      </c>
      <c r="Q15" s="157"/>
      <c r="R15" s="31" t="s">
        <v>100</v>
      </c>
      <c r="S15" s="29" t="s">
        <v>101</v>
      </c>
      <c r="T15" s="29" t="s">
        <v>102</v>
      </c>
      <c r="U15" s="29" t="s">
        <v>103</v>
      </c>
      <c r="V15" s="32" t="s">
        <v>104</v>
      </c>
      <c r="W15" s="33" t="s">
        <v>90</v>
      </c>
      <c r="X15" s="34" t="s">
        <v>105</v>
      </c>
      <c r="Y15" s="29" t="s">
        <v>92</v>
      </c>
      <c r="Z15" s="29" t="s">
        <v>106</v>
      </c>
      <c r="AA15" s="30" t="s">
        <v>90</v>
      </c>
      <c r="AB15" s="29" t="s">
        <v>91</v>
      </c>
      <c r="AC15" s="29" t="s">
        <v>94</v>
      </c>
      <c r="AD15" s="29" t="s">
        <v>95</v>
      </c>
      <c r="AE15" s="30" t="s">
        <v>96</v>
      </c>
      <c r="AF15" s="29" t="s">
        <v>91</v>
      </c>
      <c r="AG15" s="30" t="s">
        <v>97</v>
      </c>
      <c r="AH15" s="30" t="s">
        <v>98</v>
      </c>
      <c r="AI15" s="29" t="s">
        <v>99</v>
      </c>
      <c r="AJ15" s="150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</row>
    <row r="16" spans="1:168" s="14" customFormat="1" x14ac:dyDescent="0.25">
      <c r="A16" s="24"/>
      <c r="B16" s="36">
        <v>1</v>
      </c>
      <c r="C16" s="37">
        <v>2</v>
      </c>
      <c r="D16" s="38"/>
      <c r="E16" s="39"/>
      <c r="F16" s="40"/>
      <c r="G16" s="40"/>
      <c r="H16" s="41">
        <v>3</v>
      </c>
      <c r="I16" s="40">
        <v>4</v>
      </c>
      <c r="J16" s="40">
        <v>5</v>
      </c>
      <c r="K16" s="40">
        <v>6</v>
      </c>
      <c r="L16" s="41">
        <v>7</v>
      </c>
      <c r="M16" s="40">
        <v>8</v>
      </c>
      <c r="N16" s="41">
        <v>9</v>
      </c>
      <c r="O16" s="41">
        <v>10</v>
      </c>
      <c r="P16" s="40">
        <v>11</v>
      </c>
      <c r="Q16" s="37">
        <v>12</v>
      </c>
      <c r="R16" s="37">
        <v>13</v>
      </c>
      <c r="S16" s="37">
        <v>14</v>
      </c>
      <c r="T16" s="40">
        <v>15</v>
      </c>
      <c r="U16" s="40">
        <v>16</v>
      </c>
      <c r="V16" s="42">
        <v>17</v>
      </c>
      <c r="W16" s="43"/>
      <c r="X16" s="44"/>
      <c r="Y16" s="40"/>
      <c r="Z16" s="40"/>
      <c r="AA16" s="41">
        <v>18</v>
      </c>
      <c r="AB16" s="40">
        <v>19</v>
      </c>
      <c r="AC16" s="40">
        <v>20</v>
      </c>
      <c r="AD16" s="40">
        <v>21</v>
      </c>
      <c r="AE16" s="41">
        <v>22</v>
      </c>
      <c r="AF16" s="40">
        <v>23</v>
      </c>
      <c r="AG16" s="41">
        <v>24</v>
      </c>
      <c r="AH16" s="41">
        <v>25</v>
      </c>
      <c r="AI16" s="40">
        <v>26</v>
      </c>
      <c r="AJ16" s="42">
        <v>27</v>
      </c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</row>
    <row r="17" spans="1:168" s="14" customFormat="1" x14ac:dyDescent="0.25">
      <c r="A17" s="45"/>
      <c r="B17" s="46"/>
      <c r="C17" s="47" t="s">
        <v>40</v>
      </c>
      <c r="D17" s="48"/>
      <c r="E17" s="49"/>
      <c r="F17" s="49"/>
      <c r="G17" s="49"/>
      <c r="H17" s="50"/>
      <c r="I17" s="50"/>
      <c r="J17" s="51"/>
      <c r="K17" s="52">
        <f t="shared" ref="K17:K18" si="0">K18</f>
        <v>263.85000000000002</v>
      </c>
      <c r="L17" s="50"/>
      <c r="M17" s="50"/>
      <c r="N17" s="50"/>
      <c r="O17" s="51"/>
      <c r="P17" s="145">
        <f>P18</f>
        <v>73.623999999999995</v>
      </c>
      <c r="Q17" s="53"/>
      <c r="R17" s="54">
        <f>R18</f>
        <v>848.67744482047863</v>
      </c>
      <c r="S17" s="51">
        <f t="shared" ref="S17:V18" si="1">S18</f>
        <v>63.284269420000001</v>
      </c>
      <c r="T17" s="51">
        <f t="shared" si="1"/>
        <v>645.33681110185807</v>
      </c>
      <c r="U17" s="51">
        <f t="shared" si="1"/>
        <v>71.34904361285524</v>
      </c>
      <c r="V17" s="55">
        <f t="shared" si="1"/>
        <v>68.707320685765438</v>
      </c>
      <c r="W17" s="56"/>
      <c r="X17" s="50"/>
      <c r="Y17" s="50"/>
      <c r="Z17" s="50"/>
      <c r="AA17" s="50"/>
      <c r="AB17" s="50"/>
      <c r="AC17" s="51"/>
      <c r="AD17" s="57">
        <f>AD20+AD65</f>
        <v>6.14</v>
      </c>
      <c r="AE17" s="50"/>
      <c r="AF17" s="50"/>
      <c r="AG17" s="50"/>
      <c r="AH17" s="51">
        <f>AH18</f>
        <v>0</v>
      </c>
      <c r="AI17" s="57">
        <f>AI20+AI65</f>
        <v>102.652</v>
      </c>
      <c r="AJ17" s="5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</row>
    <row r="18" spans="1:168" outlineLevel="1" x14ac:dyDescent="0.25">
      <c r="A18" s="24"/>
      <c r="B18" s="59">
        <v>1</v>
      </c>
      <c r="C18" s="60" t="s">
        <v>4</v>
      </c>
      <c r="D18" s="61"/>
      <c r="E18" s="62"/>
      <c r="F18" s="62"/>
      <c r="G18" s="62"/>
      <c r="H18" s="63"/>
      <c r="I18" s="63"/>
      <c r="J18" s="64"/>
      <c r="K18" s="65">
        <f t="shared" si="0"/>
        <v>263.85000000000002</v>
      </c>
      <c r="L18" s="66"/>
      <c r="M18" s="66"/>
      <c r="N18" s="66"/>
      <c r="O18" s="64">
        <f>O19</f>
        <v>0</v>
      </c>
      <c r="P18" s="146">
        <f t="shared" ref="P18" si="2">P19</f>
        <v>73.623999999999995</v>
      </c>
      <c r="Q18" s="67"/>
      <c r="R18" s="68">
        <f>R19+R124</f>
        <v>848.67744482047863</v>
      </c>
      <c r="S18" s="64">
        <f t="shared" si="1"/>
        <v>63.284269420000001</v>
      </c>
      <c r="T18" s="64">
        <f t="shared" si="1"/>
        <v>645.33681110185807</v>
      </c>
      <c r="U18" s="64">
        <f>U19+U124</f>
        <v>71.34904361285524</v>
      </c>
      <c r="V18" s="69">
        <f t="shared" si="1"/>
        <v>68.707320685765438</v>
      </c>
      <c r="W18" s="70"/>
      <c r="X18" s="63"/>
      <c r="Y18" s="63"/>
      <c r="Z18" s="63"/>
      <c r="AA18" s="63"/>
      <c r="AB18" s="63"/>
      <c r="AC18" s="64"/>
      <c r="AD18" s="63"/>
      <c r="AE18" s="63"/>
      <c r="AF18" s="63"/>
      <c r="AG18" s="63"/>
      <c r="AH18" s="64">
        <f>AH19</f>
        <v>0</v>
      </c>
      <c r="AI18" s="63"/>
      <c r="AJ18" s="71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</row>
    <row r="19" spans="1:168" ht="31.5" outlineLevel="1" x14ac:dyDescent="0.25">
      <c r="A19" s="24"/>
      <c r="B19" s="59" t="s">
        <v>5</v>
      </c>
      <c r="C19" s="60" t="s">
        <v>6</v>
      </c>
      <c r="D19" s="61"/>
      <c r="E19" s="62"/>
      <c r="F19" s="62"/>
      <c r="G19" s="62"/>
      <c r="H19" s="63"/>
      <c r="I19" s="63"/>
      <c r="J19" s="64"/>
      <c r="K19" s="65">
        <f>K20+K65</f>
        <v>263.85000000000002</v>
      </c>
      <c r="L19" s="66"/>
      <c r="M19" s="66"/>
      <c r="N19" s="66"/>
      <c r="O19" s="64">
        <f>O20+O65</f>
        <v>0</v>
      </c>
      <c r="P19" s="146">
        <f>P20+P65</f>
        <v>73.623999999999995</v>
      </c>
      <c r="Q19" s="67"/>
      <c r="R19" s="68">
        <f>R20+R65</f>
        <v>848.67744482047863</v>
      </c>
      <c r="S19" s="64">
        <f>S20+S65</f>
        <v>63.284269420000001</v>
      </c>
      <c r="T19" s="64">
        <f>T20+T65</f>
        <v>645.33681110185807</v>
      </c>
      <c r="U19" s="64">
        <f>U20+U65</f>
        <v>71.34904361285524</v>
      </c>
      <c r="V19" s="69">
        <f>V20+V65</f>
        <v>68.707320685765438</v>
      </c>
      <c r="W19" s="70"/>
      <c r="X19" s="63"/>
      <c r="Y19" s="63"/>
      <c r="Z19" s="63"/>
      <c r="AA19" s="63"/>
      <c r="AB19" s="63"/>
      <c r="AC19" s="72"/>
      <c r="AD19" s="63"/>
      <c r="AE19" s="63"/>
      <c r="AF19" s="63"/>
      <c r="AG19" s="63"/>
      <c r="AH19" s="72">
        <f>AH65</f>
        <v>0</v>
      </c>
      <c r="AI19" s="63"/>
      <c r="AJ19" s="71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</row>
    <row r="20" spans="1:168" outlineLevel="1" x14ac:dyDescent="0.25">
      <c r="A20" s="24"/>
      <c r="B20" s="73" t="s">
        <v>35</v>
      </c>
      <c r="C20" s="74" t="s">
        <v>7</v>
      </c>
      <c r="D20" s="75"/>
      <c r="E20" s="76"/>
      <c r="F20" s="76"/>
      <c r="G20" s="76"/>
      <c r="H20" s="77"/>
      <c r="I20" s="77"/>
      <c r="J20" s="78"/>
      <c r="K20" s="79">
        <f>K21+K38+K40+K41+K42+K43+K44+K55+K59+K62</f>
        <v>263.85000000000002</v>
      </c>
      <c r="L20" s="77"/>
      <c r="M20" s="77"/>
      <c r="N20" s="77"/>
      <c r="O20" s="78">
        <f>O21+O38+O40+O41+O42+O43+O44+O55+O59</f>
        <v>0</v>
      </c>
      <c r="P20" s="144">
        <f>P21+P38+P40+P41+P42+P43+P44+P55+P59+P62</f>
        <v>73.623999999999995</v>
      </c>
      <c r="Q20" s="80"/>
      <c r="R20" s="82">
        <f>R21+R38+R40+R41+R42+R43+R44+R55+R59+R62</f>
        <v>188.94300669190736</v>
      </c>
      <c r="S20" s="81">
        <f>S21+S38+S40+S41+S42+S43+S44+S55+S59+S62</f>
        <v>6.7257984299999993</v>
      </c>
      <c r="T20" s="81">
        <f>T21+T38+T40+T41+T42+T43+T44+T55+T59+T62</f>
        <v>119.23205683879999</v>
      </c>
      <c r="U20" s="81">
        <f>U21+U38+U40+U41+U42+U43+U44+U55+U59+U62</f>
        <v>47.973212072855233</v>
      </c>
      <c r="V20" s="82">
        <f>V21+V38+V40+V41+V42+V43+V44+V55+V59+V62</f>
        <v>15.01193935025208</v>
      </c>
      <c r="W20" s="83"/>
      <c r="X20" s="77"/>
      <c r="Y20" s="77"/>
      <c r="Z20" s="77"/>
      <c r="AA20" s="77"/>
      <c r="AB20" s="77"/>
      <c r="AC20" s="84"/>
      <c r="AD20" s="77"/>
      <c r="AE20" s="77"/>
      <c r="AF20" s="77"/>
      <c r="AG20" s="77"/>
      <c r="AH20" s="77"/>
      <c r="AI20" s="77"/>
      <c r="AJ20" s="85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</row>
    <row r="21" spans="1:168" outlineLevel="1" x14ac:dyDescent="0.25">
      <c r="A21" s="24"/>
      <c r="B21" s="59" t="s">
        <v>8</v>
      </c>
      <c r="C21" s="60" t="s">
        <v>9</v>
      </c>
      <c r="D21" s="61"/>
      <c r="E21" s="62"/>
      <c r="F21" s="62"/>
      <c r="G21" s="62"/>
      <c r="H21" s="63"/>
      <c r="I21" s="63"/>
      <c r="J21" s="64"/>
      <c r="K21" s="65">
        <f>K22+K29</f>
        <v>258.60000000000002</v>
      </c>
      <c r="L21" s="63"/>
      <c r="M21" s="63"/>
      <c r="N21" s="63"/>
      <c r="O21" s="64">
        <f>O22+O29</f>
        <v>0</v>
      </c>
      <c r="P21" s="87">
        <f>P22+P29</f>
        <v>0</v>
      </c>
      <c r="Q21" s="67"/>
      <c r="R21" s="69">
        <f>R22+R29</f>
        <v>110.86288944025209</v>
      </c>
      <c r="S21" s="64">
        <f>S22+S29</f>
        <v>0</v>
      </c>
      <c r="T21" s="64">
        <f>T22+T29</f>
        <v>65.315075579999998</v>
      </c>
      <c r="U21" s="64">
        <f>U22+U29</f>
        <v>32.933524039999995</v>
      </c>
      <c r="V21" s="69">
        <f>V22+V29</f>
        <v>12.614289820252079</v>
      </c>
      <c r="W21" s="70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71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</row>
    <row r="22" spans="1:168" outlineLevel="1" x14ac:dyDescent="0.25">
      <c r="A22" s="24"/>
      <c r="B22" s="59"/>
      <c r="C22" s="60" t="s">
        <v>36</v>
      </c>
      <c r="D22" s="61"/>
      <c r="E22" s="62"/>
      <c r="F22" s="62"/>
      <c r="G22" s="62"/>
      <c r="H22" s="86"/>
      <c r="I22" s="86"/>
      <c r="J22" s="87"/>
      <c r="K22" s="88">
        <f>K23</f>
        <v>0</v>
      </c>
      <c r="L22" s="86"/>
      <c r="M22" s="86"/>
      <c r="N22" s="86"/>
      <c r="O22" s="87">
        <f>O23</f>
        <v>0</v>
      </c>
      <c r="P22" s="87">
        <f>P23</f>
        <v>0</v>
      </c>
      <c r="Q22" s="89"/>
      <c r="R22" s="69">
        <f>R23</f>
        <v>10.192027419999999</v>
      </c>
      <c r="S22" s="64">
        <f>S23</f>
        <v>0</v>
      </c>
      <c r="T22" s="64">
        <f>T23</f>
        <v>9.9424006299999999</v>
      </c>
      <c r="U22" s="64">
        <f>U23</f>
        <v>0</v>
      </c>
      <c r="V22" s="69">
        <f>V23</f>
        <v>0.24962678999999899</v>
      </c>
      <c r="W22" s="70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71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</row>
    <row r="23" spans="1:168" outlineLevel="1" x14ac:dyDescent="0.25">
      <c r="A23" s="24"/>
      <c r="B23" s="90"/>
      <c r="C23" s="60" t="s">
        <v>41</v>
      </c>
      <c r="D23" s="61"/>
      <c r="E23" s="62"/>
      <c r="F23" s="62"/>
      <c r="G23" s="62"/>
      <c r="H23" s="86"/>
      <c r="I23" s="86"/>
      <c r="J23" s="87"/>
      <c r="K23" s="88">
        <f>K24+K25</f>
        <v>0</v>
      </c>
      <c r="L23" s="86"/>
      <c r="M23" s="86"/>
      <c r="N23" s="86"/>
      <c r="O23" s="87">
        <f>O25</f>
        <v>0</v>
      </c>
      <c r="P23" s="87">
        <f>P24+P25</f>
        <v>0</v>
      </c>
      <c r="Q23" s="89"/>
      <c r="R23" s="69">
        <f>R24+R25</f>
        <v>10.192027419999999</v>
      </c>
      <c r="S23" s="64">
        <f>S24+S25</f>
        <v>0</v>
      </c>
      <c r="T23" s="64">
        <f>T24+T25</f>
        <v>9.9424006299999999</v>
      </c>
      <c r="U23" s="64">
        <f>U24+U25</f>
        <v>0</v>
      </c>
      <c r="V23" s="69">
        <f>V24+V25</f>
        <v>0.24962678999999899</v>
      </c>
      <c r="W23" s="70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71"/>
    </row>
    <row r="24" spans="1:168" outlineLevel="1" x14ac:dyDescent="0.25">
      <c r="A24" s="24"/>
      <c r="B24" s="90"/>
      <c r="C24" s="60" t="s">
        <v>107</v>
      </c>
      <c r="D24" s="61"/>
      <c r="E24" s="62"/>
      <c r="F24" s="62"/>
      <c r="G24" s="62"/>
      <c r="H24" s="86"/>
      <c r="I24" s="86"/>
      <c r="J24" s="87"/>
      <c r="K24" s="88"/>
      <c r="L24" s="86"/>
      <c r="M24" s="86"/>
      <c r="N24" s="86"/>
      <c r="O24" s="87"/>
      <c r="P24" s="87"/>
      <c r="Q24" s="89"/>
      <c r="R24" s="69"/>
      <c r="S24" s="64"/>
      <c r="T24" s="64"/>
      <c r="U24" s="64"/>
      <c r="V24" s="69"/>
      <c r="W24" s="70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71"/>
    </row>
    <row r="25" spans="1:168" outlineLevel="1" x14ac:dyDescent="0.25">
      <c r="A25" s="24"/>
      <c r="B25" s="90"/>
      <c r="C25" s="60" t="s">
        <v>110</v>
      </c>
      <c r="D25" s="61"/>
      <c r="E25" s="62"/>
      <c r="F25" s="62"/>
      <c r="G25" s="62"/>
      <c r="H25" s="86"/>
      <c r="I25" s="86"/>
      <c r="J25" s="87"/>
      <c r="K25" s="88"/>
      <c r="L25" s="86"/>
      <c r="M25" s="86"/>
      <c r="N25" s="86"/>
      <c r="O25" s="87"/>
      <c r="P25" s="86"/>
      <c r="Q25" s="89"/>
      <c r="R25" s="64">
        <f t="shared" ref="R25" si="3">R26+R27+R28</f>
        <v>10.192027419999999</v>
      </c>
      <c r="S25" s="95">
        <f>S26+S27+S28</f>
        <v>0</v>
      </c>
      <c r="T25" s="64">
        <f t="shared" ref="T25:V25" si="4">T26+T27+T28</f>
        <v>9.9424006299999999</v>
      </c>
      <c r="U25" s="64">
        <f t="shared" si="4"/>
        <v>0</v>
      </c>
      <c r="V25" s="64">
        <f t="shared" si="4"/>
        <v>0.24962678999999899</v>
      </c>
      <c r="W25" s="70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71"/>
    </row>
    <row r="26" spans="1:168" ht="31.5" outlineLevel="1" x14ac:dyDescent="0.25">
      <c r="A26" s="24"/>
      <c r="B26" s="91">
        <v>1</v>
      </c>
      <c r="C26" s="92" t="s">
        <v>137</v>
      </c>
      <c r="D26" s="61"/>
      <c r="E26" s="62"/>
      <c r="F26" s="62"/>
      <c r="G26" s="62"/>
      <c r="H26" s="86"/>
      <c r="I26" s="86"/>
      <c r="J26" s="87"/>
      <c r="K26" s="88"/>
      <c r="L26" s="86"/>
      <c r="M26" s="86"/>
      <c r="N26" s="86"/>
      <c r="O26" s="93"/>
      <c r="P26" s="86"/>
      <c r="Q26" s="89"/>
      <c r="R26" s="94">
        <f t="shared" ref="R26:R28" si="5">SUM(S26:V26)</f>
        <v>6.5399353999999992</v>
      </c>
      <c r="S26" s="95">
        <v>0</v>
      </c>
      <c r="T26" s="95">
        <v>6.2903086100000003</v>
      </c>
      <c r="U26" s="95">
        <v>0</v>
      </c>
      <c r="V26" s="96">
        <v>0.24962678999999899</v>
      </c>
      <c r="W26" s="70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71"/>
    </row>
    <row r="27" spans="1:168" outlineLevel="1" x14ac:dyDescent="0.25">
      <c r="A27" s="24"/>
      <c r="B27" s="91">
        <f>B26+1</f>
        <v>2</v>
      </c>
      <c r="C27" s="92" t="s">
        <v>42</v>
      </c>
      <c r="D27" s="61"/>
      <c r="E27" s="62"/>
      <c r="F27" s="62"/>
      <c r="G27" s="62"/>
      <c r="H27" s="86"/>
      <c r="I27" s="86"/>
      <c r="J27" s="87"/>
      <c r="K27" s="88"/>
      <c r="L27" s="86"/>
      <c r="M27" s="86"/>
      <c r="N27" s="86"/>
      <c r="O27" s="93"/>
      <c r="P27" s="86"/>
      <c r="Q27" s="89"/>
      <c r="R27" s="94">
        <f t="shared" si="5"/>
        <v>0.19298239</v>
      </c>
      <c r="S27" s="95">
        <v>0</v>
      </c>
      <c r="T27" s="95">
        <v>0.19298239</v>
      </c>
      <c r="U27" s="95">
        <v>0</v>
      </c>
      <c r="V27" s="96"/>
      <c r="W27" s="70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71"/>
    </row>
    <row r="28" spans="1:168" outlineLevel="1" x14ac:dyDescent="0.25">
      <c r="A28" s="24"/>
      <c r="B28" s="91">
        <f>B27+1</f>
        <v>3</v>
      </c>
      <c r="C28" s="92" t="s">
        <v>43</v>
      </c>
      <c r="D28" s="61"/>
      <c r="E28" s="62"/>
      <c r="F28" s="62"/>
      <c r="G28" s="62"/>
      <c r="H28" s="86"/>
      <c r="I28" s="86"/>
      <c r="J28" s="87"/>
      <c r="K28" s="88"/>
      <c r="L28" s="86"/>
      <c r="M28" s="86"/>
      <c r="N28" s="86"/>
      <c r="O28" s="93"/>
      <c r="P28" s="86"/>
      <c r="Q28" s="89"/>
      <c r="R28" s="94">
        <f t="shared" si="5"/>
        <v>3.4591096299999999</v>
      </c>
      <c r="S28" s="95">
        <v>0</v>
      </c>
      <c r="T28" s="95">
        <v>3.4591096299999999</v>
      </c>
      <c r="U28" s="95">
        <v>0</v>
      </c>
      <c r="V28" s="96">
        <v>0</v>
      </c>
      <c r="W28" s="70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71"/>
    </row>
    <row r="29" spans="1:168" outlineLevel="1" x14ac:dyDescent="0.25">
      <c r="A29" s="24"/>
      <c r="B29" s="90"/>
      <c r="C29" s="60" t="s">
        <v>45</v>
      </c>
      <c r="D29" s="97"/>
      <c r="E29" s="98"/>
      <c r="F29" s="98"/>
      <c r="G29" s="98"/>
      <c r="H29" s="99"/>
      <c r="I29" s="100"/>
      <c r="J29" s="87"/>
      <c r="K29" s="65">
        <f>K30+K36</f>
        <v>258.60000000000002</v>
      </c>
      <c r="L29" s="100"/>
      <c r="M29" s="100"/>
      <c r="N29" s="100"/>
      <c r="O29" s="100"/>
      <c r="P29" s="100"/>
      <c r="Q29" s="101"/>
      <c r="R29" s="68">
        <f>R30+R36</f>
        <v>100.67086202025209</v>
      </c>
      <c r="S29" s="64">
        <f>S30+S36</f>
        <v>0</v>
      </c>
      <c r="T29" s="64">
        <f>T30+T36</f>
        <v>55.372674949999997</v>
      </c>
      <c r="U29" s="64">
        <f>U30+U36</f>
        <v>32.933524039999995</v>
      </c>
      <c r="V29" s="69">
        <f>V30+V36</f>
        <v>12.36466303025208</v>
      </c>
      <c r="W29" s="102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103"/>
    </row>
    <row r="30" spans="1:168" outlineLevel="1" x14ac:dyDescent="0.25">
      <c r="A30" s="24"/>
      <c r="B30" s="90"/>
      <c r="C30" s="60" t="s">
        <v>46</v>
      </c>
      <c r="D30" s="61"/>
      <c r="E30" s="62"/>
      <c r="F30" s="62"/>
      <c r="G30" s="62"/>
      <c r="H30" s="104"/>
      <c r="I30" s="86"/>
      <c r="J30" s="87"/>
      <c r="K30" s="65">
        <f>SUM(K31:K35)</f>
        <v>120</v>
      </c>
      <c r="L30" s="86"/>
      <c r="M30" s="86"/>
      <c r="N30" s="86"/>
      <c r="O30" s="86"/>
      <c r="P30" s="86"/>
      <c r="Q30" s="89"/>
      <c r="R30" s="68">
        <f>SUM(R31:R35)</f>
        <v>100.31689158025209</v>
      </c>
      <c r="S30" s="64">
        <f>SUM(S31:S35)</f>
        <v>0</v>
      </c>
      <c r="T30" s="64">
        <f>SUM(T31:T35)</f>
        <v>55.372674949999997</v>
      </c>
      <c r="U30" s="64">
        <f t="shared" ref="U30:V30" si="6">SUM(U31:U35)</f>
        <v>32.579553599999997</v>
      </c>
      <c r="V30" s="64">
        <f t="shared" si="6"/>
        <v>12.36466303025208</v>
      </c>
      <c r="W30" s="70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71"/>
    </row>
    <row r="31" spans="1:168" ht="24" customHeight="1" outlineLevel="1" x14ac:dyDescent="0.25">
      <c r="A31" s="24"/>
      <c r="B31" s="91">
        <f>B28+1</f>
        <v>4</v>
      </c>
      <c r="C31" s="92" t="s">
        <v>139</v>
      </c>
      <c r="D31" s="61"/>
      <c r="E31" s="62"/>
      <c r="F31" s="62"/>
      <c r="G31" s="62"/>
      <c r="H31" s="105"/>
      <c r="I31" s="86"/>
      <c r="J31" s="93"/>
      <c r="K31" s="88"/>
      <c r="L31" s="86"/>
      <c r="M31" s="86"/>
      <c r="N31" s="86"/>
      <c r="O31" s="86"/>
      <c r="P31" s="86"/>
      <c r="Q31" s="89"/>
      <c r="R31" s="94">
        <f>SUM(S31:V31)</f>
        <v>5.9825999999999997</v>
      </c>
      <c r="S31" s="95"/>
      <c r="T31" s="95">
        <v>5.9825999999999997</v>
      </c>
      <c r="U31" s="95"/>
      <c r="V31" s="96"/>
      <c r="W31" s="70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71"/>
    </row>
    <row r="32" spans="1:168" ht="47.25" outlineLevel="1" x14ac:dyDescent="0.25">
      <c r="A32" s="24"/>
      <c r="B32" s="91">
        <f>B31+1</f>
        <v>5</v>
      </c>
      <c r="C32" s="92" t="s">
        <v>75</v>
      </c>
      <c r="D32" s="61"/>
      <c r="E32" s="62"/>
      <c r="F32" s="62"/>
      <c r="G32" s="62"/>
      <c r="H32" s="104">
        <v>2015</v>
      </c>
      <c r="I32" s="86">
        <v>50</v>
      </c>
      <c r="J32" s="93" t="s">
        <v>148</v>
      </c>
      <c r="K32" s="88">
        <v>80</v>
      </c>
      <c r="L32" s="86"/>
      <c r="M32" s="86"/>
      <c r="N32" s="86"/>
      <c r="O32" s="86"/>
      <c r="P32" s="86"/>
      <c r="Q32" s="89"/>
      <c r="R32" s="94">
        <f>SUM(S32:V32)</f>
        <v>93.57411056025208</v>
      </c>
      <c r="S32" s="95">
        <v>0</v>
      </c>
      <c r="T32" s="95">
        <v>48.776321549999999</v>
      </c>
      <c r="U32" s="95">
        <v>32.461553599999995</v>
      </c>
      <c r="V32" s="96">
        <v>12.33623541025208</v>
      </c>
      <c r="W32" s="70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71"/>
    </row>
    <row r="33" spans="1:168" ht="31.5" outlineLevel="1" x14ac:dyDescent="0.25">
      <c r="A33" s="24"/>
      <c r="B33" s="91">
        <f t="shared" ref="B33:B35" si="7">B32+1</f>
        <v>6</v>
      </c>
      <c r="C33" s="92" t="s">
        <v>76</v>
      </c>
      <c r="D33" s="61"/>
      <c r="E33" s="62"/>
      <c r="F33" s="62"/>
      <c r="G33" s="62"/>
      <c r="H33" s="104">
        <v>2015</v>
      </c>
      <c r="I33" s="86">
        <v>50</v>
      </c>
      <c r="J33" s="93" t="s">
        <v>149</v>
      </c>
      <c r="K33" s="88">
        <v>40</v>
      </c>
      <c r="L33" s="86"/>
      <c r="M33" s="86"/>
      <c r="N33" s="86"/>
      <c r="O33" s="86"/>
      <c r="P33" s="86"/>
      <c r="Q33" s="89"/>
      <c r="R33" s="94">
        <f>SUM(S33:V33)</f>
        <v>0.7317534</v>
      </c>
      <c r="S33" s="95">
        <v>0</v>
      </c>
      <c r="T33" s="95">
        <v>0.6137534</v>
      </c>
      <c r="U33" s="95">
        <v>0.11799999999999999</v>
      </c>
      <c r="V33" s="96"/>
      <c r="W33" s="70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71"/>
    </row>
    <row r="34" spans="1:168" ht="31.5" outlineLevel="1" x14ac:dyDescent="0.25">
      <c r="A34" s="24"/>
      <c r="B34" s="91">
        <f t="shared" si="7"/>
        <v>7</v>
      </c>
      <c r="C34" s="92" t="s">
        <v>140</v>
      </c>
      <c r="D34" s="61"/>
      <c r="E34" s="62"/>
      <c r="F34" s="62"/>
      <c r="G34" s="62"/>
      <c r="H34" s="104"/>
      <c r="I34" s="86"/>
      <c r="J34" s="93"/>
      <c r="K34" s="88"/>
      <c r="L34" s="86"/>
      <c r="M34" s="86"/>
      <c r="N34" s="86"/>
      <c r="O34" s="86"/>
      <c r="P34" s="86"/>
      <c r="Q34" s="89"/>
      <c r="R34" s="94">
        <f>SUM(S34:V34)</f>
        <v>1.0027620000000001E-2</v>
      </c>
      <c r="S34" s="95">
        <v>0</v>
      </c>
      <c r="T34" s="95">
        <v>0</v>
      </c>
      <c r="U34" s="95">
        <v>0</v>
      </c>
      <c r="V34" s="96">
        <v>1.0027620000000001E-2</v>
      </c>
      <c r="W34" s="70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71"/>
    </row>
    <row r="35" spans="1:168" ht="47.25" outlineLevel="1" x14ac:dyDescent="0.25">
      <c r="A35" s="24"/>
      <c r="B35" s="91">
        <f t="shared" si="7"/>
        <v>8</v>
      </c>
      <c r="C35" s="92" t="s">
        <v>77</v>
      </c>
      <c r="D35" s="107"/>
      <c r="E35" s="108"/>
      <c r="F35" s="108"/>
      <c r="G35" s="108"/>
      <c r="H35" s="109"/>
      <c r="I35" s="110"/>
      <c r="J35" s="111"/>
      <c r="K35" s="112"/>
      <c r="L35" s="110"/>
      <c r="M35" s="110"/>
      <c r="N35" s="110"/>
      <c r="O35" s="110"/>
      <c r="P35" s="110"/>
      <c r="Q35" s="113"/>
      <c r="R35" s="114">
        <f t="shared" ref="R35" si="8">SUM(S35:V35)</f>
        <v>1.84E-2</v>
      </c>
      <c r="S35" s="115">
        <v>0</v>
      </c>
      <c r="T35" s="115">
        <v>0</v>
      </c>
      <c r="U35" s="115">
        <v>0</v>
      </c>
      <c r="V35" s="116">
        <v>1.84E-2</v>
      </c>
      <c r="W35" s="117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9"/>
    </row>
    <row r="36" spans="1:168" outlineLevel="1" x14ac:dyDescent="0.25">
      <c r="A36" s="24"/>
      <c r="B36" s="90"/>
      <c r="C36" s="60" t="s">
        <v>47</v>
      </c>
      <c r="D36" s="61"/>
      <c r="E36" s="62"/>
      <c r="F36" s="62"/>
      <c r="G36" s="62"/>
      <c r="H36" s="104"/>
      <c r="I36" s="86"/>
      <c r="J36" s="87"/>
      <c r="K36" s="65">
        <f>SUM(K37:K37)</f>
        <v>138.60000000000002</v>
      </c>
      <c r="L36" s="86"/>
      <c r="M36" s="86"/>
      <c r="N36" s="86"/>
      <c r="O36" s="86"/>
      <c r="P36" s="86"/>
      <c r="Q36" s="89"/>
      <c r="R36" s="68">
        <f>SUM(R37:R37)</f>
        <v>0.35397044</v>
      </c>
      <c r="S36" s="64">
        <f>S37</f>
        <v>0</v>
      </c>
      <c r="T36" s="64">
        <f t="shared" ref="T36:V36" si="9">T37</f>
        <v>0</v>
      </c>
      <c r="U36" s="64">
        <f t="shared" si="9"/>
        <v>0.35397044</v>
      </c>
      <c r="V36" s="64">
        <f t="shared" si="9"/>
        <v>0</v>
      </c>
      <c r="W36" s="70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71"/>
    </row>
    <row r="37" spans="1:168" ht="78" customHeight="1" outlineLevel="1" x14ac:dyDescent="0.25">
      <c r="A37" s="24"/>
      <c r="B37" s="91">
        <f>B35+1</f>
        <v>9</v>
      </c>
      <c r="C37" s="92" t="s">
        <v>128</v>
      </c>
      <c r="D37" s="61"/>
      <c r="E37" s="62"/>
      <c r="F37" s="62"/>
      <c r="G37" s="62"/>
      <c r="H37" s="105" t="s">
        <v>111</v>
      </c>
      <c r="I37" s="110">
        <v>25</v>
      </c>
      <c r="J37" s="120" t="s">
        <v>112</v>
      </c>
      <c r="K37" s="88">
        <v>138.60000000000002</v>
      </c>
      <c r="L37" s="86"/>
      <c r="M37" s="86"/>
      <c r="N37" s="86"/>
      <c r="O37" s="86"/>
      <c r="P37" s="86"/>
      <c r="Q37" s="89"/>
      <c r="R37" s="114">
        <f>SUM(S37:V37)</f>
        <v>0.35397044</v>
      </c>
      <c r="S37" s="115"/>
      <c r="T37" s="115"/>
      <c r="U37" s="115">
        <v>0.35397044</v>
      </c>
      <c r="V37" s="116"/>
      <c r="W37" s="70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71"/>
    </row>
    <row r="38" spans="1:168" ht="31.5" outlineLevel="1" x14ac:dyDescent="0.25">
      <c r="A38" s="24"/>
      <c r="B38" s="90" t="s">
        <v>10</v>
      </c>
      <c r="C38" s="60" t="s">
        <v>11</v>
      </c>
      <c r="D38" s="61"/>
      <c r="E38" s="62"/>
      <c r="F38" s="62"/>
      <c r="G38" s="62"/>
      <c r="H38" s="104"/>
      <c r="I38" s="86"/>
      <c r="J38" s="93"/>
      <c r="K38" s="88"/>
      <c r="L38" s="86"/>
      <c r="M38" s="86"/>
      <c r="N38" s="86"/>
      <c r="O38" s="86"/>
      <c r="P38" s="86"/>
      <c r="Q38" s="89"/>
      <c r="R38" s="121">
        <f>SUM(R39:R39)</f>
        <v>3.5892206</v>
      </c>
      <c r="S38" s="122">
        <f>S39</f>
        <v>0</v>
      </c>
      <c r="T38" s="122">
        <f t="shared" ref="T38:V38" si="10">T39</f>
        <v>3.5880588599999999</v>
      </c>
      <c r="U38" s="122">
        <f t="shared" si="10"/>
        <v>0</v>
      </c>
      <c r="V38" s="122">
        <f t="shared" si="10"/>
        <v>1.1617400000000001E-3</v>
      </c>
      <c r="W38" s="70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71"/>
      <c r="AL38" s="124"/>
    </row>
    <row r="39" spans="1:168" outlineLevel="1" x14ac:dyDescent="0.25">
      <c r="A39" s="24"/>
      <c r="B39" s="91">
        <f>B37+1</f>
        <v>10</v>
      </c>
      <c r="C39" s="106" t="s">
        <v>48</v>
      </c>
      <c r="D39" s="107"/>
      <c r="E39" s="108"/>
      <c r="F39" s="108"/>
      <c r="G39" s="108"/>
      <c r="H39" s="105"/>
      <c r="I39" s="110"/>
      <c r="J39" s="111"/>
      <c r="K39" s="112"/>
      <c r="L39" s="110"/>
      <c r="M39" s="110"/>
      <c r="N39" s="110"/>
      <c r="O39" s="110"/>
      <c r="P39" s="110"/>
      <c r="Q39" s="113"/>
      <c r="R39" s="114">
        <f>SUM(S39:V39)</f>
        <v>3.5892206</v>
      </c>
      <c r="S39" s="115"/>
      <c r="T39" s="115">
        <v>3.5880588599999999</v>
      </c>
      <c r="U39" s="115"/>
      <c r="V39" s="116">
        <v>1.1617400000000001E-3</v>
      </c>
      <c r="W39" s="117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9"/>
    </row>
    <row r="40" spans="1:168" outlineLevel="1" x14ac:dyDescent="0.25">
      <c r="A40" s="24"/>
      <c r="B40" s="90" t="s">
        <v>12</v>
      </c>
      <c r="C40" s="60" t="s">
        <v>49</v>
      </c>
      <c r="D40" s="61"/>
      <c r="E40" s="62"/>
      <c r="F40" s="62"/>
      <c r="G40" s="62"/>
      <c r="H40" s="104"/>
      <c r="I40" s="86"/>
      <c r="J40" s="93"/>
      <c r="K40" s="88"/>
      <c r="L40" s="86"/>
      <c r="M40" s="86"/>
      <c r="N40" s="86"/>
      <c r="O40" s="86"/>
      <c r="P40" s="86"/>
      <c r="Q40" s="89"/>
      <c r="R40" s="121"/>
      <c r="S40" s="122"/>
      <c r="T40" s="122"/>
      <c r="U40" s="122"/>
      <c r="V40" s="123"/>
      <c r="W40" s="70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71"/>
    </row>
    <row r="41" spans="1:168" ht="31.5" outlineLevel="1" x14ac:dyDescent="0.25">
      <c r="A41" s="24"/>
      <c r="B41" s="90" t="s">
        <v>14</v>
      </c>
      <c r="C41" s="60" t="s">
        <v>15</v>
      </c>
      <c r="D41" s="61"/>
      <c r="E41" s="62"/>
      <c r="F41" s="62"/>
      <c r="G41" s="62"/>
      <c r="H41" s="104"/>
      <c r="I41" s="86"/>
      <c r="J41" s="93"/>
      <c r="K41" s="88"/>
      <c r="L41" s="86"/>
      <c r="M41" s="86"/>
      <c r="N41" s="86"/>
      <c r="O41" s="86"/>
      <c r="P41" s="86"/>
      <c r="Q41" s="89"/>
      <c r="R41" s="121"/>
      <c r="S41" s="122"/>
      <c r="T41" s="122"/>
      <c r="U41" s="122"/>
      <c r="V41" s="123"/>
      <c r="W41" s="70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71"/>
    </row>
    <row r="42" spans="1:168" s="5" customFormat="1" outlineLevel="1" x14ac:dyDescent="0.25">
      <c r="A42" s="26"/>
      <c r="B42" s="90" t="s">
        <v>16</v>
      </c>
      <c r="C42" s="60" t="s">
        <v>17</v>
      </c>
      <c r="D42" s="97"/>
      <c r="E42" s="98"/>
      <c r="F42" s="98"/>
      <c r="G42" s="98"/>
      <c r="H42" s="99"/>
      <c r="I42" s="100"/>
      <c r="J42" s="87"/>
      <c r="K42" s="65"/>
      <c r="L42" s="100"/>
      <c r="M42" s="100"/>
      <c r="N42" s="100"/>
      <c r="O42" s="100"/>
      <c r="P42" s="100"/>
      <c r="Q42" s="101"/>
      <c r="R42" s="121"/>
      <c r="S42" s="122"/>
      <c r="T42" s="122"/>
      <c r="U42" s="122"/>
      <c r="V42" s="123"/>
      <c r="W42" s="102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103"/>
    </row>
    <row r="43" spans="1:168" ht="47.25" outlineLevel="1" x14ac:dyDescent="0.25">
      <c r="A43" s="24"/>
      <c r="B43" s="90" t="s">
        <v>18</v>
      </c>
      <c r="C43" s="60" t="s">
        <v>19</v>
      </c>
      <c r="D43" s="61"/>
      <c r="E43" s="62"/>
      <c r="F43" s="62"/>
      <c r="G43" s="62"/>
      <c r="H43" s="104"/>
      <c r="I43" s="86"/>
      <c r="J43" s="93"/>
      <c r="K43" s="88"/>
      <c r="L43" s="86"/>
      <c r="M43" s="86"/>
      <c r="N43" s="86"/>
      <c r="O43" s="86"/>
      <c r="P43" s="86"/>
      <c r="Q43" s="89"/>
      <c r="R43" s="114"/>
      <c r="S43" s="115"/>
      <c r="T43" s="115"/>
      <c r="U43" s="115"/>
      <c r="V43" s="116"/>
      <c r="W43" s="70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71"/>
    </row>
    <row r="44" spans="1:168" ht="31.5" outlineLevel="1" x14ac:dyDescent="0.25">
      <c r="A44" s="24"/>
      <c r="B44" s="90" t="s">
        <v>20</v>
      </c>
      <c r="C44" s="60" t="s">
        <v>21</v>
      </c>
      <c r="D44" s="61"/>
      <c r="E44" s="62"/>
      <c r="F44" s="62"/>
      <c r="G44" s="62"/>
      <c r="H44" s="104"/>
      <c r="I44" s="86"/>
      <c r="J44" s="93"/>
      <c r="K44" s="65">
        <f>K45+K50</f>
        <v>5.25</v>
      </c>
      <c r="L44" s="64"/>
      <c r="M44" s="64"/>
      <c r="N44" s="64"/>
      <c r="O44" s="64"/>
      <c r="P44" s="87">
        <f t="shared" ref="P44" si="11">P45+P50</f>
        <v>72.5</v>
      </c>
      <c r="Q44" s="89"/>
      <c r="R44" s="121">
        <f>R45+R50</f>
        <v>57.38574090165524</v>
      </c>
      <c r="S44" s="122">
        <f>S45+S50</f>
        <v>5.1235679999999997</v>
      </c>
      <c r="T44" s="122">
        <f>T45+T50</f>
        <v>41.910422828800002</v>
      </c>
      <c r="U44" s="122">
        <f>U45+U50</f>
        <v>8.5355695928552411</v>
      </c>
      <c r="V44" s="123">
        <f>V45+V50</f>
        <v>1.8161804799999999</v>
      </c>
      <c r="W44" s="70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71"/>
    </row>
    <row r="45" spans="1:168" outlineLevel="1" x14ac:dyDescent="0.25">
      <c r="A45" s="24"/>
      <c r="B45" s="90"/>
      <c r="C45" s="60" t="s">
        <v>36</v>
      </c>
      <c r="D45" s="61"/>
      <c r="E45" s="62"/>
      <c r="F45" s="62"/>
      <c r="G45" s="62"/>
      <c r="H45" s="86"/>
      <c r="I45" s="86"/>
      <c r="J45" s="87"/>
      <c r="K45" s="125">
        <f t="shared" ref="K45:P45" si="12">K46</f>
        <v>5.25</v>
      </c>
      <c r="L45" s="64"/>
      <c r="M45" s="64"/>
      <c r="N45" s="64"/>
      <c r="O45" s="64"/>
      <c r="P45" s="126">
        <f t="shared" si="12"/>
        <v>72.5</v>
      </c>
      <c r="Q45" s="89"/>
      <c r="R45" s="127">
        <f>R46</f>
        <v>54.6531425688</v>
      </c>
      <c r="S45" s="122">
        <f t="shared" ref="S45:V45" si="13">S46</f>
        <v>5.1235679999999997</v>
      </c>
      <c r="T45" s="128">
        <f t="shared" si="13"/>
        <v>41.910422828800002</v>
      </c>
      <c r="U45" s="122">
        <f t="shared" si="13"/>
        <v>5.8029712599999996</v>
      </c>
      <c r="V45" s="129">
        <f t="shared" si="13"/>
        <v>1.8161804799999999</v>
      </c>
      <c r="W45" s="70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71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</row>
    <row r="46" spans="1:168" outlineLevel="1" x14ac:dyDescent="0.25">
      <c r="A46" s="24"/>
      <c r="B46" s="90"/>
      <c r="C46" s="60" t="s">
        <v>41</v>
      </c>
      <c r="D46" s="61"/>
      <c r="E46" s="62"/>
      <c r="F46" s="62"/>
      <c r="G46" s="62"/>
      <c r="H46" s="86"/>
      <c r="I46" s="86"/>
      <c r="J46" s="87"/>
      <c r="K46" s="65">
        <f t="shared" ref="K46:P46" si="14">K47+K48</f>
        <v>5.25</v>
      </c>
      <c r="L46" s="64"/>
      <c r="M46" s="64"/>
      <c r="N46" s="64"/>
      <c r="O46" s="64"/>
      <c r="P46" s="87">
        <f t="shared" si="14"/>
        <v>72.5</v>
      </c>
      <c r="Q46" s="89"/>
      <c r="R46" s="121">
        <f>R47+R48</f>
        <v>54.6531425688</v>
      </c>
      <c r="S46" s="122">
        <f>S47+S48</f>
        <v>5.1235679999999997</v>
      </c>
      <c r="T46" s="122">
        <f>T47+T48</f>
        <v>41.910422828800002</v>
      </c>
      <c r="U46" s="122">
        <f>U47+U48</f>
        <v>5.8029712599999996</v>
      </c>
      <c r="V46" s="123">
        <f>V47+V48</f>
        <v>1.8161804799999999</v>
      </c>
      <c r="W46" s="70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71"/>
    </row>
    <row r="47" spans="1:168" outlineLevel="1" x14ac:dyDescent="0.25">
      <c r="A47" s="24"/>
      <c r="B47" s="90"/>
      <c r="C47" s="60" t="s">
        <v>113</v>
      </c>
      <c r="D47" s="61"/>
      <c r="E47" s="62"/>
      <c r="F47" s="62"/>
      <c r="G47" s="62"/>
      <c r="H47" s="86"/>
      <c r="I47" s="86"/>
      <c r="J47" s="87"/>
      <c r="K47" s="65"/>
      <c r="L47" s="64"/>
      <c r="M47" s="64"/>
      <c r="N47" s="64"/>
      <c r="O47" s="64"/>
      <c r="P47" s="87"/>
      <c r="Q47" s="89"/>
      <c r="R47" s="121"/>
      <c r="S47" s="122"/>
      <c r="T47" s="122"/>
      <c r="U47" s="122"/>
      <c r="V47" s="123"/>
      <c r="W47" s="70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71"/>
    </row>
    <row r="48" spans="1:168" outlineLevel="1" x14ac:dyDescent="0.25">
      <c r="A48" s="24"/>
      <c r="B48" s="90"/>
      <c r="C48" s="60" t="s">
        <v>110</v>
      </c>
      <c r="D48" s="61"/>
      <c r="E48" s="62"/>
      <c r="F48" s="62"/>
      <c r="G48" s="62"/>
      <c r="H48" s="86"/>
      <c r="I48" s="86"/>
      <c r="J48" s="87"/>
      <c r="K48" s="65">
        <f t="shared" ref="K48:P48" si="15">SUM(K49:K49)</f>
        <v>5.25</v>
      </c>
      <c r="L48" s="64"/>
      <c r="M48" s="64"/>
      <c r="N48" s="64"/>
      <c r="O48" s="64"/>
      <c r="P48" s="87">
        <f t="shared" si="15"/>
        <v>72.5</v>
      </c>
      <c r="Q48" s="89"/>
      <c r="R48" s="121">
        <f>SUM(R49:R49)</f>
        <v>54.6531425688</v>
      </c>
      <c r="S48" s="122">
        <f>SUM(S49:S49)</f>
        <v>5.1235679999999997</v>
      </c>
      <c r="T48" s="122">
        <f>SUM(T49:T49)</f>
        <v>41.910422828800002</v>
      </c>
      <c r="U48" s="122">
        <f>SUM(U49:U49)</f>
        <v>5.8029712599999996</v>
      </c>
      <c r="V48" s="123">
        <f>SUM(V49:V49)</f>
        <v>1.8161804799999999</v>
      </c>
      <c r="W48" s="70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71"/>
    </row>
    <row r="49" spans="1:36" ht="22.5" customHeight="1" outlineLevel="1" x14ac:dyDescent="0.25">
      <c r="A49" s="24"/>
      <c r="B49" s="91">
        <f>B39+1</f>
        <v>11</v>
      </c>
      <c r="C49" s="92" t="s">
        <v>50</v>
      </c>
      <c r="D49" s="61"/>
      <c r="E49" s="62"/>
      <c r="F49" s="62"/>
      <c r="G49" s="62"/>
      <c r="H49" s="105"/>
      <c r="I49" s="86">
        <v>25</v>
      </c>
      <c r="J49" s="93"/>
      <c r="K49" s="88">
        <v>5.25</v>
      </c>
      <c r="L49" s="104"/>
      <c r="M49" s="86">
        <v>10</v>
      </c>
      <c r="N49" s="86"/>
      <c r="O49" s="93" t="s">
        <v>114</v>
      </c>
      <c r="P49" s="86">
        <v>72.5</v>
      </c>
      <c r="Q49" s="89"/>
      <c r="R49" s="114">
        <f>SUM(S49:V49)</f>
        <v>54.6531425688</v>
      </c>
      <c r="S49" s="115">
        <v>5.1235679999999997</v>
      </c>
      <c r="T49" s="115">
        <v>41.910422828800002</v>
      </c>
      <c r="U49" s="115">
        <v>5.8029712599999996</v>
      </c>
      <c r="V49" s="116">
        <v>1.8161804799999999</v>
      </c>
      <c r="W49" s="70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71"/>
    </row>
    <row r="50" spans="1:36" outlineLevel="1" x14ac:dyDescent="0.25">
      <c r="A50" s="24"/>
      <c r="B50" s="90"/>
      <c r="C50" s="60" t="s">
        <v>45</v>
      </c>
      <c r="D50" s="97"/>
      <c r="E50" s="98"/>
      <c r="F50" s="98"/>
      <c r="G50" s="98"/>
      <c r="H50" s="99"/>
      <c r="I50" s="100"/>
      <c r="J50" s="87"/>
      <c r="K50" s="65">
        <f>K51+K53</f>
        <v>0</v>
      </c>
      <c r="L50" s="100"/>
      <c r="M50" s="100"/>
      <c r="N50" s="100"/>
      <c r="O50" s="100"/>
      <c r="P50" s="100"/>
      <c r="Q50" s="101"/>
      <c r="R50" s="121">
        <f>R51+R53</f>
        <v>2.7325983328552415</v>
      </c>
      <c r="S50" s="122">
        <f>S51+S53</f>
        <v>0</v>
      </c>
      <c r="T50" s="122">
        <f>T51+T53</f>
        <v>0</v>
      </c>
      <c r="U50" s="122">
        <f>U51+U53</f>
        <v>2.7325983328552415</v>
      </c>
      <c r="V50" s="123">
        <f>V51+V53</f>
        <v>0</v>
      </c>
      <c r="W50" s="102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103"/>
    </row>
    <row r="51" spans="1:36" outlineLevel="1" x14ac:dyDescent="0.25">
      <c r="A51" s="24"/>
      <c r="B51" s="90"/>
      <c r="C51" s="60" t="s">
        <v>46</v>
      </c>
      <c r="D51" s="61"/>
      <c r="E51" s="62"/>
      <c r="F51" s="62"/>
      <c r="G51" s="62"/>
      <c r="H51" s="104"/>
      <c r="I51" s="86"/>
      <c r="J51" s="87"/>
      <c r="K51" s="65">
        <f>SUM(K52:K52)</f>
        <v>0</v>
      </c>
      <c r="L51" s="86"/>
      <c r="M51" s="86"/>
      <c r="N51" s="86"/>
      <c r="O51" s="86"/>
      <c r="P51" s="86"/>
      <c r="Q51" s="89"/>
      <c r="R51" s="127">
        <f>SUM(R52:R52)</f>
        <v>2.1486983652528813</v>
      </c>
      <c r="S51" s="122">
        <f>SUM(S52:S52)</f>
        <v>0</v>
      </c>
      <c r="T51" s="128">
        <f>SUM(T52:T52)</f>
        <v>0</v>
      </c>
      <c r="U51" s="122">
        <f>SUM(U52:U52)</f>
        <v>2.1486983652528813</v>
      </c>
      <c r="V51" s="129">
        <f>SUM(V52:V52)</f>
        <v>0</v>
      </c>
      <c r="W51" s="70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71"/>
    </row>
    <row r="52" spans="1:36" outlineLevel="1" x14ac:dyDescent="0.25">
      <c r="A52" s="24"/>
      <c r="B52" s="91">
        <f>B49+1</f>
        <v>12</v>
      </c>
      <c r="C52" s="92" t="s">
        <v>51</v>
      </c>
      <c r="D52" s="61"/>
      <c r="E52" s="62"/>
      <c r="F52" s="62"/>
      <c r="G52" s="62"/>
      <c r="H52" s="104"/>
      <c r="I52" s="86"/>
      <c r="J52" s="87"/>
      <c r="K52" s="88"/>
      <c r="L52" s="86"/>
      <c r="M52" s="86"/>
      <c r="N52" s="86"/>
      <c r="O52" s="86"/>
      <c r="P52" s="86"/>
      <c r="Q52" s="89"/>
      <c r="R52" s="114">
        <f t="shared" ref="R52:R54" si="16">SUM(S52:V52)</f>
        <v>2.1486983652528813</v>
      </c>
      <c r="S52" s="115"/>
      <c r="T52" s="115"/>
      <c r="U52" s="115">
        <v>2.1486983652528813</v>
      </c>
      <c r="V52" s="116"/>
      <c r="W52" s="70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71"/>
    </row>
    <row r="53" spans="1:36" outlineLevel="1" x14ac:dyDescent="0.25">
      <c r="A53" s="24"/>
      <c r="B53" s="91"/>
      <c r="C53" s="60" t="s">
        <v>47</v>
      </c>
      <c r="D53" s="61"/>
      <c r="E53" s="62"/>
      <c r="F53" s="62"/>
      <c r="G53" s="62"/>
      <c r="H53" s="130"/>
      <c r="I53" s="100"/>
      <c r="J53" s="87"/>
      <c r="K53" s="65"/>
      <c r="L53" s="100"/>
      <c r="M53" s="100"/>
      <c r="N53" s="100"/>
      <c r="O53" s="100"/>
      <c r="P53" s="100"/>
      <c r="Q53" s="101"/>
      <c r="R53" s="121">
        <f>R54</f>
        <v>0.58389996760236007</v>
      </c>
      <c r="S53" s="122">
        <f t="shared" ref="S53:V53" si="17">S54</f>
        <v>0</v>
      </c>
      <c r="T53" s="122">
        <f t="shared" si="17"/>
        <v>0</v>
      </c>
      <c r="U53" s="122">
        <f t="shared" si="17"/>
        <v>0.58389996760236007</v>
      </c>
      <c r="V53" s="123">
        <f t="shared" si="17"/>
        <v>0</v>
      </c>
      <c r="W53" s="102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103"/>
    </row>
    <row r="54" spans="1:36" outlineLevel="1" x14ac:dyDescent="0.25">
      <c r="A54" s="24"/>
      <c r="B54" s="91">
        <f>B52+1</f>
        <v>13</v>
      </c>
      <c r="C54" s="92" t="s">
        <v>52</v>
      </c>
      <c r="D54" s="61"/>
      <c r="E54" s="62"/>
      <c r="F54" s="62"/>
      <c r="G54" s="62"/>
      <c r="H54" s="131"/>
      <c r="I54" s="86"/>
      <c r="J54" s="93"/>
      <c r="K54" s="88"/>
      <c r="L54" s="86"/>
      <c r="M54" s="86"/>
      <c r="N54" s="86"/>
      <c r="O54" s="86"/>
      <c r="P54" s="86"/>
      <c r="Q54" s="89"/>
      <c r="R54" s="114">
        <f t="shared" si="16"/>
        <v>0.58389996760236007</v>
      </c>
      <c r="S54" s="115"/>
      <c r="T54" s="115"/>
      <c r="U54" s="115">
        <v>0.58389996760236007</v>
      </c>
      <c r="V54" s="116"/>
      <c r="W54" s="70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71"/>
    </row>
    <row r="55" spans="1:36" outlineLevel="1" x14ac:dyDescent="0.25">
      <c r="A55" s="24"/>
      <c r="B55" s="90" t="s">
        <v>22</v>
      </c>
      <c r="C55" s="60" t="s">
        <v>53</v>
      </c>
      <c r="D55" s="61"/>
      <c r="E55" s="62"/>
      <c r="F55" s="62"/>
      <c r="G55" s="62"/>
      <c r="H55" s="104"/>
      <c r="I55" s="86"/>
      <c r="J55" s="93"/>
      <c r="K55" s="88"/>
      <c r="L55" s="86"/>
      <c r="M55" s="86"/>
      <c r="N55" s="86"/>
      <c r="O55" s="86"/>
      <c r="P55" s="86"/>
      <c r="Q55" s="89"/>
      <c r="R55" s="122">
        <f t="shared" ref="R55" si="18">R56+R57+R58</f>
        <v>10.069379319999999</v>
      </c>
      <c r="S55" s="122">
        <f>S56+S57+S58</f>
        <v>1.6022304300000001</v>
      </c>
      <c r="T55" s="122">
        <f t="shared" ref="T55:V55" si="19">T56+T57+T58</f>
        <v>8.4184995699999998</v>
      </c>
      <c r="U55" s="122">
        <f t="shared" si="19"/>
        <v>0</v>
      </c>
      <c r="V55" s="122">
        <f t="shared" si="19"/>
        <v>4.8649320000000024E-2</v>
      </c>
      <c r="W55" s="70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71"/>
    </row>
    <row r="56" spans="1:36" ht="31.5" outlineLevel="1" x14ac:dyDescent="0.25">
      <c r="A56" s="24"/>
      <c r="B56" s="91">
        <f>B54+1</f>
        <v>14</v>
      </c>
      <c r="C56" s="92" t="s">
        <v>54</v>
      </c>
      <c r="D56" s="61"/>
      <c r="E56" s="62"/>
      <c r="F56" s="62"/>
      <c r="G56" s="62"/>
      <c r="H56" s="104"/>
      <c r="I56" s="86"/>
      <c r="J56" s="86"/>
      <c r="K56" s="88"/>
      <c r="L56" s="86"/>
      <c r="M56" s="86"/>
      <c r="N56" s="86"/>
      <c r="O56" s="86"/>
      <c r="P56" s="86"/>
      <c r="Q56" s="89"/>
      <c r="R56" s="94">
        <f>SUM(S56:V56)</f>
        <v>1.77</v>
      </c>
      <c r="S56" s="95">
        <v>0.19980043</v>
      </c>
      <c r="T56" s="95">
        <v>1.57019957</v>
      </c>
      <c r="U56" s="95">
        <v>0</v>
      </c>
      <c r="V56" s="96">
        <v>0</v>
      </c>
      <c r="W56" s="70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71"/>
    </row>
    <row r="57" spans="1:36" outlineLevel="1" x14ac:dyDescent="0.25">
      <c r="A57" s="24"/>
      <c r="B57" s="91">
        <f>B56+1</f>
        <v>15</v>
      </c>
      <c r="C57" s="92" t="s">
        <v>74</v>
      </c>
      <c r="D57" s="61"/>
      <c r="E57" s="62"/>
      <c r="F57" s="62"/>
      <c r="G57" s="62"/>
      <c r="H57" s="104"/>
      <c r="I57" s="86"/>
      <c r="J57" s="86"/>
      <c r="K57" s="88"/>
      <c r="L57" s="86"/>
      <c r="M57" s="86"/>
      <c r="N57" s="86"/>
      <c r="O57" s="86"/>
      <c r="P57" s="86"/>
      <c r="Q57" s="89"/>
      <c r="R57" s="94">
        <f t="shared" ref="R57:R58" si="20">SUM(S57:V57)</f>
        <v>6.8483000000000001</v>
      </c>
      <c r="S57" s="95">
        <v>0</v>
      </c>
      <c r="T57" s="95">
        <v>6.8483000000000001</v>
      </c>
      <c r="U57" s="95">
        <v>0</v>
      </c>
      <c r="V57" s="96">
        <v>0</v>
      </c>
      <c r="W57" s="70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71"/>
    </row>
    <row r="58" spans="1:36" ht="31.5" outlineLevel="1" x14ac:dyDescent="0.25">
      <c r="A58" s="24"/>
      <c r="B58" s="91">
        <f>B57+1</f>
        <v>16</v>
      </c>
      <c r="C58" s="92" t="s">
        <v>55</v>
      </c>
      <c r="D58" s="61"/>
      <c r="E58" s="62"/>
      <c r="F58" s="62"/>
      <c r="G58" s="62"/>
      <c r="H58" s="104"/>
      <c r="I58" s="86"/>
      <c r="J58" s="86"/>
      <c r="K58" s="88"/>
      <c r="L58" s="86"/>
      <c r="M58" s="86"/>
      <c r="N58" s="86"/>
      <c r="O58" s="86"/>
      <c r="P58" s="86"/>
      <c r="Q58" s="89"/>
      <c r="R58" s="94">
        <f t="shared" si="20"/>
        <v>1.4510793200000001</v>
      </c>
      <c r="S58" s="95">
        <v>1.4024300000000001</v>
      </c>
      <c r="T58" s="95">
        <v>0</v>
      </c>
      <c r="U58" s="95">
        <v>0</v>
      </c>
      <c r="V58" s="96">
        <v>4.8649320000000024E-2</v>
      </c>
      <c r="W58" s="70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71"/>
    </row>
    <row r="59" spans="1:36" ht="31.5" outlineLevel="1" x14ac:dyDescent="0.25">
      <c r="A59" s="24"/>
      <c r="B59" s="90" t="s">
        <v>23</v>
      </c>
      <c r="C59" s="60" t="s">
        <v>56</v>
      </c>
      <c r="D59" s="61"/>
      <c r="E59" s="62"/>
      <c r="F59" s="62"/>
      <c r="G59" s="62"/>
      <c r="H59" s="104"/>
      <c r="I59" s="86"/>
      <c r="J59" s="86"/>
      <c r="K59" s="88"/>
      <c r="L59" s="86"/>
      <c r="M59" s="86"/>
      <c r="N59" s="86"/>
      <c r="O59" s="86"/>
      <c r="P59" s="86"/>
      <c r="Q59" s="89"/>
      <c r="R59" s="68">
        <f>SUM(R60:R61)</f>
        <v>6.5041184400000001</v>
      </c>
      <c r="S59" s="64">
        <f>S60+S61</f>
        <v>0</v>
      </c>
      <c r="T59" s="64">
        <f t="shared" ref="T59:V59" si="21">T60+T61</f>
        <v>0</v>
      </c>
      <c r="U59" s="64">
        <f t="shared" si="21"/>
        <v>6.5041184400000001</v>
      </c>
      <c r="V59" s="64">
        <f t="shared" si="21"/>
        <v>0</v>
      </c>
      <c r="W59" s="70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71"/>
    </row>
    <row r="60" spans="1:36" outlineLevel="1" x14ac:dyDescent="0.25">
      <c r="A60" s="24"/>
      <c r="B60" s="91">
        <f>B58+1</f>
        <v>17</v>
      </c>
      <c r="C60" s="92" t="s">
        <v>57</v>
      </c>
      <c r="D60" s="61"/>
      <c r="E60" s="62"/>
      <c r="F60" s="62"/>
      <c r="G60" s="62"/>
      <c r="H60" s="104"/>
      <c r="I60" s="86"/>
      <c r="J60" s="86"/>
      <c r="K60" s="88"/>
      <c r="L60" s="86"/>
      <c r="M60" s="86"/>
      <c r="N60" s="86"/>
      <c r="O60" s="86"/>
      <c r="P60" s="86"/>
      <c r="Q60" s="89"/>
      <c r="R60" s="94">
        <f>SUM(S60:V60)</f>
        <v>1.6280306009999999</v>
      </c>
      <c r="S60" s="95"/>
      <c r="T60" s="95"/>
      <c r="U60" s="95">
        <v>1.6280306009999999</v>
      </c>
      <c r="V60" s="96"/>
      <c r="W60" s="70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71"/>
    </row>
    <row r="61" spans="1:36" ht="31.5" outlineLevel="1" x14ac:dyDescent="0.25">
      <c r="A61" s="24"/>
      <c r="B61" s="91">
        <f>B60+1</f>
        <v>18</v>
      </c>
      <c r="C61" s="92" t="s">
        <v>58</v>
      </c>
      <c r="D61" s="61"/>
      <c r="E61" s="62"/>
      <c r="F61" s="62"/>
      <c r="G61" s="62"/>
      <c r="H61" s="104"/>
      <c r="I61" s="86"/>
      <c r="J61" s="86"/>
      <c r="K61" s="88"/>
      <c r="L61" s="86"/>
      <c r="M61" s="86"/>
      <c r="N61" s="86"/>
      <c r="O61" s="86"/>
      <c r="P61" s="86"/>
      <c r="Q61" s="89"/>
      <c r="R61" s="94">
        <f>SUM(S61:V61)</f>
        <v>4.8760878390000002</v>
      </c>
      <c r="S61" s="95"/>
      <c r="T61" s="95"/>
      <c r="U61" s="95">
        <v>4.8760878390000002</v>
      </c>
      <c r="V61" s="96"/>
      <c r="W61" s="70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71"/>
    </row>
    <row r="62" spans="1:36" outlineLevel="1" x14ac:dyDescent="0.25">
      <c r="A62" s="24"/>
      <c r="B62" s="90" t="s">
        <v>24</v>
      </c>
      <c r="C62" s="60" t="s">
        <v>59</v>
      </c>
      <c r="D62" s="61"/>
      <c r="E62" s="62"/>
      <c r="F62" s="62"/>
      <c r="G62" s="62"/>
      <c r="H62" s="104"/>
      <c r="I62" s="86"/>
      <c r="J62" s="86"/>
      <c r="K62" s="88"/>
      <c r="L62" s="86"/>
      <c r="M62" s="86"/>
      <c r="N62" s="86"/>
      <c r="O62" s="86"/>
      <c r="P62" s="100">
        <f>P63</f>
        <v>1.1240000000000001</v>
      </c>
      <c r="Q62" s="89"/>
      <c r="R62" s="68">
        <f>R63+R64</f>
        <v>0.53165799000000002</v>
      </c>
      <c r="S62" s="95">
        <f>S63+S64</f>
        <v>0</v>
      </c>
      <c r="T62" s="64">
        <f t="shared" ref="T62:V62" si="22">T63+T64</f>
        <v>0</v>
      </c>
      <c r="U62" s="64">
        <f t="shared" si="22"/>
        <v>0</v>
      </c>
      <c r="V62" s="64">
        <f t="shared" si="22"/>
        <v>0.53165799000000002</v>
      </c>
      <c r="W62" s="70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71"/>
    </row>
    <row r="63" spans="1:36" ht="47.25" outlineLevel="1" x14ac:dyDescent="0.25">
      <c r="A63" s="24"/>
      <c r="B63" s="91">
        <f>B61+1</f>
        <v>19</v>
      </c>
      <c r="C63" s="92" t="s">
        <v>44</v>
      </c>
      <c r="D63" s="61"/>
      <c r="E63" s="62"/>
      <c r="F63" s="62"/>
      <c r="G63" s="62"/>
      <c r="H63" s="104"/>
      <c r="I63" s="86"/>
      <c r="J63" s="86"/>
      <c r="K63" s="88"/>
      <c r="L63" s="86">
        <v>1998</v>
      </c>
      <c r="M63" s="86">
        <v>10</v>
      </c>
      <c r="N63" s="86" t="s">
        <v>108</v>
      </c>
      <c r="O63" s="86" t="s">
        <v>109</v>
      </c>
      <c r="P63" s="86">
        <v>1.1240000000000001</v>
      </c>
      <c r="Q63" s="89"/>
      <c r="R63" s="94">
        <f>SUM(S63:V63)</f>
        <v>0.53038275000000001</v>
      </c>
      <c r="S63" s="95"/>
      <c r="T63" s="95"/>
      <c r="U63" s="95"/>
      <c r="V63" s="96">
        <v>0.53038275000000001</v>
      </c>
      <c r="W63" s="70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71"/>
    </row>
    <row r="64" spans="1:36" outlineLevel="1" x14ac:dyDescent="0.25">
      <c r="A64" s="24"/>
      <c r="B64" s="91">
        <f>B63+1</f>
        <v>20</v>
      </c>
      <c r="C64" s="92" t="s">
        <v>141</v>
      </c>
      <c r="D64" s="61"/>
      <c r="E64" s="62"/>
      <c r="F64" s="62"/>
      <c r="G64" s="62"/>
      <c r="H64" s="104"/>
      <c r="I64" s="86"/>
      <c r="J64" s="86"/>
      <c r="K64" s="88"/>
      <c r="L64" s="86"/>
      <c r="M64" s="86"/>
      <c r="N64" s="86"/>
      <c r="O64" s="86"/>
      <c r="P64" s="86"/>
      <c r="Q64" s="89"/>
      <c r="R64" s="94">
        <f>SUM(S64:V64)</f>
        <v>1.27524E-3</v>
      </c>
      <c r="S64" s="95"/>
      <c r="T64" s="95"/>
      <c r="U64" s="95"/>
      <c r="V64" s="96">
        <v>1.27524E-3</v>
      </c>
      <c r="W64" s="70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71"/>
    </row>
    <row r="65" spans="1:37" outlineLevel="1" x14ac:dyDescent="0.25">
      <c r="A65" s="24"/>
      <c r="B65" s="73" t="s">
        <v>39</v>
      </c>
      <c r="C65" s="74" t="s">
        <v>25</v>
      </c>
      <c r="D65" s="75"/>
      <c r="E65" s="76"/>
      <c r="F65" s="76"/>
      <c r="G65" s="76"/>
      <c r="H65" s="132"/>
      <c r="I65" s="132"/>
      <c r="J65" s="132"/>
      <c r="K65" s="133">
        <f>K66+K85+K86+K87+K118+K119+K120</f>
        <v>0</v>
      </c>
      <c r="L65" s="132"/>
      <c r="M65" s="132"/>
      <c r="N65" s="132"/>
      <c r="O65" s="132"/>
      <c r="P65" s="134">
        <f>P66+P85+P86+P87+P118+P119+P120</f>
        <v>0</v>
      </c>
      <c r="Q65" s="135"/>
      <c r="R65" s="82">
        <f>R66+R85+R86+R87+R118+R119+R120</f>
        <v>659.73443812857124</v>
      </c>
      <c r="S65" s="81">
        <f>S66+S85+S86+S87+S118+S119+S120</f>
        <v>56.558470990000004</v>
      </c>
      <c r="T65" s="81">
        <f>T66+T85+T86+T87+T118+T119+T120</f>
        <v>526.10475426305811</v>
      </c>
      <c r="U65" s="81">
        <f>U66+U85+U86+U87+U118+U119+U120</f>
        <v>23.37583154</v>
      </c>
      <c r="V65" s="82">
        <f>V66+V85+V86+V87+V118+V119+V120</f>
        <v>53.695381335513353</v>
      </c>
      <c r="W65" s="83"/>
      <c r="X65" s="77"/>
      <c r="Y65" s="77"/>
      <c r="Z65" s="77"/>
      <c r="AA65" s="77"/>
      <c r="AB65" s="77"/>
      <c r="AC65" s="81"/>
      <c r="AD65" s="81">
        <f>AD66+AD85+AD86+AD87+AD118+AD119+AD120</f>
        <v>6.14</v>
      </c>
      <c r="AE65" s="77"/>
      <c r="AF65" s="77"/>
      <c r="AG65" s="77"/>
      <c r="AH65" s="81"/>
      <c r="AI65" s="81">
        <f>AI66+AI85+AI86+AI87+AI118+AI119+AI120</f>
        <v>102.652</v>
      </c>
      <c r="AJ65" s="85"/>
    </row>
    <row r="66" spans="1:37" outlineLevel="1" x14ac:dyDescent="0.25">
      <c r="A66" s="24"/>
      <c r="B66" s="90" t="s">
        <v>26</v>
      </c>
      <c r="C66" s="60" t="s">
        <v>9</v>
      </c>
      <c r="D66" s="61"/>
      <c r="E66" s="62"/>
      <c r="F66" s="62"/>
      <c r="G66" s="62"/>
      <c r="H66" s="104"/>
      <c r="I66" s="86"/>
      <c r="J66" s="86"/>
      <c r="K66" s="65">
        <f>K67+K82</f>
        <v>0</v>
      </c>
      <c r="L66" s="86"/>
      <c r="M66" s="86"/>
      <c r="N66" s="86"/>
      <c r="O66" s="86"/>
      <c r="P66" s="87">
        <f>P67+P82</f>
        <v>0</v>
      </c>
      <c r="Q66" s="89"/>
      <c r="R66" s="69">
        <f>R67+R82</f>
        <v>233.34399204424665</v>
      </c>
      <c r="S66" s="64">
        <f>S67+S82</f>
        <v>36.850456049999998</v>
      </c>
      <c r="T66" s="64">
        <f>T67+T82</f>
        <v>164.74599570873332</v>
      </c>
      <c r="U66" s="64">
        <f>U67+U82</f>
        <v>21.191746569999999</v>
      </c>
      <c r="V66" s="69">
        <f>V67+V82</f>
        <v>10.55579371551336</v>
      </c>
      <c r="W66" s="70"/>
      <c r="X66" s="63"/>
      <c r="Y66" s="63"/>
      <c r="Z66" s="63"/>
      <c r="AA66" s="63"/>
      <c r="AB66" s="63"/>
      <c r="AC66" s="64"/>
      <c r="AD66" s="64">
        <f>AD67+AD82</f>
        <v>3.8</v>
      </c>
      <c r="AE66" s="63"/>
      <c r="AF66" s="63"/>
      <c r="AG66" s="63"/>
      <c r="AH66" s="64"/>
      <c r="AI66" s="64">
        <f>AI67+AI82</f>
        <v>68.56</v>
      </c>
      <c r="AJ66" s="71"/>
    </row>
    <row r="67" spans="1:37" outlineLevel="1" x14ac:dyDescent="0.25">
      <c r="A67" s="24"/>
      <c r="B67" s="90"/>
      <c r="C67" s="60" t="s">
        <v>36</v>
      </c>
      <c r="D67" s="61"/>
      <c r="E67" s="62"/>
      <c r="F67" s="62"/>
      <c r="G67" s="62"/>
      <c r="H67" s="104"/>
      <c r="I67" s="86"/>
      <c r="J67" s="86"/>
      <c r="K67" s="65">
        <f t="shared" ref="K67" si="23">K68+K77</f>
        <v>0</v>
      </c>
      <c r="L67" s="86"/>
      <c r="M67" s="86"/>
      <c r="N67" s="86"/>
      <c r="O67" s="86"/>
      <c r="P67" s="87">
        <f t="shared" ref="P67" si="24">P68+P77</f>
        <v>0</v>
      </c>
      <c r="Q67" s="89"/>
      <c r="R67" s="69">
        <f t="shared" ref="R67" si="25">R68+R77</f>
        <v>232.26608642424665</v>
      </c>
      <c r="S67" s="64">
        <f t="shared" ref="S67:V67" si="26">S68+S77</f>
        <v>36.850456049999998</v>
      </c>
      <c r="T67" s="64">
        <f t="shared" si="26"/>
        <v>164.74599570873332</v>
      </c>
      <c r="U67" s="64">
        <f t="shared" si="26"/>
        <v>21.191746569999999</v>
      </c>
      <c r="V67" s="69">
        <f t="shared" si="26"/>
        <v>9.4778880955133609</v>
      </c>
      <c r="W67" s="70"/>
      <c r="X67" s="63"/>
      <c r="Y67" s="63"/>
      <c r="Z67" s="63"/>
      <c r="AA67" s="63"/>
      <c r="AB67" s="63"/>
      <c r="AC67" s="64"/>
      <c r="AD67" s="64">
        <f t="shared" ref="AD67" si="27">AD68+AD77</f>
        <v>3.8</v>
      </c>
      <c r="AE67" s="63"/>
      <c r="AF67" s="63"/>
      <c r="AG67" s="63"/>
      <c r="AH67" s="64"/>
      <c r="AI67" s="64">
        <f t="shared" ref="AI67" si="28">AI68+AI77</f>
        <v>68.56</v>
      </c>
      <c r="AJ67" s="71"/>
    </row>
    <row r="68" spans="1:37" outlineLevel="1" x14ac:dyDescent="0.25">
      <c r="A68" s="24"/>
      <c r="B68" s="90"/>
      <c r="C68" s="60" t="s">
        <v>41</v>
      </c>
      <c r="D68" s="61"/>
      <c r="E68" s="62"/>
      <c r="F68" s="62"/>
      <c r="G68" s="62"/>
      <c r="H68" s="104"/>
      <c r="I68" s="86"/>
      <c r="J68" s="86"/>
      <c r="K68" s="65">
        <f>K69+K75</f>
        <v>0</v>
      </c>
      <c r="L68" s="86"/>
      <c r="M68" s="86"/>
      <c r="N68" s="86"/>
      <c r="O68" s="86"/>
      <c r="P68" s="87">
        <f>P69+P75</f>
        <v>0</v>
      </c>
      <c r="Q68" s="89"/>
      <c r="R68" s="64">
        <f t="shared" ref="R68" si="29">R69+R71+R73+R75</f>
        <v>230.39587244017713</v>
      </c>
      <c r="S68" s="64">
        <f>S69+S71+S73+S75</f>
        <v>36.850456049999998</v>
      </c>
      <c r="T68" s="64">
        <f t="shared" ref="T68:V68" si="30">T69+T71+T73+T75</f>
        <v>164.74599570873332</v>
      </c>
      <c r="U68" s="64">
        <f t="shared" si="30"/>
        <v>21.191746569999999</v>
      </c>
      <c r="V68" s="64">
        <f t="shared" si="30"/>
        <v>7.6076741114438313</v>
      </c>
      <c r="W68" s="70"/>
      <c r="X68" s="63"/>
      <c r="Y68" s="63"/>
      <c r="Z68" s="63"/>
      <c r="AA68" s="63"/>
      <c r="AB68" s="63"/>
      <c r="AC68" s="64"/>
      <c r="AD68" s="64">
        <f>AD69+AD75</f>
        <v>3.8</v>
      </c>
      <c r="AE68" s="63"/>
      <c r="AF68" s="63"/>
      <c r="AG68" s="63"/>
      <c r="AH68" s="64"/>
      <c r="AI68" s="64">
        <f>AI69+AI75</f>
        <v>68.56</v>
      </c>
      <c r="AJ68" s="71"/>
    </row>
    <row r="69" spans="1:37" outlineLevel="1" x14ac:dyDescent="0.25">
      <c r="A69" s="24"/>
      <c r="B69" s="90"/>
      <c r="C69" s="60" t="s">
        <v>115</v>
      </c>
      <c r="D69" s="61"/>
      <c r="E69" s="62"/>
      <c r="F69" s="62"/>
      <c r="G69" s="62"/>
      <c r="H69" s="104"/>
      <c r="I69" s="86"/>
      <c r="J69" s="86"/>
      <c r="K69" s="65">
        <f t="shared" ref="K69" si="31">K70</f>
        <v>0</v>
      </c>
      <c r="L69" s="86"/>
      <c r="M69" s="86"/>
      <c r="N69" s="86"/>
      <c r="O69" s="86"/>
      <c r="P69" s="87">
        <f t="shared" ref="P69" si="32">P70</f>
        <v>0</v>
      </c>
      <c r="Q69" s="89"/>
      <c r="R69" s="69">
        <f t="shared" ref="R69:V69" si="33">R70</f>
        <v>3.5250105800000009</v>
      </c>
      <c r="S69" s="64">
        <f t="shared" si="33"/>
        <v>0</v>
      </c>
      <c r="T69" s="64">
        <f t="shared" si="33"/>
        <v>0</v>
      </c>
      <c r="U69" s="64">
        <f t="shared" si="33"/>
        <v>0</v>
      </c>
      <c r="V69" s="69">
        <f t="shared" si="33"/>
        <v>3.5250105800000009</v>
      </c>
      <c r="W69" s="70"/>
      <c r="X69" s="63"/>
      <c r="Y69" s="63"/>
      <c r="Z69" s="63"/>
      <c r="AA69" s="63"/>
      <c r="AB69" s="63"/>
      <c r="AC69" s="64"/>
      <c r="AD69" s="64">
        <f t="shared" ref="AD69" si="34">AD70</f>
        <v>0</v>
      </c>
      <c r="AE69" s="63"/>
      <c r="AF69" s="63"/>
      <c r="AG69" s="63"/>
      <c r="AH69" s="64"/>
      <c r="AI69" s="64">
        <f t="shared" ref="AI69" si="35">AI70</f>
        <v>0</v>
      </c>
      <c r="AJ69" s="71"/>
    </row>
    <row r="70" spans="1:37" ht="47.25" outlineLevel="1" x14ac:dyDescent="0.25">
      <c r="A70" s="24"/>
      <c r="B70" s="91">
        <f>B64+1</f>
        <v>21</v>
      </c>
      <c r="C70" s="92" t="s">
        <v>60</v>
      </c>
      <c r="D70" s="61"/>
      <c r="E70" s="62"/>
      <c r="F70" s="62"/>
      <c r="G70" s="62"/>
      <c r="H70" s="104"/>
      <c r="I70" s="86"/>
      <c r="J70" s="86"/>
      <c r="K70" s="88">
        <v>0</v>
      </c>
      <c r="L70" s="86"/>
      <c r="M70" s="86"/>
      <c r="N70" s="86"/>
      <c r="O70" s="86"/>
      <c r="P70" s="93">
        <v>0</v>
      </c>
      <c r="Q70" s="101"/>
      <c r="R70" s="94">
        <f t="shared" ref="R70" si="36">SUM(S70:V70)</f>
        <v>3.5250105800000009</v>
      </c>
      <c r="S70" s="95"/>
      <c r="T70" s="95"/>
      <c r="U70" s="95"/>
      <c r="V70" s="96">
        <v>3.5250105800000009</v>
      </c>
      <c r="W70" s="102"/>
      <c r="X70" s="66"/>
      <c r="Y70" s="66"/>
      <c r="Z70" s="66"/>
      <c r="AA70" s="66"/>
      <c r="AB70" s="66"/>
      <c r="AC70" s="64"/>
      <c r="AD70" s="95">
        <v>0</v>
      </c>
      <c r="AE70" s="63">
        <v>2015</v>
      </c>
      <c r="AF70" s="63">
        <v>10</v>
      </c>
      <c r="AG70" s="86" t="s">
        <v>116</v>
      </c>
      <c r="AH70" s="93" t="s">
        <v>117</v>
      </c>
      <c r="AI70" s="95">
        <v>0</v>
      </c>
      <c r="AJ70" s="103"/>
    </row>
    <row r="71" spans="1:37" outlineLevel="1" x14ac:dyDescent="0.25">
      <c r="A71" s="24"/>
      <c r="B71" s="91"/>
      <c r="C71" s="142" t="s">
        <v>127</v>
      </c>
      <c r="D71" s="61"/>
      <c r="E71" s="62"/>
      <c r="F71" s="62"/>
      <c r="G71" s="62"/>
      <c r="H71" s="104"/>
      <c r="I71" s="86"/>
      <c r="J71" s="86"/>
      <c r="K71" s="88"/>
      <c r="L71" s="86"/>
      <c r="M71" s="86"/>
      <c r="N71" s="86"/>
      <c r="O71" s="86"/>
      <c r="P71" s="93"/>
      <c r="Q71" s="101"/>
      <c r="R71" s="64">
        <f t="shared" ref="R71" si="37">R72</f>
        <v>0.68157919999999994</v>
      </c>
      <c r="S71" s="95">
        <f>S72</f>
        <v>0</v>
      </c>
      <c r="T71" s="64">
        <f t="shared" ref="T71:V71" si="38">T72</f>
        <v>0</v>
      </c>
      <c r="U71" s="64">
        <f t="shared" si="38"/>
        <v>0</v>
      </c>
      <c r="V71" s="64">
        <f t="shared" si="38"/>
        <v>0.68157919999999994</v>
      </c>
      <c r="W71" s="102"/>
      <c r="X71" s="66"/>
      <c r="Y71" s="66"/>
      <c r="Z71" s="66"/>
      <c r="AA71" s="66"/>
      <c r="AB71" s="66"/>
      <c r="AC71" s="64"/>
      <c r="AD71" s="95"/>
      <c r="AE71" s="63"/>
      <c r="AF71" s="63"/>
      <c r="AG71" s="86"/>
      <c r="AH71" s="93"/>
      <c r="AI71" s="95"/>
      <c r="AJ71" s="103"/>
    </row>
    <row r="72" spans="1:37" ht="31.5" outlineLevel="1" x14ac:dyDescent="0.25">
      <c r="A72" s="24"/>
      <c r="B72" s="91">
        <f>B70+1</f>
        <v>22</v>
      </c>
      <c r="C72" s="92" t="s">
        <v>61</v>
      </c>
      <c r="D72" s="61"/>
      <c r="E72" s="62"/>
      <c r="F72" s="62"/>
      <c r="G72" s="62"/>
      <c r="H72" s="104"/>
      <c r="I72" s="86"/>
      <c r="J72" s="86"/>
      <c r="K72" s="88"/>
      <c r="L72" s="86"/>
      <c r="M72" s="86"/>
      <c r="N72" s="86"/>
      <c r="O72" s="86"/>
      <c r="P72" s="93"/>
      <c r="Q72" s="101"/>
      <c r="R72" s="94">
        <f t="shared" ref="R72" si="39">SUM(S72:V72)</f>
        <v>0.68157919999999994</v>
      </c>
      <c r="S72" s="95"/>
      <c r="T72" s="95"/>
      <c r="U72" s="95"/>
      <c r="V72" s="96">
        <v>0.68157919999999994</v>
      </c>
      <c r="W72" s="102"/>
      <c r="X72" s="66"/>
      <c r="Y72" s="66"/>
      <c r="Z72" s="66"/>
      <c r="AA72" s="66"/>
      <c r="AB72" s="66"/>
      <c r="AC72" s="64"/>
      <c r="AD72" s="95"/>
      <c r="AE72" s="63"/>
      <c r="AF72" s="63"/>
      <c r="AG72" s="86"/>
      <c r="AH72" s="93"/>
      <c r="AI72" s="95"/>
      <c r="AJ72" s="103"/>
    </row>
    <row r="73" spans="1:37" outlineLevel="1" x14ac:dyDescent="0.25">
      <c r="A73" s="24"/>
      <c r="B73" s="91"/>
      <c r="C73" s="142" t="s">
        <v>126</v>
      </c>
      <c r="D73" s="61"/>
      <c r="E73" s="62"/>
      <c r="F73" s="62"/>
      <c r="G73" s="62"/>
      <c r="H73" s="104"/>
      <c r="I73" s="86"/>
      <c r="J73" s="86"/>
      <c r="K73" s="88"/>
      <c r="L73" s="86"/>
      <c r="M73" s="86"/>
      <c r="N73" s="86"/>
      <c r="O73" s="86"/>
      <c r="P73" s="93"/>
      <c r="Q73" s="101"/>
      <c r="R73" s="64">
        <f t="shared" ref="R73" si="40">R74</f>
        <v>22.825283891443828</v>
      </c>
      <c r="S73" s="64">
        <f>S74</f>
        <v>0.91766053000000003</v>
      </c>
      <c r="T73" s="64">
        <f t="shared" ref="T73:V73" si="41">T74</f>
        <v>21.412618429999998</v>
      </c>
      <c r="U73" s="64">
        <f t="shared" si="41"/>
        <v>0</v>
      </c>
      <c r="V73" s="64">
        <f t="shared" si="41"/>
        <v>0.49500493144383007</v>
      </c>
      <c r="W73" s="102"/>
      <c r="X73" s="66"/>
      <c r="Y73" s="66"/>
      <c r="Z73" s="66"/>
      <c r="AA73" s="66"/>
      <c r="AB73" s="66"/>
      <c r="AC73" s="64"/>
      <c r="AD73" s="95"/>
      <c r="AE73" s="63"/>
      <c r="AF73" s="63"/>
      <c r="AG73" s="86"/>
      <c r="AH73" s="93"/>
      <c r="AI73" s="95"/>
      <c r="AJ73" s="103"/>
    </row>
    <row r="74" spans="1:37" outlineLevel="1" x14ac:dyDescent="0.25">
      <c r="A74" s="24"/>
      <c r="B74" s="91">
        <f>B72+1</f>
        <v>23</v>
      </c>
      <c r="C74" s="92" t="s">
        <v>129</v>
      </c>
      <c r="D74" s="61"/>
      <c r="E74" s="62"/>
      <c r="F74" s="62"/>
      <c r="G74" s="62"/>
      <c r="H74" s="104"/>
      <c r="I74" s="86"/>
      <c r="J74" s="86"/>
      <c r="K74" s="88"/>
      <c r="L74" s="86"/>
      <c r="M74" s="86"/>
      <c r="N74" s="86"/>
      <c r="O74" s="86"/>
      <c r="P74" s="93"/>
      <c r="Q74" s="101"/>
      <c r="R74" s="94">
        <f t="shared" ref="R74" si="42">SUM(S74:V74)</f>
        <v>22.825283891443828</v>
      </c>
      <c r="S74" s="95">
        <v>0.91766053000000003</v>
      </c>
      <c r="T74" s="95">
        <v>21.412618429999998</v>
      </c>
      <c r="U74" s="95">
        <v>0</v>
      </c>
      <c r="V74" s="96">
        <v>0.49500493144383007</v>
      </c>
      <c r="W74" s="102"/>
      <c r="X74" s="66"/>
      <c r="Y74" s="66"/>
      <c r="Z74" s="66"/>
      <c r="AA74" s="66"/>
      <c r="AB74" s="66"/>
      <c r="AC74" s="64"/>
      <c r="AD74" s="95"/>
      <c r="AE74" s="63"/>
      <c r="AF74" s="63"/>
      <c r="AG74" s="86"/>
      <c r="AH74" s="93"/>
      <c r="AI74" s="95"/>
      <c r="AJ74" s="103"/>
    </row>
    <row r="75" spans="1:37" outlineLevel="1" x14ac:dyDescent="0.25">
      <c r="A75" s="24"/>
      <c r="B75" s="90"/>
      <c r="C75" s="101" t="s">
        <v>110</v>
      </c>
      <c r="D75" s="61"/>
      <c r="E75" s="62"/>
      <c r="F75" s="62"/>
      <c r="G75" s="62"/>
      <c r="H75" s="104"/>
      <c r="I75" s="86"/>
      <c r="J75" s="86"/>
      <c r="K75" s="65"/>
      <c r="L75" s="86"/>
      <c r="M75" s="86"/>
      <c r="N75" s="86"/>
      <c r="O75" s="86"/>
      <c r="P75" s="87"/>
      <c r="Q75" s="89"/>
      <c r="R75" s="68">
        <f>R76</f>
        <v>203.3639987687333</v>
      </c>
      <c r="S75" s="64">
        <f t="shared" ref="S75:V75" si="43">S76</f>
        <v>35.932795519999999</v>
      </c>
      <c r="T75" s="64">
        <f t="shared" si="43"/>
        <v>143.33337727873331</v>
      </c>
      <c r="U75" s="64">
        <f t="shared" si="43"/>
        <v>21.191746569999999</v>
      </c>
      <c r="V75" s="69">
        <f t="shared" si="43"/>
        <v>2.9060794000000003</v>
      </c>
      <c r="W75" s="70"/>
      <c r="X75" s="63"/>
      <c r="Y75" s="63"/>
      <c r="Z75" s="63"/>
      <c r="AA75" s="63"/>
      <c r="AB75" s="63"/>
      <c r="AC75" s="64"/>
      <c r="AD75" s="64">
        <f>AD76</f>
        <v>3.8</v>
      </c>
      <c r="AE75" s="63"/>
      <c r="AF75" s="63"/>
      <c r="AG75" s="63"/>
      <c r="AH75" s="64"/>
      <c r="AI75" s="64">
        <f>AI76</f>
        <v>68.56</v>
      </c>
      <c r="AJ75" s="71"/>
    </row>
    <row r="76" spans="1:37" ht="94.5" outlineLevel="1" x14ac:dyDescent="0.25">
      <c r="A76" s="24"/>
      <c r="B76" s="91">
        <f>B74+1</f>
        <v>24</v>
      </c>
      <c r="C76" s="92" t="s">
        <v>65</v>
      </c>
      <c r="D76" s="61"/>
      <c r="E76" s="62"/>
      <c r="F76" s="62"/>
      <c r="G76" s="62"/>
      <c r="H76" s="104"/>
      <c r="I76" s="86"/>
      <c r="J76" s="86"/>
      <c r="K76" s="88"/>
      <c r="L76" s="86"/>
      <c r="M76" s="86"/>
      <c r="N76" s="86"/>
      <c r="O76" s="86"/>
      <c r="P76" s="86"/>
      <c r="Q76" s="89"/>
      <c r="R76" s="94">
        <f t="shared" ref="R76" si="44">SUM(S76:V76)</f>
        <v>203.3639987687333</v>
      </c>
      <c r="S76" s="95">
        <v>35.932795519999999</v>
      </c>
      <c r="T76" s="95">
        <v>143.33337727873331</v>
      </c>
      <c r="U76" s="95">
        <v>21.191746569999999</v>
      </c>
      <c r="V76" s="96">
        <v>2.9060794000000003</v>
      </c>
      <c r="W76" s="70"/>
      <c r="X76" s="63"/>
      <c r="Y76" s="63"/>
      <c r="Z76" s="63"/>
      <c r="AA76" s="104">
        <v>2015</v>
      </c>
      <c r="AB76" s="104">
        <v>15</v>
      </c>
      <c r="AC76" s="93"/>
      <c r="AD76" s="136">
        <v>3.8</v>
      </c>
      <c r="AE76" s="104">
        <v>2015</v>
      </c>
      <c r="AF76" s="104">
        <v>10</v>
      </c>
      <c r="AG76" s="104"/>
      <c r="AH76" s="93" t="s">
        <v>114</v>
      </c>
      <c r="AI76" s="63">
        <v>68.56</v>
      </c>
      <c r="AJ76" s="71"/>
      <c r="AK76" s="137"/>
    </row>
    <row r="77" spans="1:37" outlineLevel="1" x14ac:dyDescent="0.25">
      <c r="A77" s="24"/>
      <c r="B77" s="91"/>
      <c r="C77" s="60" t="s">
        <v>38</v>
      </c>
      <c r="D77" s="61"/>
      <c r="E77" s="62"/>
      <c r="F77" s="62"/>
      <c r="G77" s="62"/>
      <c r="H77" s="99"/>
      <c r="I77" s="100"/>
      <c r="J77" s="100"/>
      <c r="K77" s="65">
        <f>K78+K81</f>
        <v>0</v>
      </c>
      <c r="L77" s="100"/>
      <c r="M77" s="100"/>
      <c r="N77" s="100"/>
      <c r="O77" s="100"/>
      <c r="P77" s="87">
        <f>P78+P81</f>
        <v>0</v>
      </c>
      <c r="Q77" s="101"/>
      <c r="R77" s="69">
        <f>R78+R81</f>
        <v>1.87021398406953</v>
      </c>
      <c r="S77" s="64">
        <f>S78+S81</f>
        <v>0</v>
      </c>
      <c r="T77" s="64">
        <f>T78+T81</f>
        <v>0</v>
      </c>
      <c r="U77" s="64">
        <f>U78+U81</f>
        <v>0</v>
      </c>
      <c r="V77" s="69">
        <f>V78+V81</f>
        <v>1.87021398406953</v>
      </c>
      <c r="W77" s="102"/>
      <c r="X77" s="66"/>
      <c r="Y77" s="66"/>
      <c r="Z77" s="66"/>
      <c r="AA77" s="99"/>
      <c r="AB77" s="99"/>
      <c r="AC77" s="87"/>
      <c r="AD77" s="64">
        <f>AD78+AD81</f>
        <v>0</v>
      </c>
      <c r="AE77" s="99"/>
      <c r="AF77" s="99"/>
      <c r="AG77" s="99"/>
      <c r="AH77" s="87"/>
      <c r="AI77" s="64"/>
      <c r="AJ77" s="103"/>
    </row>
    <row r="78" spans="1:37" outlineLevel="1" x14ac:dyDescent="0.25">
      <c r="A78" s="24"/>
      <c r="B78" s="91"/>
      <c r="C78" s="60" t="s">
        <v>118</v>
      </c>
      <c r="D78" s="61"/>
      <c r="E78" s="62"/>
      <c r="F78" s="62"/>
      <c r="G78" s="62"/>
      <c r="H78" s="99"/>
      <c r="I78" s="100"/>
      <c r="J78" s="100"/>
      <c r="K78" s="65">
        <f>SUM(K80:K80)</f>
        <v>0</v>
      </c>
      <c r="L78" s="100"/>
      <c r="M78" s="100"/>
      <c r="N78" s="100"/>
      <c r="O78" s="100"/>
      <c r="P78" s="87">
        <f>SUM(P80:P80)</f>
        <v>0</v>
      </c>
      <c r="Q78" s="101"/>
      <c r="R78" s="64">
        <f t="shared" ref="R78" si="45">R79+R80</f>
        <v>1.87021398406953</v>
      </c>
      <c r="S78" s="64">
        <f>S79+S80</f>
        <v>0</v>
      </c>
      <c r="T78" s="64">
        <f t="shared" ref="T78:V78" si="46">T79+T80</f>
        <v>0</v>
      </c>
      <c r="U78" s="64">
        <f t="shared" si="46"/>
        <v>0</v>
      </c>
      <c r="V78" s="64">
        <f t="shared" si="46"/>
        <v>1.87021398406953</v>
      </c>
      <c r="W78" s="102"/>
      <c r="X78" s="66"/>
      <c r="Y78" s="66"/>
      <c r="Z78" s="66"/>
      <c r="AA78" s="99"/>
      <c r="AB78" s="99"/>
      <c r="AC78" s="87"/>
      <c r="AD78" s="64">
        <f>SUM(AD80:AD80)</f>
        <v>0</v>
      </c>
      <c r="AE78" s="99"/>
      <c r="AF78" s="99"/>
      <c r="AG78" s="99"/>
      <c r="AH78" s="87"/>
      <c r="AI78" s="64">
        <f>SUM(AI80:AI80)</f>
        <v>0</v>
      </c>
      <c r="AJ78" s="103"/>
    </row>
    <row r="79" spans="1:37" outlineLevel="1" x14ac:dyDescent="0.25">
      <c r="A79" s="24"/>
      <c r="B79" s="91">
        <f>B76+1</f>
        <v>25</v>
      </c>
      <c r="C79" s="92" t="s">
        <v>142</v>
      </c>
      <c r="D79" s="61"/>
      <c r="E79" s="62"/>
      <c r="F79" s="62"/>
      <c r="G79" s="62"/>
      <c r="H79" s="99"/>
      <c r="I79" s="100"/>
      <c r="J79" s="100"/>
      <c r="K79" s="65"/>
      <c r="L79" s="100"/>
      <c r="M79" s="100"/>
      <c r="N79" s="100"/>
      <c r="O79" s="100"/>
      <c r="P79" s="87"/>
      <c r="Q79" s="101"/>
      <c r="R79" s="94">
        <f t="shared" ref="R79:R80" si="47">SUM(S79:V79)</f>
        <v>0.3412577</v>
      </c>
      <c r="S79" s="64"/>
      <c r="T79" s="64"/>
      <c r="U79" s="64"/>
      <c r="V79" s="96">
        <v>0.3412577</v>
      </c>
      <c r="W79" s="102"/>
      <c r="X79" s="66"/>
      <c r="Y79" s="66"/>
      <c r="Z79" s="66"/>
      <c r="AA79" s="99"/>
      <c r="AB79" s="99"/>
      <c r="AC79" s="87"/>
      <c r="AD79" s="64"/>
      <c r="AE79" s="99"/>
      <c r="AF79" s="99"/>
      <c r="AG79" s="99"/>
      <c r="AH79" s="87"/>
      <c r="AI79" s="64"/>
      <c r="AJ79" s="103"/>
    </row>
    <row r="80" spans="1:37" outlineLevel="1" x14ac:dyDescent="0.25">
      <c r="A80" s="24"/>
      <c r="B80" s="91">
        <f>B79+1</f>
        <v>26</v>
      </c>
      <c r="C80" s="92" t="s">
        <v>62</v>
      </c>
      <c r="D80" s="61"/>
      <c r="E80" s="62"/>
      <c r="F80" s="62"/>
      <c r="G80" s="62"/>
      <c r="H80" s="104"/>
      <c r="I80" s="86"/>
      <c r="J80" s="86"/>
      <c r="K80" s="88">
        <v>0</v>
      </c>
      <c r="L80" s="86"/>
      <c r="M80" s="86"/>
      <c r="N80" s="86"/>
      <c r="O80" s="86"/>
      <c r="P80" s="93">
        <v>0</v>
      </c>
      <c r="Q80" s="89"/>
      <c r="R80" s="94">
        <f t="shared" si="47"/>
        <v>1.5289562840695299</v>
      </c>
      <c r="S80" s="95"/>
      <c r="T80" s="95"/>
      <c r="U80" s="95"/>
      <c r="V80" s="96">
        <v>1.5289562840695299</v>
      </c>
      <c r="W80" s="70"/>
      <c r="X80" s="63"/>
      <c r="Y80" s="63"/>
      <c r="Z80" s="63"/>
      <c r="AA80" s="104"/>
      <c r="AB80" s="104"/>
      <c r="AC80" s="93"/>
      <c r="AD80" s="95"/>
      <c r="AE80" s="63"/>
      <c r="AF80" s="63"/>
      <c r="AG80" s="104"/>
      <c r="AH80" s="93"/>
      <c r="AI80" s="95"/>
      <c r="AJ80" s="71"/>
    </row>
    <row r="81" spans="1:168" outlineLevel="1" x14ac:dyDescent="0.25">
      <c r="A81" s="24"/>
      <c r="B81" s="91"/>
      <c r="C81" s="60" t="s">
        <v>119</v>
      </c>
      <c r="D81" s="61"/>
      <c r="E81" s="62"/>
      <c r="F81" s="62"/>
      <c r="G81" s="62"/>
      <c r="H81" s="104"/>
      <c r="I81" s="86"/>
      <c r="J81" s="86"/>
      <c r="K81" s="88"/>
      <c r="L81" s="86"/>
      <c r="M81" s="86"/>
      <c r="N81" s="86"/>
      <c r="O81" s="86"/>
      <c r="P81" s="93"/>
      <c r="Q81" s="89"/>
      <c r="R81" s="94"/>
      <c r="S81" s="95"/>
      <c r="T81" s="95"/>
      <c r="U81" s="95"/>
      <c r="V81" s="96"/>
      <c r="W81" s="70"/>
      <c r="X81" s="63"/>
      <c r="Y81" s="63"/>
      <c r="Z81" s="63"/>
      <c r="AA81" s="104"/>
      <c r="AB81" s="104"/>
      <c r="AC81" s="93"/>
      <c r="AD81" s="95"/>
      <c r="AE81" s="104"/>
      <c r="AF81" s="104"/>
      <c r="AG81" s="104"/>
      <c r="AH81" s="93"/>
      <c r="AI81" s="95"/>
      <c r="AJ81" s="71"/>
    </row>
    <row r="82" spans="1:168" s="5" customFormat="1" outlineLevel="1" x14ac:dyDescent="0.25">
      <c r="A82" s="26"/>
      <c r="B82" s="90"/>
      <c r="C82" s="60" t="s">
        <v>63</v>
      </c>
      <c r="D82" s="97"/>
      <c r="E82" s="98"/>
      <c r="F82" s="98"/>
      <c r="G82" s="98"/>
      <c r="H82" s="99"/>
      <c r="I82" s="100"/>
      <c r="J82" s="100"/>
      <c r="K82" s="65">
        <f t="shared" ref="K82:K83" si="48">K83</f>
        <v>0</v>
      </c>
      <c r="L82" s="100"/>
      <c r="M82" s="100"/>
      <c r="N82" s="100"/>
      <c r="O82" s="100"/>
      <c r="P82" s="87">
        <f t="shared" ref="P82:P83" si="49">P83</f>
        <v>0</v>
      </c>
      <c r="Q82" s="101"/>
      <c r="R82" s="68">
        <f>R83</f>
        <v>1.0779056200000001</v>
      </c>
      <c r="S82" s="64">
        <f t="shared" ref="S82:V83" si="50">S83</f>
        <v>0</v>
      </c>
      <c r="T82" s="64">
        <f t="shared" si="50"/>
        <v>0</v>
      </c>
      <c r="U82" s="64">
        <f t="shared" si="50"/>
        <v>0</v>
      </c>
      <c r="V82" s="69">
        <f t="shared" si="50"/>
        <v>1.0779056200000001</v>
      </c>
      <c r="W82" s="102"/>
      <c r="X82" s="66"/>
      <c r="Y82" s="66"/>
      <c r="Z82" s="66"/>
      <c r="AA82" s="99"/>
      <c r="AB82" s="99"/>
      <c r="AC82" s="87"/>
      <c r="AD82" s="64">
        <f t="shared" ref="AD82:AD83" si="51">AD83</f>
        <v>0</v>
      </c>
      <c r="AE82" s="99"/>
      <c r="AF82" s="99"/>
      <c r="AG82" s="99"/>
      <c r="AH82" s="87"/>
      <c r="AI82" s="64">
        <f t="shared" ref="AI82:AI83" si="52">AI83</f>
        <v>0</v>
      </c>
      <c r="AJ82" s="103"/>
    </row>
    <row r="83" spans="1:168" s="5" customFormat="1" outlineLevel="1" x14ac:dyDescent="0.25">
      <c r="A83" s="26"/>
      <c r="B83" s="90"/>
      <c r="C83" s="60" t="s">
        <v>46</v>
      </c>
      <c r="D83" s="97"/>
      <c r="E83" s="98"/>
      <c r="F83" s="98"/>
      <c r="G83" s="98"/>
      <c r="H83" s="99"/>
      <c r="I83" s="100"/>
      <c r="J83" s="100"/>
      <c r="K83" s="65">
        <f t="shared" si="48"/>
        <v>0</v>
      </c>
      <c r="L83" s="100"/>
      <c r="M83" s="100"/>
      <c r="N83" s="100"/>
      <c r="O83" s="100"/>
      <c r="P83" s="87">
        <f t="shared" si="49"/>
        <v>0</v>
      </c>
      <c r="Q83" s="101"/>
      <c r="R83" s="68">
        <f>R84</f>
        <v>1.0779056200000001</v>
      </c>
      <c r="S83" s="64">
        <f t="shared" si="50"/>
        <v>0</v>
      </c>
      <c r="T83" s="64">
        <f t="shared" si="50"/>
        <v>0</v>
      </c>
      <c r="U83" s="64">
        <f t="shared" si="50"/>
        <v>0</v>
      </c>
      <c r="V83" s="69">
        <f t="shared" si="50"/>
        <v>1.0779056200000001</v>
      </c>
      <c r="W83" s="102"/>
      <c r="X83" s="66"/>
      <c r="Y83" s="66"/>
      <c r="Z83" s="66"/>
      <c r="AA83" s="99"/>
      <c r="AB83" s="99"/>
      <c r="AC83" s="87"/>
      <c r="AD83" s="64">
        <f t="shared" si="51"/>
        <v>0</v>
      </c>
      <c r="AE83" s="99"/>
      <c r="AF83" s="99"/>
      <c r="AG83" s="99"/>
      <c r="AH83" s="87"/>
      <c r="AI83" s="64">
        <f t="shared" si="52"/>
        <v>0</v>
      </c>
      <c r="AJ83" s="103"/>
    </row>
    <row r="84" spans="1:168" outlineLevel="1" x14ac:dyDescent="0.25">
      <c r="A84" s="24"/>
      <c r="B84" s="118">
        <f>B80+1</f>
        <v>27</v>
      </c>
      <c r="C84" s="138" t="s">
        <v>64</v>
      </c>
      <c r="D84" s="62"/>
      <c r="E84" s="62"/>
      <c r="F84" s="62"/>
      <c r="G84" s="62"/>
      <c r="H84" s="104"/>
      <c r="I84" s="86"/>
      <c r="J84" s="86"/>
      <c r="K84" s="88">
        <v>0</v>
      </c>
      <c r="L84" s="86"/>
      <c r="M84" s="86"/>
      <c r="N84" s="86"/>
      <c r="O84" s="86"/>
      <c r="P84" s="93">
        <v>0</v>
      </c>
      <c r="Q84" s="89"/>
      <c r="R84" s="94">
        <f>SUM(S84:V84)</f>
        <v>1.0779056200000001</v>
      </c>
      <c r="S84" s="95"/>
      <c r="T84" s="95"/>
      <c r="U84" s="95"/>
      <c r="V84" s="96">
        <v>1.0779056200000001</v>
      </c>
      <c r="W84" s="70"/>
      <c r="X84" s="63"/>
      <c r="Y84" s="63"/>
      <c r="Z84" s="63"/>
      <c r="AA84" s="104"/>
      <c r="AB84" s="104"/>
      <c r="AC84" s="93"/>
      <c r="AD84" s="95">
        <v>0</v>
      </c>
      <c r="AE84" s="104"/>
      <c r="AF84" s="104"/>
      <c r="AG84" s="104"/>
      <c r="AH84" s="93"/>
      <c r="AI84" s="95">
        <v>0</v>
      </c>
      <c r="AJ84" s="71"/>
      <c r="AK84" s="137"/>
    </row>
    <row r="85" spans="1:168" ht="31.5" outlineLevel="1" x14ac:dyDescent="0.25">
      <c r="A85" s="24"/>
      <c r="B85" s="90" t="s">
        <v>27</v>
      </c>
      <c r="C85" s="60" t="s">
        <v>11</v>
      </c>
      <c r="D85" s="61"/>
      <c r="E85" s="62"/>
      <c r="F85" s="62"/>
      <c r="G85" s="62"/>
      <c r="H85" s="104"/>
      <c r="I85" s="86"/>
      <c r="J85" s="86"/>
      <c r="K85" s="88"/>
      <c r="L85" s="86"/>
      <c r="M85" s="86"/>
      <c r="N85" s="86"/>
      <c r="O85" s="86"/>
      <c r="P85" s="93"/>
      <c r="Q85" s="89"/>
      <c r="R85" s="68"/>
      <c r="S85" s="95"/>
      <c r="T85" s="95"/>
      <c r="U85" s="95"/>
      <c r="V85" s="96"/>
      <c r="W85" s="70"/>
      <c r="X85" s="63"/>
      <c r="Y85" s="63"/>
      <c r="Z85" s="63"/>
      <c r="AA85" s="63"/>
      <c r="AB85" s="63"/>
      <c r="AC85" s="95"/>
      <c r="AD85" s="63"/>
      <c r="AE85" s="63"/>
      <c r="AF85" s="63"/>
      <c r="AG85" s="63"/>
      <c r="AH85" s="95"/>
      <c r="AI85" s="63"/>
      <c r="AJ85" s="71"/>
    </row>
    <row r="86" spans="1:168" outlineLevel="1" x14ac:dyDescent="0.25">
      <c r="A86" s="24"/>
      <c r="B86" s="90" t="s">
        <v>28</v>
      </c>
      <c r="C86" s="60" t="s">
        <v>13</v>
      </c>
      <c r="D86" s="61"/>
      <c r="E86" s="62"/>
      <c r="F86" s="62"/>
      <c r="G86" s="62"/>
      <c r="H86" s="104"/>
      <c r="I86" s="86"/>
      <c r="J86" s="86"/>
      <c r="K86" s="88"/>
      <c r="L86" s="86"/>
      <c r="M86" s="86"/>
      <c r="N86" s="86"/>
      <c r="O86" s="86"/>
      <c r="P86" s="93"/>
      <c r="Q86" s="89"/>
      <c r="R86" s="68"/>
      <c r="S86" s="95"/>
      <c r="T86" s="95"/>
      <c r="U86" s="95"/>
      <c r="V86" s="96"/>
      <c r="W86" s="70"/>
      <c r="X86" s="63"/>
      <c r="Y86" s="63"/>
      <c r="Z86" s="63"/>
      <c r="AA86" s="63"/>
      <c r="AB86" s="63"/>
      <c r="AC86" s="95"/>
      <c r="AD86" s="63"/>
      <c r="AE86" s="63"/>
      <c r="AF86" s="63"/>
      <c r="AG86" s="63"/>
      <c r="AH86" s="95"/>
      <c r="AI86" s="63"/>
      <c r="AJ86" s="71"/>
    </row>
    <row r="87" spans="1:168" ht="31.5" outlineLevel="1" x14ac:dyDescent="0.25">
      <c r="A87" s="24"/>
      <c r="B87" s="90" t="s">
        <v>29</v>
      </c>
      <c r="C87" s="60" t="s">
        <v>21</v>
      </c>
      <c r="D87" s="61"/>
      <c r="E87" s="62"/>
      <c r="F87" s="62"/>
      <c r="G87" s="62"/>
      <c r="H87" s="104"/>
      <c r="I87" s="86"/>
      <c r="J87" s="86"/>
      <c r="K87" s="65">
        <f>K88+K112</f>
        <v>0</v>
      </c>
      <c r="L87" s="86"/>
      <c r="M87" s="86"/>
      <c r="N87" s="86"/>
      <c r="O87" s="86"/>
      <c r="P87" s="87">
        <f>P88+P112</f>
        <v>0</v>
      </c>
      <c r="Q87" s="89"/>
      <c r="R87" s="64">
        <f t="shared" ref="R87" si="53">R88+R112</f>
        <v>426.3002001143247</v>
      </c>
      <c r="S87" s="64">
        <f>S88+S112</f>
        <v>19.708014940000002</v>
      </c>
      <c r="T87" s="64">
        <f t="shared" ref="T87:V87" si="54">T88+T112</f>
        <v>361.35875855432477</v>
      </c>
      <c r="U87" s="64">
        <f t="shared" si="54"/>
        <v>2.1840849699999998</v>
      </c>
      <c r="V87" s="64">
        <f t="shared" si="54"/>
        <v>43.049341649999995</v>
      </c>
      <c r="W87" s="70"/>
      <c r="X87" s="63"/>
      <c r="Y87" s="63"/>
      <c r="Z87" s="63"/>
      <c r="AA87" s="63"/>
      <c r="AB87" s="63"/>
      <c r="AC87" s="64"/>
      <c r="AD87" s="64">
        <f>AD88+AD112</f>
        <v>2.34</v>
      </c>
      <c r="AE87" s="63"/>
      <c r="AF87" s="63"/>
      <c r="AG87" s="63"/>
      <c r="AH87" s="64"/>
      <c r="AI87" s="64">
        <f>AI88+AI112</f>
        <v>34.091999999999999</v>
      </c>
      <c r="AJ87" s="71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</row>
    <row r="88" spans="1:168" outlineLevel="1" x14ac:dyDescent="0.25">
      <c r="A88" s="24"/>
      <c r="B88" s="90"/>
      <c r="C88" s="60" t="s">
        <v>36</v>
      </c>
      <c r="D88" s="61"/>
      <c r="E88" s="62"/>
      <c r="F88" s="62"/>
      <c r="G88" s="62"/>
      <c r="H88" s="104"/>
      <c r="I88" s="86"/>
      <c r="J88" s="86"/>
      <c r="K88" s="65">
        <f>K89+K103</f>
        <v>0</v>
      </c>
      <c r="L88" s="86"/>
      <c r="M88" s="86"/>
      <c r="N88" s="86"/>
      <c r="O88" s="86"/>
      <c r="P88" s="87">
        <f>P89+P103</f>
        <v>0</v>
      </c>
      <c r="Q88" s="89"/>
      <c r="R88" s="69">
        <f>R89+R103</f>
        <v>338.54193462861042</v>
      </c>
      <c r="S88" s="64">
        <f>S89+S103</f>
        <v>19.708014940000002</v>
      </c>
      <c r="T88" s="64">
        <f>T89+T103</f>
        <v>273.60049306861049</v>
      </c>
      <c r="U88" s="64">
        <f>U89+U103</f>
        <v>2.1840849699999998</v>
      </c>
      <c r="V88" s="69">
        <f>V89+V103</f>
        <v>43.049341649999995</v>
      </c>
      <c r="W88" s="70"/>
      <c r="X88" s="63"/>
      <c r="Y88" s="63"/>
      <c r="Z88" s="63"/>
      <c r="AA88" s="63"/>
      <c r="AB88" s="63"/>
      <c r="AC88" s="64"/>
      <c r="AD88" s="64">
        <f>AD89+AD103</f>
        <v>2.34</v>
      </c>
      <c r="AE88" s="63"/>
      <c r="AF88" s="63"/>
      <c r="AG88" s="63"/>
      <c r="AH88" s="64"/>
      <c r="AI88" s="64">
        <f>AI89+AI103</f>
        <v>30.651999999999997</v>
      </c>
      <c r="AJ88" s="71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</row>
    <row r="89" spans="1:168" outlineLevel="1" x14ac:dyDescent="0.25">
      <c r="A89" s="24"/>
      <c r="B89" s="90"/>
      <c r="C89" s="60" t="s">
        <v>41</v>
      </c>
      <c r="D89" s="61"/>
      <c r="E89" s="62"/>
      <c r="F89" s="62"/>
      <c r="G89" s="62"/>
      <c r="H89" s="104"/>
      <c r="I89" s="86"/>
      <c r="J89" s="86"/>
      <c r="K89" s="65">
        <f>K90+K92+K102</f>
        <v>0</v>
      </c>
      <c r="L89" s="86"/>
      <c r="M89" s="86"/>
      <c r="N89" s="86"/>
      <c r="O89" s="86"/>
      <c r="P89" s="87">
        <f>P90+P92+P102</f>
        <v>0</v>
      </c>
      <c r="Q89" s="89"/>
      <c r="R89" s="69">
        <f>R90+R92+R102</f>
        <v>151.60763716588281</v>
      </c>
      <c r="S89" s="64">
        <f>S90+S92+S102</f>
        <v>15.273721730000002</v>
      </c>
      <c r="T89" s="64">
        <f>T90+T92+T102</f>
        <v>127.64068930588283</v>
      </c>
      <c r="U89" s="64">
        <f>U90+U92+U102</f>
        <v>2.1840849699999998</v>
      </c>
      <c r="V89" s="69">
        <f>V90+V92+V102</f>
        <v>6.5091411600000004</v>
      </c>
      <c r="W89" s="70"/>
      <c r="X89" s="63"/>
      <c r="Y89" s="63"/>
      <c r="Z89" s="63"/>
      <c r="AA89" s="63"/>
      <c r="AB89" s="63"/>
      <c r="AC89" s="64"/>
      <c r="AD89" s="64">
        <f>AD90+AD92+AD102</f>
        <v>2.34</v>
      </c>
      <c r="AE89" s="63"/>
      <c r="AF89" s="63"/>
      <c r="AG89" s="63"/>
      <c r="AH89" s="64"/>
      <c r="AI89" s="64">
        <f>AI90+AI92+AI102</f>
        <v>30.651999999999997</v>
      </c>
      <c r="AJ89" s="71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</row>
    <row r="90" spans="1:168" hidden="1" outlineLevel="1" x14ac:dyDescent="0.25">
      <c r="A90" s="24"/>
      <c r="B90" s="90"/>
      <c r="C90" s="60" t="s">
        <v>115</v>
      </c>
      <c r="D90" s="61"/>
      <c r="E90" s="62"/>
      <c r="F90" s="62"/>
      <c r="G90" s="62"/>
      <c r="H90" s="104"/>
      <c r="I90" s="86"/>
      <c r="J90" s="86"/>
      <c r="K90" s="65">
        <f t="shared" ref="K90" si="55">K91</f>
        <v>0</v>
      </c>
      <c r="L90" s="86"/>
      <c r="M90" s="86"/>
      <c r="N90" s="86"/>
      <c r="O90" s="86"/>
      <c r="P90" s="87">
        <f t="shared" ref="P90" si="56">P91</f>
        <v>0</v>
      </c>
      <c r="Q90" s="89"/>
      <c r="R90" s="69">
        <f t="shared" ref="R90:V90" si="57">R91</f>
        <v>0</v>
      </c>
      <c r="S90" s="64">
        <f t="shared" si="57"/>
        <v>0</v>
      </c>
      <c r="T90" s="64">
        <f t="shared" si="57"/>
        <v>0</v>
      </c>
      <c r="U90" s="64">
        <f t="shared" si="57"/>
        <v>0</v>
      </c>
      <c r="V90" s="69">
        <f t="shared" si="57"/>
        <v>0</v>
      </c>
      <c r="W90" s="70"/>
      <c r="X90" s="63"/>
      <c r="Y90" s="63"/>
      <c r="Z90" s="63"/>
      <c r="AA90" s="63"/>
      <c r="AB90" s="63"/>
      <c r="AC90" s="64"/>
      <c r="AD90" s="64">
        <f t="shared" ref="AD90" si="58">AD91</f>
        <v>0</v>
      </c>
      <c r="AE90" s="63"/>
      <c r="AF90" s="63"/>
      <c r="AG90" s="63"/>
      <c r="AH90" s="64"/>
      <c r="AI90" s="64">
        <f t="shared" ref="AI90" si="59">AI91</f>
        <v>0</v>
      </c>
      <c r="AJ90" s="71"/>
    </row>
    <row r="91" spans="1:168" hidden="1" outlineLevel="1" x14ac:dyDescent="0.25">
      <c r="A91" s="24"/>
      <c r="B91" s="91"/>
      <c r="C91" s="92"/>
      <c r="D91" s="61"/>
      <c r="E91" s="62"/>
      <c r="F91" s="62"/>
      <c r="G91" s="62"/>
      <c r="H91" s="104"/>
      <c r="I91" s="86"/>
      <c r="J91" s="86"/>
      <c r="K91" s="88"/>
      <c r="L91" s="86"/>
      <c r="M91" s="86"/>
      <c r="N91" s="86"/>
      <c r="O91" s="86"/>
      <c r="P91" s="86"/>
      <c r="Q91" s="89"/>
      <c r="R91" s="96"/>
      <c r="S91" s="95"/>
      <c r="T91" s="95"/>
      <c r="U91" s="95"/>
      <c r="V91" s="96"/>
      <c r="W91" s="70"/>
      <c r="X91" s="63"/>
      <c r="Y91" s="63"/>
      <c r="Z91" s="63"/>
      <c r="AA91" s="63"/>
      <c r="AB91" s="63"/>
      <c r="AC91" s="95"/>
      <c r="AD91" s="95"/>
      <c r="AE91" s="104"/>
      <c r="AF91" s="104"/>
      <c r="AG91" s="63"/>
      <c r="AH91" s="95"/>
      <c r="AI91" s="95"/>
      <c r="AJ91" s="71"/>
    </row>
    <row r="92" spans="1:168" outlineLevel="1" x14ac:dyDescent="0.25">
      <c r="A92" s="24"/>
      <c r="B92" s="90"/>
      <c r="C92" s="60" t="s">
        <v>37</v>
      </c>
      <c r="D92" s="61"/>
      <c r="E92" s="62"/>
      <c r="F92" s="62"/>
      <c r="G92" s="62"/>
      <c r="H92" s="104"/>
      <c r="I92" s="86"/>
      <c r="J92" s="86"/>
      <c r="K92" s="65">
        <f>SUM(K93:K95)</f>
        <v>0</v>
      </c>
      <c r="L92" s="86"/>
      <c r="M92" s="86"/>
      <c r="N92" s="86"/>
      <c r="O92" s="86"/>
      <c r="P92" s="87">
        <f>SUM(P93:P95)</f>
        <v>0</v>
      </c>
      <c r="Q92" s="89"/>
      <c r="R92" s="64">
        <f t="shared" ref="R92" si="60">SUM(R93:R101)</f>
        <v>151.60763716588281</v>
      </c>
      <c r="S92" s="64">
        <f>SUM(S93:S101)</f>
        <v>15.273721730000002</v>
      </c>
      <c r="T92" s="64">
        <f t="shared" ref="T92:V92" si="61">SUM(T93:T101)</f>
        <v>127.64068930588283</v>
      </c>
      <c r="U92" s="64">
        <f t="shared" si="61"/>
        <v>2.1840849699999998</v>
      </c>
      <c r="V92" s="64">
        <f t="shared" si="61"/>
        <v>6.5091411600000004</v>
      </c>
      <c r="W92" s="70"/>
      <c r="X92" s="63"/>
      <c r="Y92" s="63"/>
      <c r="Z92" s="63"/>
      <c r="AA92" s="63"/>
      <c r="AB92" s="63"/>
      <c r="AC92" s="64"/>
      <c r="AD92" s="139">
        <f>SUM(AD93:AD95)</f>
        <v>2.34</v>
      </c>
      <c r="AE92" s="63"/>
      <c r="AF92" s="63"/>
      <c r="AG92" s="63"/>
      <c r="AH92" s="64"/>
      <c r="AI92" s="139">
        <f>SUM(AI93:AI101)</f>
        <v>30.651999999999997</v>
      </c>
      <c r="AJ92" s="71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</row>
    <row r="93" spans="1:168" ht="47.25" outlineLevel="1" x14ac:dyDescent="0.25">
      <c r="A93" s="24"/>
      <c r="B93" s="91">
        <f>B84+1</f>
        <v>28</v>
      </c>
      <c r="C93" s="92" t="s">
        <v>66</v>
      </c>
      <c r="D93" s="61"/>
      <c r="E93" s="62"/>
      <c r="F93" s="62"/>
      <c r="G93" s="62"/>
      <c r="H93" s="104"/>
      <c r="I93" s="86"/>
      <c r="J93" s="86"/>
      <c r="K93" s="88"/>
      <c r="L93" s="86"/>
      <c r="M93" s="86"/>
      <c r="N93" s="86"/>
      <c r="O93" s="86"/>
      <c r="P93" s="86"/>
      <c r="Q93" s="89"/>
      <c r="R93" s="94">
        <f t="shared" ref="R93:R101" si="62">SUM(S93:V93)</f>
        <v>47.769592686482795</v>
      </c>
      <c r="S93" s="95">
        <v>1.4582594100000001</v>
      </c>
      <c r="T93" s="95">
        <v>43.951333276482799</v>
      </c>
      <c r="U93" s="95">
        <v>0</v>
      </c>
      <c r="V93" s="96">
        <v>2.36</v>
      </c>
      <c r="W93" s="70"/>
      <c r="X93" s="63"/>
      <c r="Y93" s="63"/>
      <c r="Z93" s="63"/>
      <c r="AA93" s="104">
        <v>2015</v>
      </c>
      <c r="AB93" s="104">
        <v>15</v>
      </c>
      <c r="AC93" s="93"/>
      <c r="AD93" s="63">
        <v>0.62</v>
      </c>
      <c r="AE93" s="104">
        <v>2015</v>
      </c>
      <c r="AF93" s="104">
        <v>10</v>
      </c>
      <c r="AG93" s="63"/>
      <c r="AH93" s="93" t="s">
        <v>120</v>
      </c>
      <c r="AI93" s="63">
        <v>5.26</v>
      </c>
      <c r="AJ93" s="71"/>
      <c r="AK93" s="137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</row>
    <row r="94" spans="1:168" ht="94.5" outlineLevel="1" x14ac:dyDescent="0.25">
      <c r="A94" s="24"/>
      <c r="B94" s="91">
        <f>B93+1</f>
        <v>29</v>
      </c>
      <c r="C94" s="92" t="s">
        <v>67</v>
      </c>
      <c r="D94" s="61"/>
      <c r="E94" s="62"/>
      <c r="F94" s="62"/>
      <c r="G94" s="62"/>
      <c r="H94" s="104"/>
      <c r="I94" s="86"/>
      <c r="J94" s="86"/>
      <c r="K94" s="88"/>
      <c r="L94" s="86"/>
      <c r="M94" s="86"/>
      <c r="N94" s="86"/>
      <c r="O94" s="86"/>
      <c r="P94" s="86"/>
      <c r="Q94" s="89"/>
      <c r="R94" s="94">
        <f t="shared" si="62"/>
        <v>46.714104840000005</v>
      </c>
      <c r="S94" s="95">
        <v>6.7696823200000003</v>
      </c>
      <c r="T94" s="95">
        <v>38.489636410000003</v>
      </c>
      <c r="U94" s="95">
        <v>1.2916861399999999</v>
      </c>
      <c r="V94" s="96">
        <v>0.16309997000000001</v>
      </c>
      <c r="W94" s="70"/>
      <c r="X94" s="63"/>
      <c r="Y94" s="63"/>
      <c r="Z94" s="63"/>
      <c r="AA94" s="104">
        <v>2015</v>
      </c>
      <c r="AB94" s="104">
        <v>15</v>
      </c>
      <c r="AC94" s="93"/>
      <c r="AD94" s="63">
        <v>0.2</v>
      </c>
      <c r="AE94" s="104">
        <v>2015</v>
      </c>
      <c r="AF94" s="104"/>
      <c r="AG94" s="63"/>
      <c r="AH94" s="93" t="s">
        <v>114</v>
      </c>
      <c r="AI94" s="63">
        <v>3.61</v>
      </c>
      <c r="AJ94" s="71"/>
      <c r="AK94" s="137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</row>
    <row r="95" spans="1:168" ht="94.5" outlineLevel="1" x14ac:dyDescent="0.25">
      <c r="A95" s="24"/>
      <c r="B95" s="91">
        <f t="shared" ref="B95:B101" si="63">B94+1</f>
        <v>30</v>
      </c>
      <c r="C95" s="92" t="s">
        <v>68</v>
      </c>
      <c r="D95" s="61"/>
      <c r="E95" s="62"/>
      <c r="F95" s="62"/>
      <c r="G95" s="62"/>
      <c r="H95" s="104"/>
      <c r="I95" s="86"/>
      <c r="J95" s="86"/>
      <c r="K95" s="88"/>
      <c r="L95" s="86"/>
      <c r="M95" s="86"/>
      <c r="N95" s="86"/>
      <c r="O95" s="86"/>
      <c r="P95" s="86"/>
      <c r="Q95" s="89"/>
      <c r="R95" s="94">
        <f t="shared" si="62"/>
        <v>37.610348069400018</v>
      </c>
      <c r="S95" s="95">
        <v>7.0457799999999997</v>
      </c>
      <c r="T95" s="95">
        <v>26.132169239400021</v>
      </c>
      <c r="U95" s="95">
        <v>0.89239882999999998</v>
      </c>
      <c r="V95" s="96">
        <v>3.54</v>
      </c>
      <c r="W95" s="70"/>
      <c r="X95" s="63"/>
      <c r="Y95" s="63"/>
      <c r="Z95" s="63"/>
      <c r="AA95" s="104">
        <v>2015</v>
      </c>
      <c r="AB95" s="104">
        <v>15</v>
      </c>
      <c r="AC95" s="93"/>
      <c r="AD95" s="63">
        <v>1.52</v>
      </c>
      <c r="AE95" s="104">
        <v>2015</v>
      </c>
      <c r="AF95" s="104">
        <v>10</v>
      </c>
      <c r="AG95" s="63"/>
      <c r="AH95" s="93" t="s">
        <v>114</v>
      </c>
      <c r="AI95" s="63">
        <v>9.2799999999999994</v>
      </c>
      <c r="AJ95" s="71"/>
      <c r="AK95" s="137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</row>
    <row r="96" spans="1:168" ht="78.75" outlineLevel="1" x14ac:dyDescent="0.25">
      <c r="A96" s="24"/>
      <c r="B96" s="91">
        <f t="shared" si="63"/>
        <v>31</v>
      </c>
      <c r="C96" s="92" t="s">
        <v>70</v>
      </c>
      <c r="D96" s="61"/>
      <c r="E96" s="62"/>
      <c r="F96" s="62"/>
      <c r="G96" s="62"/>
      <c r="H96" s="104"/>
      <c r="I96" s="86"/>
      <c r="J96" s="86"/>
      <c r="K96" s="88"/>
      <c r="L96" s="86"/>
      <c r="M96" s="86"/>
      <c r="N96" s="86"/>
      <c r="O96" s="86"/>
      <c r="P96" s="86"/>
      <c r="Q96" s="89"/>
      <c r="R96" s="94">
        <f t="shared" si="62"/>
        <v>0.95455038000000003</v>
      </c>
      <c r="S96" s="95">
        <v>0</v>
      </c>
      <c r="T96" s="95">
        <v>0.95455038000000003</v>
      </c>
      <c r="U96" s="95">
        <v>0</v>
      </c>
      <c r="V96" s="96">
        <v>0</v>
      </c>
      <c r="W96" s="70"/>
      <c r="X96" s="63"/>
      <c r="Y96" s="63"/>
      <c r="Z96" s="63"/>
      <c r="AA96" s="104"/>
      <c r="AB96" s="104"/>
      <c r="AC96" s="93"/>
      <c r="AD96" s="63"/>
      <c r="AE96" s="104">
        <v>2015</v>
      </c>
      <c r="AF96" s="104">
        <v>10</v>
      </c>
      <c r="AG96" s="63"/>
      <c r="AH96" s="93" t="s">
        <v>152</v>
      </c>
      <c r="AI96" s="63">
        <v>0.502</v>
      </c>
      <c r="AJ96" s="71"/>
      <c r="AK96" s="137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</row>
    <row r="97" spans="1:168" ht="31.5" outlineLevel="1" x14ac:dyDescent="0.25">
      <c r="A97" s="24"/>
      <c r="B97" s="91">
        <f t="shared" si="63"/>
        <v>32</v>
      </c>
      <c r="C97" s="92" t="s">
        <v>69</v>
      </c>
      <c r="D97" s="61"/>
      <c r="E97" s="62"/>
      <c r="F97" s="62"/>
      <c r="G97" s="62"/>
      <c r="H97" s="104"/>
      <c r="I97" s="86"/>
      <c r="J97" s="86"/>
      <c r="K97" s="88"/>
      <c r="L97" s="86"/>
      <c r="M97" s="86"/>
      <c r="N97" s="86"/>
      <c r="O97" s="86"/>
      <c r="P97" s="86"/>
      <c r="Q97" s="89"/>
      <c r="R97" s="94">
        <f t="shared" si="62"/>
        <v>18.113</v>
      </c>
      <c r="S97" s="95"/>
      <c r="T97" s="95">
        <v>18.113</v>
      </c>
      <c r="U97" s="95">
        <v>0</v>
      </c>
      <c r="V97" s="96"/>
      <c r="W97" s="70"/>
      <c r="X97" s="63"/>
      <c r="Y97" s="63"/>
      <c r="Z97" s="63"/>
      <c r="AA97" s="104"/>
      <c r="AB97" s="104"/>
      <c r="AC97" s="93"/>
      <c r="AD97" s="63"/>
      <c r="AE97" s="104">
        <v>2015</v>
      </c>
      <c r="AF97" s="104">
        <v>10</v>
      </c>
      <c r="AG97" s="63"/>
      <c r="AH97" s="93" t="s">
        <v>153</v>
      </c>
      <c r="AI97" s="63">
        <v>12</v>
      </c>
      <c r="AJ97" s="71"/>
      <c r="AK97" s="137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</row>
    <row r="98" spans="1:168" ht="31.5" outlineLevel="1" x14ac:dyDescent="0.25">
      <c r="A98" s="24"/>
      <c r="B98" s="91">
        <f t="shared" si="63"/>
        <v>33</v>
      </c>
      <c r="C98" s="92" t="s">
        <v>131</v>
      </c>
      <c r="D98" s="61"/>
      <c r="E98" s="62"/>
      <c r="F98" s="62"/>
      <c r="G98" s="62"/>
      <c r="H98" s="104"/>
      <c r="I98" s="86"/>
      <c r="J98" s="86"/>
      <c r="K98" s="88"/>
      <c r="L98" s="86"/>
      <c r="M98" s="86"/>
      <c r="N98" s="86"/>
      <c r="O98" s="86"/>
      <c r="P98" s="86"/>
      <c r="Q98" s="89"/>
      <c r="R98" s="94">
        <f t="shared" si="62"/>
        <v>5.0637419999999995E-2</v>
      </c>
      <c r="S98" s="95"/>
      <c r="T98" s="95"/>
      <c r="U98" s="95"/>
      <c r="V98" s="96">
        <v>5.0637419999999995E-2</v>
      </c>
      <c r="W98" s="70"/>
      <c r="X98" s="63"/>
      <c r="Y98" s="63"/>
      <c r="Z98" s="63"/>
      <c r="AA98" s="104"/>
      <c r="AB98" s="104"/>
      <c r="AC98" s="93"/>
      <c r="AD98" s="63"/>
      <c r="AE98" s="104"/>
      <c r="AF98" s="104"/>
      <c r="AG98" s="63"/>
      <c r="AH98" s="93"/>
      <c r="AI98" s="63"/>
      <c r="AJ98" s="71"/>
      <c r="AK98" s="137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</row>
    <row r="99" spans="1:168" ht="31.5" outlineLevel="1" x14ac:dyDescent="0.25">
      <c r="A99" s="24"/>
      <c r="B99" s="91">
        <f t="shared" si="63"/>
        <v>34</v>
      </c>
      <c r="C99" s="92" t="s">
        <v>130</v>
      </c>
      <c r="D99" s="61"/>
      <c r="E99" s="62"/>
      <c r="F99" s="62"/>
      <c r="G99" s="62"/>
      <c r="H99" s="104"/>
      <c r="I99" s="86"/>
      <c r="J99" s="86"/>
      <c r="K99" s="88"/>
      <c r="L99" s="86"/>
      <c r="M99" s="86"/>
      <c r="N99" s="86"/>
      <c r="O99" s="86"/>
      <c r="P99" s="86"/>
      <c r="Q99" s="89"/>
      <c r="R99" s="94">
        <f t="shared" si="62"/>
        <v>5.7305160000000001E-2</v>
      </c>
      <c r="S99" s="95"/>
      <c r="T99" s="95"/>
      <c r="U99" s="95"/>
      <c r="V99" s="96">
        <v>5.7305160000000001E-2</v>
      </c>
      <c r="W99" s="70"/>
      <c r="X99" s="63"/>
      <c r="Y99" s="63"/>
      <c r="Z99" s="63"/>
      <c r="AA99" s="104"/>
      <c r="AB99" s="104"/>
      <c r="AC99" s="93"/>
      <c r="AD99" s="63"/>
      <c r="AE99" s="104"/>
      <c r="AF99" s="104"/>
      <c r="AG99" s="63"/>
      <c r="AH99" s="93"/>
      <c r="AI99" s="63"/>
      <c r="AJ99" s="71"/>
      <c r="AK99" s="137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</row>
    <row r="100" spans="1:168" ht="31.5" outlineLevel="1" x14ac:dyDescent="0.25">
      <c r="A100" s="24"/>
      <c r="B100" s="91">
        <f t="shared" si="63"/>
        <v>35</v>
      </c>
      <c r="C100" s="92" t="s">
        <v>132</v>
      </c>
      <c r="D100" s="61"/>
      <c r="E100" s="62"/>
      <c r="F100" s="62"/>
      <c r="G100" s="62"/>
      <c r="H100" s="104"/>
      <c r="I100" s="86"/>
      <c r="J100" s="86"/>
      <c r="K100" s="88"/>
      <c r="L100" s="86"/>
      <c r="M100" s="86"/>
      <c r="N100" s="86"/>
      <c r="O100" s="86"/>
      <c r="P100" s="86"/>
      <c r="Q100" s="89"/>
      <c r="R100" s="94">
        <f t="shared" si="62"/>
        <v>0.15510726999999999</v>
      </c>
      <c r="S100" s="95"/>
      <c r="T100" s="95"/>
      <c r="U100" s="95"/>
      <c r="V100" s="96">
        <v>0.15510726999999999</v>
      </c>
      <c r="W100" s="70"/>
      <c r="X100" s="63"/>
      <c r="Y100" s="63"/>
      <c r="Z100" s="63"/>
      <c r="AA100" s="104"/>
      <c r="AB100" s="104"/>
      <c r="AC100" s="93"/>
      <c r="AD100" s="63"/>
      <c r="AE100" s="104"/>
      <c r="AF100" s="104"/>
      <c r="AG100" s="63"/>
      <c r="AH100" s="93"/>
      <c r="AI100" s="63"/>
      <c r="AJ100" s="71"/>
      <c r="AK100" s="137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</row>
    <row r="101" spans="1:168" ht="31.5" outlineLevel="1" x14ac:dyDescent="0.25">
      <c r="A101" s="24"/>
      <c r="B101" s="91">
        <f t="shared" si="63"/>
        <v>36</v>
      </c>
      <c r="C101" s="92" t="s">
        <v>133</v>
      </c>
      <c r="D101" s="61"/>
      <c r="E101" s="62"/>
      <c r="F101" s="62"/>
      <c r="G101" s="62"/>
      <c r="H101" s="104"/>
      <c r="I101" s="86"/>
      <c r="J101" s="86"/>
      <c r="K101" s="88"/>
      <c r="L101" s="86"/>
      <c r="M101" s="86"/>
      <c r="N101" s="86"/>
      <c r="O101" s="86"/>
      <c r="P101" s="86"/>
      <c r="Q101" s="89"/>
      <c r="R101" s="94">
        <f t="shared" si="62"/>
        <v>0.18299134</v>
      </c>
      <c r="S101" s="95"/>
      <c r="T101" s="95"/>
      <c r="U101" s="95"/>
      <c r="V101" s="96">
        <v>0.18299134</v>
      </c>
      <c r="W101" s="70"/>
      <c r="X101" s="63"/>
      <c r="Y101" s="63"/>
      <c r="Z101" s="63"/>
      <c r="AA101" s="104"/>
      <c r="AB101" s="104"/>
      <c r="AC101" s="93"/>
      <c r="AD101" s="63"/>
      <c r="AE101" s="104"/>
      <c r="AF101" s="104"/>
      <c r="AG101" s="63"/>
      <c r="AH101" s="93"/>
      <c r="AI101" s="63"/>
      <c r="AJ101" s="71"/>
      <c r="AK101" s="137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</row>
    <row r="102" spans="1:168" outlineLevel="1" x14ac:dyDescent="0.25">
      <c r="A102" s="24"/>
      <c r="B102" s="90"/>
      <c r="C102" s="60" t="s">
        <v>110</v>
      </c>
      <c r="D102" s="61"/>
      <c r="E102" s="62"/>
      <c r="F102" s="62"/>
      <c r="G102" s="62"/>
      <c r="H102" s="104"/>
      <c r="I102" s="86"/>
      <c r="J102" s="86"/>
      <c r="K102" s="65"/>
      <c r="L102" s="86"/>
      <c r="M102" s="86"/>
      <c r="N102" s="86"/>
      <c r="O102" s="86"/>
      <c r="P102" s="87"/>
      <c r="Q102" s="89"/>
      <c r="R102" s="94"/>
      <c r="S102" s="64"/>
      <c r="T102" s="64"/>
      <c r="U102" s="64"/>
      <c r="V102" s="69"/>
      <c r="W102" s="70"/>
      <c r="X102" s="63"/>
      <c r="Y102" s="63"/>
      <c r="Z102" s="63"/>
      <c r="AA102" s="63"/>
      <c r="AB102" s="63"/>
      <c r="AC102" s="64"/>
      <c r="AD102" s="64"/>
      <c r="AE102" s="63"/>
      <c r="AF102" s="63"/>
      <c r="AG102" s="63"/>
      <c r="AH102" s="64"/>
      <c r="AI102" s="64"/>
      <c r="AJ102" s="71"/>
    </row>
    <row r="103" spans="1:168" s="5" customFormat="1" outlineLevel="1" x14ac:dyDescent="0.25">
      <c r="A103" s="26"/>
      <c r="B103" s="90"/>
      <c r="C103" s="60" t="s">
        <v>38</v>
      </c>
      <c r="D103" s="97"/>
      <c r="E103" s="98"/>
      <c r="F103" s="98"/>
      <c r="G103" s="98"/>
      <c r="H103" s="99"/>
      <c r="I103" s="100"/>
      <c r="J103" s="100"/>
      <c r="K103" s="65"/>
      <c r="L103" s="100"/>
      <c r="M103" s="100"/>
      <c r="N103" s="100"/>
      <c r="O103" s="100"/>
      <c r="P103" s="87"/>
      <c r="Q103" s="101"/>
      <c r="R103" s="64">
        <f t="shared" ref="R103" si="64">R104+R109</f>
        <v>186.93429746272761</v>
      </c>
      <c r="S103" s="64">
        <f>S104+S109</f>
        <v>4.4342932099999999</v>
      </c>
      <c r="T103" s="64">
        <f t="shared" ref="T103:V103" si="65">T104+T109</f>
        <v>145.95980376272763</v>
      </c>
      <c r="U103" s="64">
        <f t="shared" si="65"/>
        <v>0</v>
      </c>
      <c r="V103" s="64">
        <f t="shared" si="65"/>
        <v>36.540200489999997</v>
      </c>
      <c r="W103" s="102"/>
      <c r="X103" s="66"/>
      <c r="Y103" s="66"/>
      <c r="Z103" s="66"/>
      <c r="AA103" s="99"/>
      <c r="AB103" s="99"/>
      <c r="AC103" s="87"/>
      <c r="AD103" s="64"/>
      <c r="AE103" s="99"/>
      <c r="AF103" s="99"/>
      <c r="AG103" s="66"/>
      <c r="AH103" s="87"/>
      <c r="AI103" s="64"/>
      <c r="AJ103" s="103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</row>
    <row r="104" spans="1:168" s="5" customFormat="1" outlineLevel="1" x14ac:dyDescent="0.25">
      <c r="A104" s="26"/>
      <c r="B104" s="90"/>
      <c r="C104" s="60" t="s">
        <v>121</v>
      </c>
      <c r="D104" s="97"/>
      <c r="E104" s="98"/>
      <c r="F104" s="98"/>
      <c r="G104" s="98"/>
      <c r="H104" s="99"/>
      <c r="I104" s="100"/>
      <c r="J104" s="100"/>
      <c r="K104" s="65">
        <f>SUM(K105:K108)</f>
        <v>0</v>
      </c>
      <c r="L104" s="100"/>
      <c r="M104" s="100"/>
      <c r="N104" s="100"/>
      <c r="O104" s="100"/>
      <c r="P104" s="87">
        <f>SUM(P105:P108)</f>
        <v>0</v>
      </c>
      <c r="Q104" s="101"/>
      <c r="R104" s="68">
        <f>SUM(R105:R108)</f>
        <v>186.83419530272761</v>
      </c>
      <c r="S104" s="64">
        <f>SUM(S105:S108)</f>
        <v>4.4342932099999999</v>
      </c>
      <c r="T104" s="64">
        <f>SUM(T105:T108)</f>
        <v>145.95980376272763</v>
      </c>
      <c r="U104" s="64">
        <f>SUM(U105:U108)</f>
        <v>0</v>
      </c>
      <c r="V104" s="69">
        <f>SUM(V105:V108)</f>
        <v>36.440098329999998</v>
      </c>
      <c r="W104" s="102"/>
      <c r="X104" s="66"/>
      <c r="Y104" s="66"/>
      <c r="Z104" s="66"/>
      <c r="AA104" s="99"/>
      <c r="AB104" s="99"/>
      <c r="AC104" s="87"/>
      <c r="AD104" s="64">
        <f>SUM(AD105:AD108)</f>
        <v>0</v>
      </c>
      <c r="AE104" s="99"/>
      <c r="AF104" s="99"/>
      <c r="AG104" s="66"/>
      <c r="AH104" s="87"/>
      <c r="AI104" s="64">
        <f>SUM(AI105:AI108)</f>
        <v>0</v>
      </c>
      <c r="AJ104" s="103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</row>
    <row r="105" spans="1:168" outlineLevel="1" x14ac:dyDescent="0.25">
      <c r="A105" s="24"/>
      <c r="B105" s="91">
        <f>B101+1</f>
        <v>37</v>
      </c>
      <c r="C105" s="92" t="s">
        <v>122</v>
      </c>
      <c r="D105" s="61"/>
      <c r="E105" s="62"/>
      <c r="F105" s="62"/>
      <c r="G105" s="62"/>
      <c r="H105" s="104"/>
      <c r="I105" s="86"/>
      <c r="J105" s="86"/>
      <c r="K105" s="88"/>
      <c r="L105" s="86"/>
      <c r="M105" s="86"/>
      <c r="N105" s="86"/>
      <c r="O105" s="86"/>
      <c r="P105" s="86"/>
      <c r="Q105" s="89"/>
      <c r="R105" s="94">
        <f t="shared" ref="R105:R116" si="66">SUM(S105:V105)</f>
        <v>6.1777574008449001</v>
      </c>
      <c r="S105" s="95">
        <v>0.69052430999999992</v>
      </c>
      <c r="T105" s="95">
        <v>3.0694547608449003</v>
      </c>
      <c r="U105" s="95">
        <v>0</v>
      </c>
      <c r="V105" s="96">
        <v>2.41777833</v>
      </c>
      <c r="W105" s="70"/>
      <c r="X105" s="63"/>
      <c r="Y105" s="63"/>
      <c r="Z105" s="63"/>
      <c r="AA105" s="104"/>
      <c r="AB105" s="104"/>
      <c r="AC105" s="93"/>
      <c r="AD105" s="63"/>
      <c r="AE105" s="104"/>
      <c r="AF105" s="104"/>
      <c r="AG105" s="63"/>
      <c r="AH105" s="93"/>
      <c r="AI105" s="140"/>
      <c r="AJ105" s="71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</row>
    <row r="106" spans="1:168" outlineLevel="1" x14ac:dyDescent="0.25">
      <c r="A106" s="24"/>
      <c r="B106" s="91">
        <f>B105+1</f>
        <v>38</v>
      </c>
      <c r="C106" s="92" t="s">
        <v>123</v>
      </c>
      <c r="D106" s="61"/>
      <c r="E106" s="62"/>
      <c r="F106" s="62"/>
      <c r="G106" s="62"/>
      <c r="H106" s="104"/>
      <c r="I106" s="86"/>
      <c r="J106" s="86"/>
      <c r="K106" s="88"/>
      <c r="L106" s="86"/>
      <c r="M106" s="86"/>
      <c r="N106" s="86"/>
      <c r="O106" s="86"/>
      <c r="P106" s="86"/>
      <c r="Q106" s="89"/>
      <c r="R106" s="94">
        <f t="shared" si="66"/>
        <v>97.996843369996697</v>
      </c>
      <c r="S106" s="95">
        <v>1.21592283</v>
      </c>
      <c r="T106" s="95">
        <v>80.133027539996704</v>
      </c>
      <c r="U106" s="95">
        <v>0</v>
      </c>
      <c r="V106" s="96">
        <v>16.647893</v>
      </c>
      <c r="W106" s="70"/>
      <c r="X106" s="63"/>
      <c r="Y106" s="63"/>
      <c r="Z106" s="63"/>
      <c r="AA106" s="104"/>
      <c r="AB106" s="104"/>
      <c r="AC106" s="93"/>
      <c r="AD106" s="63"/>
      <c r="AE106" s="104"/>
      <c r="AF106" s="104"/>
      <c r="AG106" s="63"/>
      <c r="AH106" s="93"/>
      <c r="AI106" s="140"/>
      <c r="AJ106" s="71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</row>
    <row r="107" spans="1:168" outlineLevel="1" x14ac:dyDescent="0.25">
      <c r="A107" s="24"/>
      <c r="B107" s="91">
        <f t="shared" ref="B107:B108" si="67">B106+1</f>
        <v>39</v>
      </c>
      <c r="C107" s="92" t="s">
        <v>124</v>
      </c>
      <c r="D107" s="61"/>
      <c r="E107" s="62"/>
      <c r="F107" s="62"/>
      <c r="G107" s="62"/>
      <c r="H107" s="104"/>
      <c r="I107" s="86"/>
      <c r="J107" s="86"/>
      <c r="K107" s="88"/>
      <c r="L107" s="86"/>
      <c r="M107" s="86"/>
      <c r="N107" s="86"/>
      <c r="O107" s="86"/>
      <c r="P107" s="86"/>
      <c r="Q107" s="89"/>
      <c r="R107" s="94">
        <f t="shared" si="66"/>
        <v>57.809158703024799</v>
      </c>
      <c r="S107" s="95">
        <v>1.6074754100000002</v>
      </c>
      <c r="T107" s="95">
        <v>42.550445293024801</v>
      </c>
      <c r="U107" s="95">
        <v>0</v>
      </c>
      <c r="V107" s="96">
        <v>13.651237999999999</v>
      </c>
      <c r="W107" s="70"/>
      <c r="X107" s="63"/>
      <c r="Y107" s="63"/>
      <c r="Z107" s="63"/>
      <c r="AA107" s="104"/>
      <c r="AB107" s="104"/>
      <c r="AC107" s="93"/>
      <c r="AD107" s="63"/>
      <c r="AE107" s="104"/>
      <c r="AF107" s="104"/>
      <c r="AG107" s="63"/>
      <c r="AH107" s="93"/>
      <c r="AI107" s="140"/>
      <c r="AJ107" s="71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</row>
    <row r="108" spans="1:168" ht="31.5" outlineLevel="1" x14ac:dyDescent="0.25">
      <c r="A108" s="24"/>
      <c r="B108" s="91">
        <f t="shared" si="67"/>
        <v>40</v>
      </c>
      <c r="C108" s="92" t="s">
        <v>125</v>
      </c>
      <c r="D108" s="61"/>
      <c r="E108" s="62"/>
      <c r="F108" s="62"/>
      <c r="G108" s="62"/>
      <c r="H108" s="104"/>
      <c r="I108" s="86"/>
      <c r="J108" s="86"/>
      <c r="K108" s="88"/>
      <c r="L108" s="86"/>
      <c r="M108" s="86"/>
      <c r="N108" s="86"/>
      <c r="O108" s="86"/>
      <c r="P108" s="86"/>
      <c r="Q108" s="89"/>
      <c r="R108" s="94">
        <f t="shared" si="66"/>
        <v>24.850435828861201</v>
      </c>
      <c r="S108" s="95">
        <v>0.92037066000000001</v>
      </c>
      <c r="T108" s="95">
        <v>20.2068761688612</v>
      </c>
      <c r="U108" s="95">
        <v>0</v>
      </c>
      <c r="V108" s="96">
        <v>3.7231890000000001</v>
      </c>
      <c r="W108" s="70"/>
      <c r="X108" s="63"/>
      <c r="Y108" s="63"/>
      <c r="Z108" s="63"/>
      <c r="AA108" s="104"/>
      <c r="AB108" s="104"/>
      <c r="AC108" s="93"/>
      <c r="AD108" s="63"/>
      <c r="AE108" s="104"/>
      <c r="AF108" s="104"/>
      <c r="AG108" s="63"/>
      <c r="AH108" s="93"/>
      <c r="AI108" s="140"/>
      <c r="AJ108" s="71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</row>
    <row r="109" spans="1:168" ht="18.75" outlineLevel="1" x14ac:dyDescent="0.25">
      <c r="A109" s="24"/>
      <c r="B109" s="91"/>
      <c r="C109" s="143" t="s">
        <v>136</v>
      </c>
      <c r="D109" s="61"/>
      <c r="E109" s="62"/>
      <c r="F109" s="62"/>
      <c r="G109" s="62"/>
      <c r="H109" s="104"/>
      <c r="I109" s="86"/>
      <c r="J109" s="86"/>
      <c r="K109" s="88"/>
      <c r="L109" s="86"/>
      <c r="M109" s="86"/>
      <c r="N109" s="86"/>
      <c r="O109" s="86"/>
      <c r="P109" s="86"/>
      <c r="Q109" s="89"/>
      <c r="R109" s="94">
        <f t="shared" si="66"/>
        <v>0.10010216</v>
      </c>
      <c r="S109" s="64">
        <f>S110+S111</f>
        <v>0</v>
      </c>
      <c r="T109" s="64">
        <f t="shared" ref="T109:V109" si="68">T110+T111</f>
        <v>0</v>
      </c>
      <c r="U109" s="64">
        <f t="shared" si="68"/>
        <v>0</v>
      </c>
      <c r="V109" s="64">
        <f t="shared" si="68"/>
        <v>0.10010216</v>
      </c>
      <c r="W109" s="70"/>
      <c r="X109" s="63"/>
      <c r="Y109" s="63"/>
      <c r="Z109" s="63"/>
      <c r="AA109" s="104"/>
      <c r="AB109" s="104"/>
      <c r="AC109" s="93"/>
      <c r="AD109" s="63"/>
      <c r="AE109" s="104"/>
      <c r="AF109" s="104"/>
      <c r="AG109" s="63"/>
      <c r="AH109" s="93"/>
      <c r="AI109" s="141"/>
      <c r="AJ109" s="71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</row>
    <row r="110" spans="1:168" ht="31.5" outlineLevel="1" x14ac:dyDescent="0.25">
      <c r="A110" s="24"/>
      <c r="B110" s="91">
        <f>B108+1</f>
        <v>41</v>
      </c>
      <c r="C110" s="92" t="s">
        <v>143</v>
      </c>
      <c r="D110" s="61"/>
      <c r="E110" s="62"/>
      <c r="F110" s="62"/>
      <c r="G110" s="62"/>
      <c r="H110" s="104"/>
      <c r="I110" s="86"/>
      <c r="J110" s="86"/>
      <c r="K110" s="88"/>
      <c r="L110" s="86"/>
      <c r="M110" s="86"/>
      <c r="N110" s="86"/>
      <c r="O110" s="86"/>
      <c r="P110" s="86"/>
      <c r="Q110" s="89"/>
      <c r="R110" s="94">
        <f t="shared" si="66"/>
        <v>4.7577579999999994E-2</v>
      </c>
      <c r="S110" s="95"/>
      <c r="T110" s="95"/>
      <c r="U110" s="95"/>
      <c r="V110" s="96">
        <v>4.7577579999999994E-2</v>
      </c>
      <c r="W110" s="70"/>
      <c r="X110" s="63"/>
      <c r="Y110" s="63"/>
      <c r="Z110" s="63"/>
      <c r="AA110" s="104"/>
      <c r="AB110" s="104"/>
      <c r="AC110" s="93"/>
      <c r="AD110" s="63"/>
      <c r="AE110" s="104"/>
      <c r="AF110" s="104"/>
      <c r="AG110" s="63"/>
      <c r="AH110" s="93"/>
      <c r="AI110" s="141"/>
      <c r="AJ110" s="71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</row>
    <row r="111" spans="1:168" ht="31.5" outlineLevel="1" x14ac:dyDescent="0.25">
      <c r="A111" s="24"/>
      <c r="B111" s="91">
        <f>B110+1</f>
        <v>42</v>
      </c>
      <c r="C111" s="92" t="s">
        <v>144</v>
      </c>
      <c r="D111" s="61"/>
      <c r="E111" s="62"/>
      <c r="F111" s="62"/>
      <c r="G111" s="62"/>
      <c r="H111" s="104"/>
      <c r="I111" s="86"/>
      <c r="J111" s="86"/>
      <c r="K111" s="88"/>
      <c r="L111" s="86"/>
      <c r="M111" s="86"/>
      <c r="N111" s="86"/>
      <c r="O111" s="86"/>
      <c r="P111" s="86"/>
      <c r="Q111" s="89"/>
      <c r="R111" s="94">
        <f t="shared" si="66"/>
        <v>5.2524580000000001E-2</v>
      </c>
      <c r="S111" s="95"/>
      <c r="T111" s="95"/>
      <c r="U111" s="95"/>
      <c r="V111" s="96">
        <v>5.2524580000000001E-2</v>
      </c>
      <c r="W111" s="70"/>
      <c r="X111" s="63"/>
      <c r="Y111" s="63"/>
      <c r="Z111" s="63"/>
      <c r="AA111" s="104"/>
      <c r="AB111" s="104"/>
      <c r="AC111" s="93"/>
      <c r="AD111" s="63"/>
      <c r="AE111" s="104"/>
      <c r="AF111" s="104"/>
      <c r="AG111" s="63"/>
      <c r="AH111" s="93"/>
      <c r="AI111" s="141"/>
      <c r="AJ111" s="71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</row>
    <row r="112" spans="1:168" s="5" customFormat="1" outlineLevel="1" x14ac:dyDescent="0.25">
      <c r="A112" s="26"/>
      <c r="B112" s="90"/>
      <c r="C112" s="60" t="s">
        <v>45</v>
      </c>
      <c r="D112" s="97"/>
      <c r="E112" s="98"/>
      <c r="F112" s="98"/>
      <c r="G112" s="98"/>
      <c r="H112" s="99"/>
      <c r="I112" s="100"/>
      <c r="J112" s="100"/>
      <c r="K112" s="65"/>
      <c r="L112" s="100"/>
      <c r="M112" s="100"/>
      <c r="N112" s="100"/>
      <c r="O112" s="100"/>
      <c r="P112" s="100"/>
      <c r="Q112" s="101"/>
      <c r="R112" s="94">
        <f t="shared" si="66"/>
        <v>87.758265485714276</v>
      </c>
      <c r="S112" s="64">
        <f t="shared" ref="S112:V112" si="69">S113+S117</f>
        <v>0</v>
      </c>
      <c r="T112" s="64">
        <f t="shared" si="69"/>
        <v>87.758265485714276</v>
      </c>
      <c r="U112" s="64">
        <f t="shared" si="69"/>
        <v>0</v>
      </c>
      <c r="V112" s="69">
        <f t="shared" si="69"/>
        <v>0</v>
      </c>
      <c r="W112" s="102"/>
      <c r="X112" s="66"/>
      <c r="Y112" s="66"/>
      <c r="Z112" s="66"/>
      <c r="AA112" s="99"/>
      <c r="AB112" s="99"/>
      <c r="AC112" s="87"/>
      <c r="AD112" s="64">
        <f t="shared" ref="AD112" si="70">AD113+AD117</f>
        <v>0</v>
      </c>
      <c r="AE112" s="99"/>
      <c r="AF112" s="99"/>
      <c r="AG112" s="66"/>
      <c r="AH112" s="87"/>
      <c r="AI112" s="66">
        <f>AI113</f>
        <v>3.44</v>
      </c>
      <c r="AJ112" s="103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</row>
    <row r="113" spans="1:168" s="5" customFormat="1" outlineLevel="1" x14ac:dyDescent="0.25">
      <c r="A113" s="26"/>
      <c r="B113" s="90"/>
      <c r="C113" s="60" t="s">
        <v>46</v>
      </c>
      <c r="D113" s="97"/>
      <c r="E113" s="98"/>
      <c r="F113" s="98"/>
      <c r="G113" s="98"/>
      <c r="H113" s="99"/>
      <c r="I113" s="100"/>
      <c r="J113" s="100"/>
      <c r="K113" s="65"/>
      <c r="L113" s="100"/>
      <c r="M113" s="100"/>
      <c r="N113" s="100"/>
      <c r="O113" s="100"/>
      <c r="P113" s="100"/>
      <c r="Q113" s="101"/>
      <c r="R113" s="94">
        <f t="shared" si="66"/>
        <v>87.758265485714276</v>
      </c>
      <c r="S113" s="64">
        <f>S115+S116</f>
        <v>0</v>
      </c>
      <c r="T113" s="64">
        <f t="shared" ref="T113:V113" si="71">T115+T116</f>
        <v>87.758265485714276</v>
      </c>
      <c r="U113" s="64">
        <f t="shared" si="71"/>
        <v>0</v>
      </c>
      <c r="V113" s="64">
        <f t="shared" si="71"/>
        <v>0</v>
      </c>
      <c r="W113" s="102"/>
      <c r="X113" s="66"/>
      <c r="Y113" s="66"/>
      <c r="Z113" s="66"/>
      <c r="AA113" s="99"/>
      <c r="AB113" s="99"/>
      <c r="AC113" s="87"/>
      <c r="AD113" s="64">
        <f t="shared" ref="AD113" si="72">AD114</f>
        <v>0</v>
      </c>
      <c r="AE113" s="99"/>
      <c r="AF113" s="99"/>
      <c r="AG113" s="66"/>
      <c r="AH113" s="87"/>
      <c r="AI113" s="66">
        <f>AI115+AI116</f>
        <v>3.44</v>
      </c>
      <c r="AJ113" s="103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</row>
    <row r="114" spans="1:168" hidden="1" outlineLevel="1" x14ac:dyDescent="0.25">
      <c r="A114" s="24"/>
      <c r="B114" s="91"/>
      <c r="C114" s="92"/>
      <c r="D114" s="61"/>
      <c r="E114" s="62"/>
      <c r="F114" s="62"/>
      <c r="G114" s="62"/>
      <c r="H114" s="104"/>
      <c r="I114" s="86"/>
      <c r="J114" s="86"/>
      <c r="K114" s="88"/>
      <c r="L114" s="86"/>
      <c r="M114" s="86"/>
      <c r="N114" s="86"/>
      <c r="O114" s="86"/>
      <c r="P114" s="86"/>
      <c r="Q114" s="89"/>
      <c r="R114" s="94">
        <f t="shared" si="66"/>
        <v>0</v>
      </c>
      <c r="S114" s="95"/>
      <c r="T114" s="95"/>
      <c r="U114" s="95"/>
      <c r="V114" s="96"/>
      <c r="W114" s="70"/>
      <c r="X114" s="63"/>
      <c r="Y114" s="63"/>
      <c r="Z114" s="63"/>
      <c r="AA114" s="104"/>
      <c r="AB114" s="104"/>
      <c r="AC114" s="93"/>
      <c r="AD114" s="63"/>
      <c r="AE114" s="104"/>
      <c r="AF114" s="104"/>
      <c r="AG114" s="63"/>
      <c r="AH114" s="93"/>
      <c r="AI114" s="63"/>
      <c r="AJ114" s="71"/>
      <c r="AK114" s="137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</row>
    <row r="115" spans="1:168" ht="31.5" outlineLevel="1" x14ac:dyDescent="0.25">
      <c r="A115" s="24"/>
      <c r="B115" s="91">
        <f>B111+1</f>
        <v>43</v>
      </c>
      <c r="C115" s="92" t="s">
        <v>72</v>
      </c>
      <c r="D115" s="61"/>
      <c r="E115" s="62"/>
      <c r="F115" s="62"/>
      <c r="G115" s="62"/>
      <c r="H115" s="104"/>
      <c r="I115" s="86"/>
      <c r="J115" s="86"/>
      <c r="K115" s="88"/>
      <c r="L115" s="86"/>
      <c r="M115" s="86"/>
      <c r="N115" s="86"/>
      <c r="O115" s="86"/>
      <c r="P115" s="86"/>
      <c r="Q115" s="89"/>
      <c r="R115" s="94">
        <f t="shared" si="66"/>
        <v>32.987275914285718</v>
      </c>
      <c r="S115" s="95"/>
      <c r="T115" s="95">
        <v>32.987275914285718</v>
      </c>
      <c r="U115" s="95"/>
      <c r="V115" s="96"/>
      <c r="W115" s="70"/>
      <c r="X115" s="63"/>
      <c r="Y115" s="63"/>
      <c r="Z115" s="63"/>
      <c r="AA115" s="104"/>
      <c r="AB115" s="104"/>
      <c r="AC115" s="93"/>
      <c r="AD115" s="63"/>
      <c r="AE115" s="104">
        <v>2015</v>
      </c>
      <c r="AF115" s="104">
        <v>25</v>
      </c>
      <c r="AG115" s="63"/>
      <c r="AH115" s="93" t="s">
        <v>150</v>
      </c>
      <c r="AI115" s="63">
        <v>0.94</v>
      </c>
      <c r="AJ115" s="71"/>
      <c r="AK115" s="137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</row>
    <row r="116" spans="1:168" ht="47.25" outlineLevel="1" x14ac:dyDescent="0.25">
      <c r="A116" s="24"/>
      <c r="B116" s="91">
        <f>B115+1</f>
        <v>44</v>
      </c>
      <c r="C116" s="92" t="s">
        <v>145</v>
      </c>
      <c r="D116" s="61"/>
      <c r="E116" s="62"/>
      <c r="F116" s="62"/>
      <c r="G116" s="62"/>
      <c r="H116" s="104"/>
      <c r="I116" s="86"/>
      <c r="J116" s="86"/>
      <c r="K116" s="88"/>
      <c r="L116" s="86"/>
      <c r="M116" s="86"/>
      <c r="N116" s="86"/>
      <c r="O116" s="86"/>
      <c r="P116" s="86"/>
      <c r="Q116" s="89"/>
      <c r="R116" s="94">
        <f t="shared" si="66"/>
        <v>54.770989571428551</v>
      </c>
      <c r="S116" s="95"/>
      <c r="T116" s="95">
        <v>54.770989571428551</v>
      </c>
      <c r="U116" s="95"/>
      <c r="V116" s="96"/>
      <c r="W116" s="70"/>
      <c r="X116" s="63"/>
      <c r="Y116" s="63"/>
      <c r="Z116" s="63"/>
      <c r="AA116" s="104"/>
      <c r="AB116" s="104"/>
      <c r="AC116" s="93"/>
      <c r="AD116" s="63"/>
      <c r="AE116" s="104">
        <v>2015</v>
      </c>
      <c r="AF116" s="104">
        <v>25</v>
      </c>
      <c r="AG116" s="63"/>
      <c r="AH116" s="93" t="s">
        <v>151</v>
      </c>
      <c r="AI116" s="63">
        <v>2.5</v>
      </c>
      <c r="AJ116" s="71"/>
      <c r="AK116" s="137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</row>
    <row r="117" spans="1:168" outlineLevel="1" x14ac:dyDescent="0.25">
      <c r="A117" s="24"/>
      <c r="B117" s="91"/>
      <c r="C117" s="60" t="s">
        <v>71</v>
      </c>
      <c r="D117" s="61"/>
      <c r="E117" s="62"/>
      <c r="F117" s="62"/>
      <c r="G117" s="62"/>
      <c r="H117" s="104"/>
      <c r="I117" s="86"/>
      <c r="J117" s="86"/>
      <c r="K117" s="88"/>
      <c r="L117" s="86"/>
      <c r="M117" s="86"/>
      <c r="N117" s="86"/>
      <c r="O117" s="86"/>
      <c r="P117" s="86"/>
      <c r="Q117" s="89"/>
      <c r="R117" s="94"/>
      <c r="S117" s="95"/>
      <c r="T117" s="95"/>
      <c r="U117" s="95"/>
      <c r="V117" s="96"/>
      <c r="W117" s="70"/>
      <c r="X117" s="63"/>
      <c r="Y117" s="63"/>
      <c r="Z117" s="63"/>
      <c r="AA117" s="104"/>
      <c r="AB117" s="104"/>
      <c r="AC117" s="93"/>
      <c r="AD117" s="63"/>
      <c r="AE117" s="104"/>
      <c r="AF117" s="104"/>
      <c r="AG117" s="63"/>
      <c r="AH117" s="93"/>
      <c r="AI117" s="63"/>
      <c r="AJ117" s="71"/>
      <c r="AK117" s="137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</row>
    <row r="118" spans="1:168" outlineLevel="1" x14ac:dyDescent="0.25">
      <c r="A118" s="24"/>
      <c r="B118" s="90" t="s">
        <v>30</v>
      </c>
      <c r="C118" s="60" t="s">
        <v>53</v>
      </c>
      <c r="D118" s="61"/>
      <c r="E118" s="62"/>
      <c r="F118" s="62"/>
      <c r="G118" s="62"/>
      <c r="H118" s="104"/>
      <c r="I118" s="86"/>
      <c r="J118" s="86"/>
      <c r="K118" s="88"/>
      <c r="L118" s="86"/>
      <c r="M118" s="86"/>
      <c r="N118" s="86"/>
      <c r="O118" s="86"/>
      <c r="P118" s="86"/>
      <c r="Q118" s="89"/>
      <c r="R118" s="68"/>
      <c r="S118" s="95"/>
      <c r="T118" s="95"/>
      <c r="U118" s="95"/>
      <c r="V118" s="96"/>
      <c r="W118" s="70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71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</row>
    <row r="119" spans="1:168" ht="31.5" outlineLevel="1" x14ac:dyDescent="0.25">
      <c r="A119" s="24"/>
      <c r="B119" s="90" t="s">
        <v>31</v>
      </c>
      <c r="C119" s="60" t="s">
        <v>56</v>
      </c>
      <c r="D119" s="61"/>
      <c r="E119" s="62"/>
      <c r="F119" s="62"/>
      <c r="G119" s="62"/>
      <c r="H119" s="104"/>
      <c r="I119" s="86"/>
      <c r="J119" s="86"/>
      <c r="K119" s="88"/>
      <c r="L119" s="86"/>
      <c r="M119" s="86"/>
      <c r="N119" s="86"/>
      <c r="O119" s="86"/>
      <c r="P119" s="86"/>
      <c r="Q119" s="89"/>
      <c r="R119" s="68"/>
      <c r="S119" s="95"/>
      <c r="T119" s="95"/>
      <c r="U119" s="95"/>
      <c r="V119" s="96"/>
      <c r="W119" s="70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71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</row>
    <row r="120" spans="1:168" s="5" customFormat="1" outlineLevel="1" x14ac:dyDescent="0.25">
      <c r="A120" s="26"/>
      <c r="B120" s="90" t="s">
        <v>32</v>
      </c>
      <c r="C120" s="60" t="s">
        <v>59</v>
      </c>
      <c r="D120" s="97"/>
      <c r="E120" s="98"/>
      <c r="F120" s="98"/>
      <c r="G120" s="98"/>
      <c r="H120" s="100"/>
      <c r="I120" s="100"/>
      <c r="J120" s="100"/>
      <c r="K120" s="65">
        <f t="shared" ref="K120" si="73">K123</f>
        <v>0</v>
      </c>
      <c r="L120" s="100"/>
      <c r="M120" s="100"/>
      <c r="N120" s="100"/>
      <c r="O120" s="100"/>
      <c r="P120" s="87">
        <f t="shared" ref="P120" si="74">P123</f>
        <v>0</v>
      </c>
      <c r="Q120" s="101"/>
      <c r="R120" s="69">
        <f>R121+R122+R123</f>
        <v>9.0245970000000009E-2</v>
      </c>
      <c r="S120" s="69">
        <f t="shared" ref="S120:U120" si="75">S121+S122+S123</f>
        <v>0</v>
      </c>
      <c r="T120" s="69">
        <f t="shared" si="75"/>
        <v>0</v>
      </c>
      <c r="U120" s="69">
        <f t="shared" si="75"/>
        <v>0</v>
      </c>
      <c r="V120" s="69">
        <f>V121+V122+V123</f>
        <v>9.0245970000000009E-2</v>
      </c>
      <c r="W120" s="102"/>
      <c r="X120" s="66"/>
      <c r="Y120" s="66"/>
      <c r="Z120" s="66"/>
      <c r="AA120" s="66"/>
      <c r="AB120" s="66"/>
      <c r="AC120" s="66"/>
      <c r="AD120" s="64">
        <f t="shared" ref="AD120" si="76">AD123</f>
        <v>0</v>
      </c>
      <c r="AE120" s="66"/>
      <c r="AF120" s="66"/>
      <c r="AG120" s="66"/>
      <c r="AH120" s="66"/>
      <c r="AI120" s="64">
        <f t="shared" ref="AI120" si="77">AI123</f>
        <v>0</v>
      </c>
      <c r="AJ120" s="103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</row>
    <row r="121" spans="1:168" s="5" customFormat="1" ht="31.5" outlineLevel="1" x14ac:dyDescent="0.25">
      <c r="A121" s="26"/>
      <c r="B121" s="91">
        <f>B116+1</f>
        <v>45</v>
      </c>
      <c r="C121" s="92" t="s">
        <v>134</v>
      </c>
      <c r="D121" s="97"/>
      <c r="E121" s="98"/>
      <c r="F121" s="98"/>
      <c r="G121" s="98"/>
      <c r="H121" s="100"/>
      <c r="I121" s="100"/>
      <c r="J121" s="100"/>
      <c r="K121" s="65"/>
      <c r="L121" s="100"/>
      <c r="M121" s="100"/>
      <c r="N121" s="100"/>
      <c r="O121" s="100"/>
      <c r="P121" s="87"/>
      <c r="Q121" s="101"/>
      <c r="R121" s="94">
        <f t="shared" ref="R121:R122" si="78">SUM(S121:V121)</f>
        <v>4.4966869999999999E-2</v>
      </c>
      <c r="S121" s="95"/>
      <c r="T121" s="95"/>
      <c r="U121" s="95"/>
      <c r="V121" s="96">
        <v>4.4966869999999999E-2</v>
      </c>
      <c r="W121" s="102"/>
      <c r="X121" s="66"/>
      <c r="Y121" s="66"/>
      <c r="Z121" s="66"/>
      <c r="AA121" s="66"/>
      <c r="AB121" s="66"/>
      <c r="AC121" s="66"/>
      <c r="AD121" s="64"/>
      <c r="AE121" s="66"/>
      <c r="AF121" s="66"/>
      <c r="AG121" s="66"/>
      <c r="AH121" s="66"/>
      <c r="AI121" s="64"/>
      <c r="AJ121" s="103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</row>
    <row r="122" spans="1:168" s="5" customFormat="1" outlineLevel="1" x14ac:dyDescent="0.25">
      <c r="A122" s="26"/>
      <c r="B122" s="91">
        <f>B121+1</f>
        <v>46</v>
      </c>
      <c r="C122" s="92" t="s">
        <v>146</v>
      </c>
      <c r="D122" s="97"/>
      <c r="E122" s="98"/>
      <c r="F122" s="98"/>
      <c r="G122" s="98"/>
      <c r="H122" s="100"/>
      <c r="I122" s="100"/>
      <c r="J122" s="100"/>
      <c r="K122" s="65"/>
      <c r="L122" s="100"/>
      <c r="M122" s="100"/>
      <c r="N122" s="100"/>
      <c r="O122" s="100"/>
      <c r="P122" s="87"/>
      <c r="Q122" s="101"/>
      <c r="R122" s="94">
        <f t="shared" si="78"/>
        <v>4.285477E-2</v>
      </c>
      <c r="S122" s="95"/>
      <c r="T122" s="95"/>
      <c r="U122" s="95"/>
      <c r="V122" s="96">
        <v>4.285477E-2</v>
      </c>
      <c r="W122" s="102"/>
      <c r="X122" s="66"/>
      <c r="Y122" s="66"/>
      <c r="Z122" s="66"/>
      <c r="AA122" s="66"/>
      <c r="AB122" s="66"/>
      <c r="AC122" s="66"/>
      <c r="AD122" s="64"/>
      <c r="AE122" s="66"/>
      <c r="AF122" s="66"/>
      <c r="AG122" s="66"/>
      <c r="AH122" s="66"/>
      <c r="AI122" s="64"/>
      <c r="AJ122" s="103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</row>
    <row r="123" spans="1:168" outlineLevel="1" x14ac:dyDescent="0.25">
      <c r="A123" s="24"/>
      <c r="B123" s="91">
        <f>B122+1</f>
        <v>47</v>
      </c>
      <c r="C123" s="92" t="s">
        <v>73</v>
      </c>
      <c r="D123" s="61"/>
      <c r="E123" s="62"/>
      <c r="F123" s="62"/>
      <c r="G123" s="62"/>
      <c r="H123" s="86"/>
      <c r="I123" s="86"/>
      <c r="J123" s="86"/>
      <c r="K123" s="88"/>
      <c r="L123" s="86"/>
      <c r="M123" s="86"/>
      <c r="N123" s="86"/>
      <c r="O123" s="86"/>
      <c r="P123" s="86"/>
      <c r="Q123" s="89"/>
      <c r="R123" s="94">
        <f>SUM(S123:V123)</f>
        <v>2.4243299999999997E-3</v>
      </c>
      <c r="S123" s="95"/>
      <c r="T123" s="95"/>
      <c r="U123" s="95"/>
      <c r="V123" s="96">
        <v>2.4243299999999997E-3</v>
      </c>
      <c r="W123" s="70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71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</row>
    <row r="124" spans="1:168" outlineLevel="1" x14ac:dyDescent="0.25">
      <c r="A124" s="24"/>
      <c r="B124" s="90" t="s">
        <v>33</v>
      </c>
      <c r="C124" s="60" t="s">
        <v>34</v>
      </c>
      <c r="D124" s="61"/>
      <c r="E124" s="62"/>
      <c r="F124" s="62"/>
      <c r="G124" s="62"/>
      <c r="H124" s="86"/>
      <c r="I124" s="86"/>
      <c r="J124" s="86"/>
      <c r="K124" s="65"/>
      <c r="L124" s="86"/>
      <c r="M124" s="86"/>
      <c r="N124" s="86"/>
      <c r="O124" s="86"/>
      <c r="P124" s="87"/>
      <c r="Q124" s="89"/>
      <c r="R124" s="68"/>
      <c r="S124" s="64"/>
      <c r="T124" s="64"/>
      <c r="U124" s="64"/>
      <c r="V124" s="69"/>
      <c r="W124" s="70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71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</row>
  </sheetData>
  <mergeCells count="14">
    <mergeCell ref="W14:Z14"/>
    <mergeCell ref="AA14:AD14"/>
    <mergeCell ref="AE14:AI14"/>
    <mergeCell ref="AJ14:AJ15"/>
    <mergeCell ref="B4:AJ5"/>
    <mergeCell ref="B13:B15"/>
    <mergeCell ref="C13:C15"/>
    <mergeCell ref="D13:P13"/>
    <mergeCell ref="R13:V14"/>
    <mergeCell ref="W13:AJ13"/>
    <mergeCell ref="D14:G14"/>
    <mergeCell ref="H14:K14"/>
    <mergeCell ref="L14:P14"/>
    <mergeCell ref="Q14:Q15"/>
  </mergeCells>
  <pageMargins left="0.15748031496062992" right="0.15748031496062992" top="0.15748031496062992" bottom="0.19685039370078741" header="0.15748031496062992" footer="0.15748031496062992"/>
  <pageSetup paperSize="8" scale="3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5" x14ac:dyDescent="0.25"/>
  <sheetData/>
  <customSheetViews>
    <customSheetView guid="{F3F85D70-2482-43CC-B713-4D2751EE9827}">
      <pageMargins left="0.7" right="0.7" top="0.75" bottom="0.75" header="0.3" footer="0.3"/>
    </customSheetView>
    <customSheetView guid="{C6DF3639-B6CE-4C2D-B65B-C19F6A5EEE9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1.2</vt:lpstr>
      <vt:lpstr>Лист1</vt:lpstr>
      <vt:lpstr>'1.2'!Заголовки_для_печати</vt:lpstr>
      <vt:lpstr>'1.2'!Область_печати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В. Кузьменко</dc:creator>
  <cp:lastModifiedBy>Усенко Оксана Валентиновна</cp:lastModifiedBy>
  <cp:lastPrinted>2015-11-17T22:25:47Z</cp:lastPrinted>
  <dcterms:created xsi:type="dcterms:W3CDTF">2015-06-29T22:13:45Z</dcterms:created>
  <dcterms:modified xsi:type="dcterms:W3CDTF">2016-02-12T02:22:32Z</dcterms:modified>
</cp:coreProperties>
</file>