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1.2" sheetId="1" r:id="rId1"/>
  </sheets>
  <calcPr calcId="145621"/>
</workbook>
</file>

<file path=xl/calcChain.xml><?xml version="1.0" encoding="utf-8"?>
<calcChain xmlns="http://schemas.openxmlformats.org/spreadsheetml/2006/main">
  <c r="Q63" i="1" l="1"/>
  <c r="U31" i="1" l="1"/>
  <c r="S67" i="1" l="1"/>
  <c r="S65" i="1"/>
  <c r="U65" i="1" s="1"/>
  <c r="U57" i="1"/>
  <c r="U56" i="1" s="1"/>
  <c r="U53" i="1"/>
  <c r="U41" i="1"/>
  <c r="U40" i="1"/>
  <c r="U39" i="1"/>
  <c r="U34" i="1"/>
  <c r="U28" i="1"/>
  <c r="U27" i="1" s="1"/>
  <c r="U26" i="1"/>
  <c r="U25" i="1"/>
  <c r="U24" i="1"/>
  <c r="U20" i="1"/>
  <c r="U19" i="1"/>
  <c r="R56" i="1"/>
  <c r="S56" i="1"/>
  <c r="T56" i="1"/>
  <c r="R62" i="1"/>
  <c r="T62" i="1"/>
  <c r="S63" i="1"/>
  <c r="S62" i="1" s="1"/>
  <c r="U63" i="1" l="1"/>
  <c r="U62" i="1" s="1"/>
  <c r="Q62" i="1"/>
  <c r="R52" i="1" l="1"/>
  <c r="S52" i="1"/>
  <c r="T52" i="1"/>
  <c r="U52" i="1"/>
  <c r="Q52" i="1"/>
  <c r="R42" i="1"/>
  <c r="S42" i="1"/>
  <c r="T44" i="1"/>
  <c r="U44" i="1" s="1"/>
  <c r="T45" i="1"/>
  <c r="U45" i="1" s="1"/>
  <c r="T43" i="1"/>
  <c r="U43" i="1" s="1"/>
  <c r="U42" i="1" s="1"/>
  <c r="U23" i="1"/>
  <c r="R23" i="1"/>
  <c r="S23" i="1"/>
  <c r="T23" i="1"/>
  <c r="Q23" i="1"/>
  <c r="R27" i="1"/>
  <c r="S27" i="1"/>
  <c r="T27" i="1"/>
  <c r="Q27" i="1"/>
  <c r="T42" i="1" l="1"/>
  <c r="AI66" i="1"/>
  <c r="AH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AI64" i="1"/>
  <c r="AI61" i="1" s="1"/>
  <c r="AI60" i="1" s="1"/>
  <c r="AH64" i="1"/>
  <c r="AC64" i="1"/>
  <c r="AB64" i="1"/>
  <c r="AA64" i="1"/>
  <c r="Z64" i="1"/>
  <c r="Y64" i="1"/>
  <c r="X64" i="1"/>
  <c r="W64" i="1"/>
  <c r="V64" i="1"/>
  <c r="U64" i="1"/>
  <c r="U61" i="1" s="1"/>
  <c r="T64" i="1"/>
  <c r="T61" i="1" s="1"/>
  <c r="S64" i="1"/>
  <c r="R64" i="1"/>
  <c r="R61" i="1" s="1"/>
  <c r="Q64" i="1"/>
  <c r="Q61" i="1" s="1"/>
  <c r="AC61" i="1"/>
  <c r="AB61" i="1"/>
  <c r="AA61" i="1"/>
  <c r="Z61" i="1"/>
  <c r="Y61" i="1"/>
  <c r="X61" i="1"/>
  <c r="W61" i="1"/>
  <c r="V61" i="1"/>
  <c r="AC60" i="1"/>
  <c r="AB60" i="1"/>
  <c r="AA60" i="1"/>
  <c r="Z60" i="1"/>
  <c r="Y60" i="1"/>
  <c r="X60" i="1"/>
  <c r="W60" i="1"/>
  <c r="V60" i="1"/>
  <c r="U60" i="1"/>
  <c r="T60" i="1"/>
  <c r="U59" i="1"/>
  <c r="T59" i="1"/>
  <c r="Q56" i="1"/>
  <c r="Q54" i="1" s="1"/>
  <c r="U54" i="1"/>
  <c r="T54" i="1"/>
  <c r="S54" i="1"/>
  <c r="R54" i="1"/>
  <c r="U50" i="1"/>
  <c r="U49" i="1" s="1"/>
  <c r="U48" i="1" s="1"/>
  <c r="T50" i="1"/>
  <c r="S50" i="1"/>
  <c r="R50" i="1"/>
  <c r="Q50" i="1"/>
  <c r="Q49" i="1" s="1"/>
  <c r="T49" i="1"/>
  <c r="S49" i="1"/>
  <c r="S48" i="1" s="1"/>
  <c r="R49" i="1"/>
  <c r="T48" i="1"/>
  <c r="T47" i="1" s="1"/>
  <c r="R48" i="1"/>
  <c r="AI47" i="1"/>
  <c r="AG47" i="1"/>
  <c r="AF47" i="1"/>
  <c r="AE47" i="1"/>
  <c r="AC47" i="1"/>
  <c r="Y47" i="1"/>
  <c r="X47" i="1"/>
  <c r="W47" i="1"/>
  <c r="V47" i="1"/>
  <c r="U38" i="1"/>
  <c r="T38" i="1"/>
  <c r="S38" i="1"/>
  <c r="R38" i="1"/>
  <c r="Q38" i="1"/>
  <c r="U33" i="1"/>
  <c r="T33" i="1"/>
  <c r="S33" i="1"/>
  <c r="R33" i="1"/>
  <c r="Q33" i="1"/>
  <c r="U30" i="1"/>
  <c r="T30" i="1"/>
  <c r="S30" i="1"/>
  <c r="R30" i="1"/>
  <c r="Q30" i="1"/>
  <c r="AI22" i="1"/>
  <c r="AH22" i="1"/>
  <c r="AG22" i="1"/>
  <c r="AF22" i="1"/>
  <c r="AE22" i="1"/>
  <c r="AD22" i="1"/>
  <c r="AC22" i="1"/>
  <c r="AB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T18" i="1"/>
  <c r="S18" i="1"/>
  <c r="S17" i="1" s="1"/>
  <c r="S16" i="1" s="1"/>
  <c r="R18" i="1"/>
  <c r="T17" i="1"/>
  <c r="R17" i="1"/>
  <c r="R16" i="1" s="1"/>
  <c r="AI16" i="1"/>
  <c r="AH16" i="1"/>
  <c r="AG16" i="1"/>
  <c r="AF16" i="1"/>
  <c r="AE16" i="1"/>
  <c r="AD16" i="1"/>
  <c r="AC16" i="1"/>
  <c r="AB16" i="1"/>
  <c r="AA16" i="1"/>
  <c r="Z16" i="1"/>
  <c r="Z15" i="1" s="1"/>
  <c r="Z14" i="1" s="1"/>
  <c r="Z13" i="1" s="1"/>
  <c r="Z12" i="1" s="1"/>
  <c r="Z11" i="1" s="1"/>
  <c r="Y16" i="1"/>
  <c r="X16" i="1"/>
  <c r="X15" i="1" s="1"/>
  <c r="X14" i="1" s="1"/>
  <c r="X13" i="1" s="1"/>
  <c r="X12" i="1" s="1"/>
  <c r="X11" i="1" s="1"/>
  <c r="W16" i="1"/>
  <c r="V16" i="1"/>
  <c r="V15" i="1" s="1"/>
  <c r="V14" i="1" s="1"/>
  <c r="V13" i="1" s="1"/>
  <c r="V12" i="1" s="1"/>
  <c r="V11" i="1" s="1"/>
  <c r="T16" i="1"/>
  <c r="T15" i="1" s="1"/>
  <c r="T14" i="1" s="1"/>
  <c r="P16" i="1"/>
  <c r="O16" i="1"/>
  <c r="O15" i="1" s="1"/>
  <c r="O14" i="1" s="1"/>
  <c r="O13" i="1" s="1"/>
  <c r="O12" i="1" s="1"/>
  <c r="O11" i="1" s="1"/>
  <c r="J16" i="1"/>
  <c r="J15" i="1" s="1"/>
  <c r="J14" i="1" s="1"/>
  <c r="J13" i="1" s="1"/>
  <c r="J12" i="1" s="1"/>
  <c r="J11" i="1" s="1"/>
  <c r="I16" i="1"/>
  <c r="I15" i="1" s="1"/>
  <c r="I14" i="1" s="1"/>
  <c r="I13" i="1" s="1"/>
  <c r="I12" i="1" s="1"/>
  <c r="I11" i="1" s="1"/>
  <c r="AI15" i="1"/>
  <c r="AH15" i="1"/>
  <c r="AH14" i="1" s="1"/>
  <c r="AG15" i="1"/>
  <c r="AF15" i="1"/>
  <c r="AF14" i="1" s="1"/>
  <c r="AF13" i="1" s="1"/>
  <c r="AF12" i="1" s="1"/>
  <c r="AF11" i="1" s="1"/>
  <c r="AE15" i="1"/>
  <c r="AD15" i="1"/>
  <c r="AD14" i="1" s="1"/>
  <c r="AD13" i="1" s="1"/>
  <c r="AD12" i="1" s="1"/>
  <c r="AD11" i="1" s="1"/>
  <c r="AC15" i="1"/>
  <c r="AB15" i="1"/>
  <c r="AB14" i="1" s="1"/>
  <c r="Y15" i="1"/>
  <c r="W15" i="1"/>
  <c r="W14" i="1" s="1"/>
  <c r="W13" i="1" s="1"/>
  <c r="W12" i="1" s="1"/>
  <c r="W11" i="1" s="1"/>
  <c r="P15" i="1"/>
  <c r="P14" i="1" s="1"/>
  <c r="P13" i="1" s="1"/>
  <c r="P12" i="1" s="1"/>
  <c r="P11" i="1" s="1"/>
  <c r="N15" i="1"/>
  <c r="M15" i="1"/>
  <c r="M14" i="1" s="1"/>
  <c r="M13" i="1" s="1"/>
  <c r="M12" i="1" s="1"/>
  <c r="M11" i="1" s="1"/>
  <c r="L15" i="1"/>
  <c r="L14" i="1" s="1"/>
  <c r="L13" i="1" s="1"/>
  <c r="L12" i="1" s="1"/>
  <c r="L11" i="1" s="1"/>
  <c r="AI14" i="1"/>
  <c r="AG14" i="1"/>
  <c r="AG13" i="1" s="1"/>
  <c r="AG12" i="1" s="1"/>
  <c r="AG11" i="1" s="1"/>
  <c r="AE14" i="1"/>
  <c r="AE13" i="1" s="1"/>
  <c r="AE12" i="1" s="1"/>
  <c r="AE11" i="1" s="1"/>
  <c r="AC14" i="1"/>
  <c r="AC13" i="1" s="1"/>
  <c r="AC12" i="1" s="1"/>
  <c r="AC11" i="1" s="1"/>
  <c r="AA14" i="1"/>
  <c r="Y14" i="1"/>
  <c r="Y13" i="1" s="1"/>
  <c r="Y12" i="1" s="1"/>
  <c r="Y11" i="1" s="1"/>
  <c r="N14" i="1"/>
  <c r="N13" i="1" s="1"/>
  <c r="N12" i="1" s="1"/>
  <c r="N11" i="1" s="1"/>
  <c r="K14" i="1"/>
  <c r="K13" i="1" s="1"/>
  <c r="K12" i="1" s="1"/>
  <c r="K11" i="1" s="1"/>
  <c r="AI13" i="1"/>
  <c r="AI12" i="1" s="1"/>
  <c r="AI11" i="1" s="1"/>
  <c r="AH61" i="1" l="1"/>
  <c r="AH60" i="1" s="1"/>
  <c r="AH59" i="1" s="1"/>
  <c r="AH47" i="1" s="1"/>
  <c r="AH13" i="1" s="1"/>
  <c r="AH12" i="1" s="1"/>
  <c r="AH11" i="1" s="1"/>
  <c r="R60" i="1"/>
  <c r="R59" i="1" s="1"/>
  <c r="Q60" i="1"/>
  <c r="Q59" i="1" s="1"/>
  <c r="S61" i="1"/>
  <c r="S60" i="1" s="1"/>
  <c r="S59" i="1" s="1"/>
  <c r="U47" i="1"/>
  <c r="R47" i="1"/>
  <c r="Q48" i="1"/>
  <c r="Q47" i="1" s="1"/>
  <c r="T13" i="1"/>
  <c r="T12" i="1" s="1"/>
  <c r="T11" i="1" s="1"/>
  <c r="R15" i="1"/>
  <c r="R14" i="1" s="1"/>
  <c r="R13" i="1" s="1"/>
  <c r="R12" i="1" s="1"/>
  <c r="R11" i="1" s="1"/>
  <c r="Q42" i="1"/>
  <c r="S47" i="1"/>
  <c r="S15" i="1"/>
  <c r="S14" i="1" s="1"/>
  <c r="S13" i="1" l="1"/>
  <c r="S12" i="1" s="1"/>
  <c r="S11" i="1" s="1"/>
  <c r="U18" i="1" l="1"/>
  <c r="U17" i="1" s="1"/>
  <c r="U16" i="1" s="1"/>
  <c r="U15" i="1" s="1"/>
  <c r="U14" i="1" s="1"/>
  <c r="U13" i="1" s="1"/>
  <c r="U12" i="1" s="1"/>
  <c r="U11" i="1" s="1"/>
  <c r="Q21" i="1"/>
  <c r="Q18" i="1"/>
  <c r="Q17" i="1" s="1"/>
  <c r="Q16" i="1" s="1"/>
  <c r="Q15" i="1" s="1"/>
  <c r="Q14" i="1" s="1"/>
  <c r="Q13" i="1" s="1"/>
  <c r="Q12" i="1" s="1"/>
  <c r="Q11" i="1" s="1"/>
</calcChain>
</file>

<file path=xl/sharedStrings.xml><?xml version="1.0" encoding="utf-8"?>
<sst xmlns="http://schemas.openxmlformats.org/spreadsheetml/2006/main" count="164" uniqueCount="132">
  <si>
    <t>Приложение  № 1.2</t>
  </si>
  <si>
    <t>к приказу Минэнерго России</t>
  </si>
  <si>
    <t>от «24» марта 2010 г. № 114</t>
  </si>
  <si>
    <t>№№</t>
  </si>
  <si>
    <t>Наименование объекта*</t>
  </si>
  <si>
    <t>Технические характеристики реконструируемых объектов</t>
  </si>
  <si>
    <t>Плановый объем финансирования, млн. руб.**</t>
  </si>
  <si>
    <t>Технические характеристики созданных объектов</t>
  </si>
  <si>
    <t>Генерирующие объекты</t>
  </si>
  <si>
    <t xml:space="preserve">Подстанции </t>
  </si>
  <si>
    <t>Линии электропередачи</t>
  </si>
  <si>
    <t>Иные
объекты</t>
  </si>
  <si>
    <t>Иные 
объекты</t>
  </si>
  <si>
    <t>ВСЕГО</t>
  </si>
  <si>
    <t>год ввода в эксплуатацию</t>
  </si>
  <si>
    <t>Нормативный срок службы, лет</t>
  </si>
  <si>
    <t>мощность, МВт</t>
  </si>
  <si>
    <t>тепловая энергия,
Гкал/час</t>
  </si>
  <si>
    <t>Количество и марка силовых трансформаторов, шт</t>
  </si>
  <si>
    <t>Мощность, МВА</t>
  </si>
  <si>
    <t>год ввода в эксплуа-тацию</t>
  </si>
  <si>
    <t>Тип опор</t>
  </si>
  <si>
    <t>Марка кабеля</t>
  </si>
  <si>
    <t>протяженность, км</t>
  </si>
  <si>
    <t>Всего</t>
  </si>
  <si>
    <t>ПИР</t>
  </si>
  <si>
    <t>СМР</t>
  </si>
  <si>
    <t>оборудование и материалы</t>
  </si>
  <si>
    <t>прочие</t>
  </si>
  <si>
    <t>Нормативный 
срок службы, 
лет</t>
  </si>
  <si>
    <t>тепловая энергия, 
Гкал/час</t>
  </si>
  <si>
    <t>1.</t>
  </si>
  <si>
    <t>Инвестиции в основной капитал, в т.ч.</t>
  </si>
  <si>
    <t>1.1</t>
  </si>
  <si>
    <t>Инвестиции на производственное развитие, из них:</t>
  </si>
  <si>
    <t>1.1.1</t>
  </si>
  <si>
    <t>Техническое перевооружение и реконструкция</t>
  </si>
  <si>
    <t>1.1.1.1</t>
  </si>
  <si>
    <t>Основные объекты всего, в т.ч.</t>
  </si>
  <si>
    <t>Электрические линии, в т.ч.</t>
  </si>
  <si>
    <t>воздушные линии, в т.ч.</t>
  </si>
  <si>
    <t>ВЛЭП 1-20 кВ (СН2)</t>
  </si>
  <si>
    <t>1</t>
  </si>
  <si>
    <t>Реконструкция распределительных сетей 6/0.4 кВ ф.Алдан-3 от ПС№5 Алдан</t>
  </si>
  <si>
    <t>ж/бет</t>
  </si>
  <si>
    <t>2</t>
  </si>
  <si>
    <t>Реконструкция распределительных сетей 6/0.4 кВ ф.Хлебозавод от ПС№5 Алдан</t>
  </si>
  <si>
    <t>3</t>
  </si>
  <si>
    <t>Реконструкция ТП, ВЛ 10(6)/0,4 кВ АРРС, НеРЭС, ТРЭС</t>
  </si>
  <si>
    <t>Подстанции, в т. ч.</t>
  </si>
  <si>
    <t>Уровень входящего напряжения 110 кВ (ВН)</t>
  </si>
  <si>
    <t>4</t>
  </si>
  <si>
    <t>Замена измерительных трансформаторов тока и напряжения (ЦП 2.4)</t>
  </si>
  <si>
    <t>Уровень входящего напряжения 35 кВ (СН1)</t>
  </si>
  <si>
    <t>5</t>
  </si>
  <si>
    <t>6</t>
  </si>
  <si>
    <t>Реконструкция ПС 35/6 кВ № 20 Якокут (замена трансформатора)</t>
  </si>
  <si>
    <t>Уровень входящего напряжения 10 кВ (СН2)</t>
  </si>
  <si>
    <t>1.1.1.2</t>
  </si>
  <si>
    <t>Энергосбережение и повышение энергетической эффективности, в т.ч.</t>
  </si>
  <si>
    <t>7</t>
  </si>
  <si>
    <t xml:space="preserve">АИИС КУЭ розничного рынка </t>
  </si>
  <si>
    <t>1.1.1.3</t>
  </si>
  <si>
    <t>Инновации и НИОКР</t>
  </si>
  <si>
    <t>1.1.1.4</t>
  </si>
  <si>
    <t>Создание систем противоаварийной и режимной автоматики, в т.ч.</t>
  </si>
  <si>
    <t>8</t>
  </si>
  <si>
    <t>Оснащение дуговыми защитами,  (ЦП 2.1)</t>
  </si>
  <si>
    <t>1.1.1.5</t>
  </si>
  <si>
    <t>Создание систем телемеханики  и связи, в т.ч.</t>
  </si>
  <si>
    <t>1.1.1.6</t>
  </si>
  <si>
    <t>Установка устройств регулирования напряжения и компенсации реактивной мощности, в т.ч.</t>
  </si>
  <si>
    <t>1.1.1.7</t>
  </si>
  <si>
    <t>Технологическое присоединение потребителей, в т.ч.:</t>
  </si>
  <si>
    <t>1.1.1.8</t>
  </si>
  <si>
    <t>Прочие объекты электроэнергетики, в.т.ч.:</t>
  </si>
  <si>
    <t>Реконструкция здания маслохозяйства</t>
  </si>
  <si>
    <t>1.1.1.9</t>
  </si>
  <si>
    <t>Оборудование, не входящее в сметы строек, в.т.ч.:</t>
  </si>
  <si>
    <t>13</t>
  </si>
  <si>
    <t xml:space="preserve">Оборудование ИТ </t>
  </si>
  <si>
    <t>14</t>
  </si>
  <si>
    <t xml:space="preserve">Автотранспортная техника </t>
  </si>
  <si>
    <t>15</t>
  </si>
  <si>
    <t xml:space="preserve">Оборудование не требующее монтажа </t>
  </si>
  <si>
    <t>1.1.1.10</t>
  </si>
  <si>
    <t>ПИР для строительства будущих лет, в.т.ч.:</t>
  </si>
  <si>
    <t>1.1.2</t>
  </si>
  <si>
    <t>Новое строительство и расширение</t>
  </si>
  <si>
    <t>1.1.2.1</t>
  </si>
  <si>
    <t>ВЛЭП 110-220 кВ (ВН)</t>
  </si>
  <si>
    <t>ВЛЭП 35 кВ (СН1)</t>
  </si>
  <si>
    <t>19</t>
  </si>
  <si>
    <t>20</t>
  </si>
  <si>
    <t xml:space="preserve">            Подстанции, в т. ч.</t>
  </si>
  <si>
    <t>Строительство  ПС 35/10 кВ  "Промзона"</t>
  </si>
  <si>
    <t>1.1.2.2</t>
  </si>
  <si>
    <t>1.1.2.3</t>
  </si>
  <si>
    <t xml:space="preserve">            Электрические линии, в т.ч.</t>
  </si>
  <si>
    <t xml:space="preserve">              воздушные линии, в т.ч.</t>
  </si>
  <si>
    <t xml:space="preserve">                   ВЛЭП 1-20 кВ (СН2)</t>
  </si>
  <si>
    <t>Мероприятия по подключению новых потребителей  мощностью до 15 кВт</t>
  </si>
  <si>
    <t>СИП, АС</t>
  </si>
  <si>
    <t xml:space="preserve">                   ВЛЭП 0,4 кВ (НН)</t>
  </si>
  <si>
    <t>Мероприятия по подключению новых потребителей  мощностью свыше 15 кВт</t>
  </si>
  <si>
    <t>1.1.2.4</t>
  </si>
  <si>
    <t>1.1.2.5</t>
  </si>
  <si>
    <t>1.1.2.6</t>
  </si>
  <si>
    <t>1.2.</t>
  </si>
  <si>
    <t>Приобретение объектов основных средств</t>
  </si>
  <si>
    <t>Справочно:</t>
  </si>
  <si>
    <t>Оплата процентов за привлеченные кредитные ресурсы</t>
  </si>
  <si>
    <t>Объект 1</t>
  </si>
  <si>
    <t>Объект 2</t>
  </si>
  <si>
    <t>* - с разделением объектов на ПС, ВЛ и КЛ с указанием уровня напряжения</t>
  </si>
  <si>
    <t>** - согласно проектно-сметной документации с учетом перевода в прогнозные цены планируемого периода (с НДС)</t>
  </si>
  <si>
    <t>Реконструкция ПС 110/6 кВ Малый Нимныр (установка линейной ячейки 110 кВ и блок-контейнера)</t>
  </si>
  <si>
    <t>Техническое перевооружение ПС № 2 110/35/6 кВ Лебединый (замена МВ МКП-110 на LTB), в т.ч. ПИР</t>
  </si>
  <si>
    <t>Монтаж структурированной кабельной системы в здании управления, в т.ч. ПИР</t>
  </si>
  <si>
    <t>Поставка, установка и ввод в эксплуатацию тахографического оборудования на транспортные средства для филиала "ЮЯЭС"</t>
  </si>
  <si>
    <t>ВЛ-35 кВ Томмот-Алексеевск(строительство)</t>
  </si>
  <si>
    <t>ВЛ-35 кВ ПС Томмот - ПС Н.Якокитская (строительство)</t>
  </si>
  <si>
    <t>9</t>
  </si>
  <si>
    <t>16</t>
  </si>
  <si>
    <t>17</t>
  </si>
  <si>
    <t>дер.</t>
  </si>
  <si>
    <t xml:space="preserve">Стоимость основных этапов работ по реализации инвестиционной программы   филиала АО "ДРСК" "Южно-Якутские ЭС" на 2015  год </t>
  </si>
  <si>
    <t>ВСЕГО по филиалу АО "ДРСК" "Южно-Якутские ЭС"</t>
  </si>
  <si>
    <t>ТМ-1000/35/6 - 1 шт.</t>
  </si>
  <si>
    <t>ТДТН-16000-110/35/6 - 2 шт</t>
  </si>
  <si>
    <t>АС-95</t>
  </si>
  <si>
    <t>ТМН-2500/110 - 1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</si>
</sst>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2"/>
      <name val="Times New Roman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0"/>
      <name val="Arial Cyr"/>
      <charset val="204"/>
    </font>
    <font>
      <sz val="10"/>
      <name val="Helv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distributed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distributed" wrapText="1"/>
    </xf>
    <xf numFmtId="49" fontId="5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3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4" fontId="1" fillId="0" borderId="14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6" fontId="1" fillId="0" borderId="8" xfId="1" applyNumberFormat="1" applyFont="1" applyFill="1" applyBorder="1" applyAlignment="1">
      <alignment wrapText="1"/>
    </xf>
    <xf numFmtId="164" fontId="1" fillId="2" borderId="8" xfId="2" applyNumberFormat="1" applyFont="1" applyFill="1" applyBorder="1" applyAlignment="1">
      <alignment horizontal="center" vertical="center" wrapText="1"/>
    </xf>
    <xf numFmtId="4" fontId="1" fillId="2" borderId="8" xfId="1" applyNumberFormat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 wrapText="1"/>
    </xf>
    <xf numFmtId="0" fontId="1" fillId="4" borderId="16" xfId="3" applyFont="1" applyFill="1" applyBorder="1" applyAlignment="1">
      <alignment horizontal="center" vertical="center" wrapText="1"/>
    </xf>
    <xf numFmtId="2" fontId="1" fillId="2" borderId="16" xfId="1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4" fontId="1" fillId="0" borderId="8" xfId="1" applyNumberFormat="1" applyFont="1" applyBorder="1" applyAlignment="1">
      <alignment horizontal="center" vertical="center"/>
    </xf>
    <xf numFmtId="166" fontId="1" fillId="2" borderId="8" xfId="1" applyNumberFormat="1" applyFont="1" applyFill="1" applyBorder="1" applyAlignment="1">
      <alignment vertical="center" wrapText="1"/>
    </xf>
    <xf numFmtId="165" fontId="1" fillId="2" borderId="8" xfId="1" applyNumberFormat="1" applyFont="1" applyFill="1" applyBorder="1" applyAlignment="1">
      <alignment horizontal="center" vertical="center"/>
    </xf>
    <xf numFmtId="0" fontId="1" fillId="0" borderId="18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 wrapText="1"/>
    </xf>
    <xf numFmtId="0" fontId="1" fillId="4" borderId="18" xfId="3" applyFont="1" applyFill="1" applyBorder="1" applyAlignment="1">
      <alignment horizontal="center" vertical="center" wrapText="1"/>
    </xf>
    <xf numFmtId="2" fontId="1" fillId="2" borderId="18" xfId="1" applyNumberFormat="1" applyFont="1" applyFill="1" applyBorder="1" applyAlignment="1">
      <alignment horizontal="center" vertical="center"/>
    </xf>
    <xf numFmtId="2" fontId="1" fillId="0" borderId="8" xfId="4" applyNumberFormat="1" applyFont="1" applyFill="1" applyBorder="1" applyAlignment="1" applyProtection="1">
      <alignment horizontal="center"/>
      <protection locked="0"/>
    </xf>
    <xf numFmtId="166" fontId="1" fillId="2" borderId="8" xfId="0" applyNumberFormat="1" applyFont="1" applyFill="1" applyBorder="1" applyAlignment="1">
      <alignment vertical="center" wrapText="1"/>
    </xf>
    <xf numFmtId="0" fontId="1" fillId="2" borderId="8" xfId="0" applyNumberFormat="1" applyFont="1" applyFill="1" applyBorder="1" applyAlignment="1">
      <alignment vertical="center" wrapText="1"/>
    </xf>
    <xf numFmtId="2" fontId="1" fillId="0" borderId="8" xfId="4" applyNumberFormat="1" applyFont="1" applyFill="1" applyBorder="1" applyAlignment="1" applyProtection="1">
      <alignment horizontal="left" wrapText="1" indent="3"/>
      <protection locked="0"/>
    </xf>
    <xf numFmtId="2" fontId="1" fillId="2" borderId="8" xfId="4" applyNumberFormat="1" applyFont="1" applyFill="1" applyBorder="1" applyAlignment="1" applyProtection="1">
      <alignment horizontal="center" vertical="center" wrapText="1"/>
    </xf>
    <xf numFmtId="2" fontId="1" fillId="2" borderId="8" xfId="4" applyNumberFormat="1" applyFont="1" applyFill="1" applyBorder="1" applyAlignment="1" applyProtection="1">
      <alignment horizontal="left" wrapText="1" indent="3"/>
      <protection locked="0"/>
    </xf>
    <xf numFmtId="2" fontId="1" fillId="0" borderId="8" xfId="4" applyNumberFormat="1" applyFont="1" applyFill="1" applyBorder="1" applyAlignment="1" applyProtection="1">
      <alignment horizontal="left" indent="3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left" indent="3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 vertical="top"/>
    </xf>
    <xf numFmtId="0" fontId="3" fillId="0" borderId="0" xfId="0" applyFont="1" applyFill="1"/>
    <xf numFmtId="166" fontId="1" fillId="0" borderId="8" xfId="1" applyNumberFormat="1" applyFont="1" applyFill="1" applyBorder="1" applyAlignment="1">
      <alignment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3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7" xfId="4" applyNumberFormat="1" applyFont="1" applyFill="1" applyBorder="1" applyAlignment="1" applyProtection="1">
      <alignment horizontal="center" vertical="center" wrapText="1"/>
      <protection locked="0"/>
    </xf>
    <xf numFmtId="49" fontId="1" fillId="2" borderId="7" xfId="0" applyNumberFormat="1" applyFont="1" applyFill="1" applyBorder="1" applyAlignment="1">
      <alignment horizontal="center"/>
    </xf>
    <xf numFmtId="2" fontId="1" fillId="0" borderId="7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7" xfId="4" applyNumberFormat="1" applyFont="1" applyFill="1" applyBorder="1" applyAlignment="1" applyProtection="1">
      <alignment horizontal="center" vertic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6">
    <cellStyle name="Обычный" xfId="0" builtinId="0"/>
    <cellStyle name="Обычный_ИПР 2011-2013гг. 29.03.10" xfId="5"/>
    <cellStyle name="Обычный_Приложение 14" xfId="4"/>
    <cellStyle name="Обычный_Приложение 15а (форма)" xfId="2"/>
    <cellStyle name="Обычный_Приложение №2 Расшифровка по элементам ВЛ КЛ филиала Кировэнерго" xfId="3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showZeros="0" tabSelected="1" zoomScale="70" zoomScaleNormal="70" workbookViewId="0">
      <selection activeCell="AM11" sqref="AM11"/>
    </sheetView>
  </sheetViews>
  <sheetFormatPr defaultRowHeight="15.75" x14ac:dyDescent="0.25"/>
  <cols>
    <col min="1" max="1" width="9.140625" style="1"/>
    <col min="2" max="2" width="63.28515625" style="1" customWidth="1"/>
    <col min="3" max="3" width="9.28515625" style="1" bestFit="1" customWidth="1"/>
    <col min="4" max="4" width="9.140625" style="1"/>
    <col min="5" max="5" width="9.42578125" style="1" bestFit="1" customWidth="1"/>
    <col min="6" max="6" width="10.140625" style="1" customWidth="1"/>
    <col min="7" max="7" width="9.28515625" style="1" bestFit="1" customWidth="1"/>
    <col min="8" max="8" width="9.140625" style="1"/>
    <col min="9" max="9" width="11.85546875" style="1" customWidth="1"/>
    <col min="10" max="10" width="11" style="1" customWidth="1"/>
    <col min="11" max="11" width="10.28515625" style="1" bestFit="1" customWidth="1"/>
    <col min="12" max="12" width="9.28515625" style="1" bestFit="1" customWidth="1"/>
    <col min="13" max="13" width="9.85546875" style="1" bestFit="1" customWidth="1"/>
    <col min="14" max="14" width="7.42578125" style="1" bestFit="1" customWidth="1"/>
    <col min="15" max="15" width="9" style="1" bestFit="1" customWidth="1"/>
    <col min="16" max="16" width="9.5703125" style="1" customWidth="1"/>
    <col min="17" max="17" width="12.5703125" style="1" customWidth="1"/>
    <col min="18" max="18" width="9.42578125" style="1" customWidth="1"/>
    <col min="19" max="19" width="9.85546875" style="2" bestFit="1" customWidth="1"/>
    <col min="20" max="20" width="10.7109375" style="2" customWidth="1"/>
    <col min="21" max="21" width="10.28515625" style="2" customWidth="1"/>
    <col min="22" max="28" width="10" style="1" customWidth="1"/>
    <col min="29" max="29" width="11.42578125" style="1" customWidth="1"/>
    <col min="30" max="34" width="10" style="1" customWidth="1"/>
    <col min="35" max="35" width="10.5703125" style="1" customWidth="1"/>
    <col min="36" max="16384" width="9.140625" style="1"/>
  </cols>
  <sheetData>
    <row r="1" spans="1:35" x14ac:dyDescent="0.25">
      <c r="AI1" s="3" t="s">
        <v>0</v>
      </c>
    </row>
    <row r="2" spans="1:35" x14ac:dyDescent="0.25">
      <c r="AI2" s="4" t="s">
        <v>1</v>
      </c>
    </row>
    <row r="3" spans="1:35" x14ac:dyDescent="0.25">
      <c r="AI3" s="4" t="s">
        <v>2</v>
      </c>
    </row>
    <row r="4" spans="1:35" ht="27" customHeight="1" x14ac:dyDescent="0.25">
      <c r="A4" s="106" t="s">
        <v>126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</row>
    <row r="6" spans="1:35" x14ac:dyDescent="0.25">
      <c r="AI6" s="6"/>
    </row>
    <row r="7" spans="1:35" ht="16.5" thickBot="1" x14ac:dyDescent="0.3">
      <c r="AI7" s="5"/>
    </row>
    <row r="8" spans="1:35" ht="27.75" customHeight="1" x14ac:dyDescent="0.25">
      <c r="A8" s="107" t="s">
        <v>3</v>
      </c>
      <c r="B8" s="109" t="s">
        <v>4</v>
      </c>
      <c r="C8" s="111" t="s">
        <v>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3"/>
      <c r="Q8" s="109" t="s">
        <v>6</v>
      </c>
      <c r="R8" s="109"/>
      <c r="S8" s="109"/>
      <c r="T8" s="109"/>
      <c r="U8" s="109"/>
      <c r="V8" s="114" t="s">
        <v>7</v>
      </c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5"/>
    </row>
    <row r="9" spans="1:35" ht="21" customHeight="1" x14ac:dyDescent="0.25">
      <c r="A9" s="108"/>
      <c r="B9" s="110"/>
      <c r="C9" s="116" t="s">
        <v>8</v>
      </c>
      <c r="D9" s="117"/>
      <c r="E9" s="117"/>
      <c r="F9" s="118"/>
      <c r="G9" s="119" t="s">
        <v>9</v>
      </c>
      <c r="H9" s="119"/>
      <c r="I9" s="119"/>
      <c r="J9" s="119"/>
      <c r="K9" s="119" t="s">
        <v>10</v>
      </c>
      <c r="L9" s="119"/>
      <c r="M9" s="119"/>
      <c r="N9" s="119"/>
      <c r="O9" s="119"/>
      <c r="P9" s="120" t="s">
        <v>11</v>
      </c>
      <c r="Q9" s="110"/>
      <c r="R9" s="110"/>
      <c r="S9" s="110"/>
      <c r="T9" s="110"/>
      <c r="U9" s="110"/>
      <c r="V9" s="110" t="s">
        <v>8</v>
      </c>
      <c r="W9" s="110"/>
      <c r="X9" s="110"/>
      <c r="Y9" s="110"/>
      <c r="Z9" s="119" t="s">
        <v>9</v>
      </c>
      <c r="AA9" s="119"/>
      <c r="AB9" s="119"/>
      <c r="AC9" s="119"/>
      <c r="AD9" s="119" t="s">
        <v>10</v>
      </c>
      <c r="AE9" s="119"/>
      <c r="AF9" s="119"/>
      <c r="AG9" s="119"/>
      <c r="AH9" s="119"/>
      <c r="AI9" s="122" t="s">
        <v>12</v>
      </c>
    </row>
    <row r="10" spans="1:35" ht="125.25" customHeight="1" x14ac:dyDescent="0.25">
      <c r="A10" s="7"/>
      <c r="B10" s="8" t="s">
        <v>13</v>
      </c>
      <c r="C10" s="9" t="s">
        <v>14</v>
      </c>
      <c r="D10" s="10" t="s">
        <v>15</v>
      </c>
      <c r="E10" s="11" t="s">
        <v>16</v>
      </c>
      <c r="F10" s="11" t="s">
        <v>17</v>
      </c>
      <c r="G10" s="9" t="s">
        <v>14</v>
      </c>
      <c r="H10" s="10" t="s">
        <v>15</v>
      </c>
      <c r="I10" s="10" t="s">
        <v>18</v>
      </c>
      <c r="J10" s="9" t="s">
        <v>19</v>
      </c>
      <c r="K10" s="9" t="s">
        <v>20</v>
      </c>
      <c r="L10" s="10" t="s">
        <v>15</v>
      </c>
      <c r="M10" s="9" t="s">
        <v>21</v>
      </c>
      <c r="N10" s="9" t="s">
        <v>22</v>
      </c>
      <c r="O10" s="9" t="s">
        <v>23</v>
      </c>
      <c r="P10" s="120"/>
      <c r="Q10" s="11" t="s">
        <v>24</v>
      </c>
      <c r="R10" s="11" t="s">
        <v>25</v>
      </c>
      <c r="S10" s="11" t="s">
        <v>26</v>
      </c>
      <c r="T10" s="11" t="s">
        <v>27</v>
      </c>
      <c r="U10" s="11" t="s">
        <v>28</v>
      </c>
      <c r="V10" s="9" t="s">
        <v>14</v>
      </c>
      <c r="W10" s="12" t="s">
        <v>29</v>
      </c>
      <c r="X10" s="11" t="s">
        <v>16</v>
      </c>
      <c r="Y10" s="11" t="s">
        <v>30</v>
      </c>
      <c r="Z10" s="9" t="s">
        <v>14</v>
      </c>
      <c r="AA10" s="10" t="s">
        <v>15</v>
      </c>
      <c r="AB10" s="10" t="s">
        <v>18</v>
      </c>
      <c r="AC10" s="9" t="s">
        <v>19</v>
      </c>
      <c r="AD10" s="9" t="s">
        <v>20</v>
      </c>
      <c r="AE10" s="10" t="s">
        <v>15</v>
      </c>
      <c r="AF10" s="9" t="s">
        <v>21</v>
      </c>
      <c r="AG10" s="9" t="s">
        <v>22</v>
      </c>
      <c r="AH10" s="9" t="s">
        <v>23</v>
      </c>
      <c r="AI10" s="123"/>
    </row>
    <row r="11" spans="1:35" x14ac:dyDescent="0.25">
      <c r="A11" s="13"/>
      <c r="B11" s="14" t="s">
        <v>127</v>
      </c>
      <c r="C11" s="15"/>
      <c r="D11" s="15"/>
      <c r="E11" s="16"/>
      <c r="F11" s="15"/>
      <c r="G11" s="15"/>
      <c r="H11" s="16"/>
      <c r="I11" s="17">
        <f t="shared" ref="I11:Z11" si="0">I12</f>
        <v>0</v>
      </c>
      <c r="J11" s="18">
        <f t="shared" si="0"/>
        <v>51.09</v>
      </c>
      <c r="K11" s="17">
        <f t="shared" si="0"/>
        <v>0</v>
      </c>
      <c r="L11" s="17">
        <f t="shared" si="0"/>
        <v>0</v>
      </c>
      <c r="M11" s="17">
        <f t="shared" si="0"/>
        <v>0</v>
      </c>
      <c r="N11" s="17">
        <f t="shared" si="0"/>
        <v>0</v>
      </c>
      <c r="O11" s="18">
        <f t="shared" si="0"/>
        <v>65.289999999999992</v>
      </c>
      <c r="P11" s="17">
        <f t="shared" si="0"/>
        <v>0</v>
      </c>
      <c r="Q11" s="17">
        <f t="shared" si="0"/>
        <v>350.04300000000001</v>
      </c>
      <c r="R11" s="17">
        <f t="shared" si="0"/>
        <v>9.1900000000000013</v>
      </c>
      <c r="S11" s="17">
        <f t="shared" si="0"/>
        <v>298.06</v>
      </c>
      <c r="T11" s="17">
        <f t="shared" si="0"/>
        <v>24.998999999999999</v>
      </c>
      <c r="U11" s="17">
        <f t="shared" si="0"/>
        <v>17.794000000000011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/>
      <c r="AB11" s="17"/>
      <c r="AC11" s="18">
        <f t="shared" ref="AC11:AI11" si="1">AC12</f>
        <v>0</v>
      </c>
      <c r="AD11" s="17">
        <f t="shared" si="1"/>
        <v>0</v>
      </c>
      <c r="AE11" s="17">
        <f t="shared" si="1"/>
        <v>0</v>
      </c>
      <c r="AF11" s="17">
        <f t="shared" si="1"/>
        <v>0</v>
      </c>
      <c r="AG11" s="17">
        <f t="shared" si="1"/>
        <v>0</v>
      </c>
      <c r="AH11" s="18">
        <f t="shared" si="1"/>
        <v>5.625</v>
      </c>
      <c r="AI11" s="95">
        <f t="shared" si="1"/>
        <v>0</v>
      </c>
    </row>
    <row r="12" spans="1:35" x14ac:dyDescent="0.25">
      <c r="A12" s="19" t="s">
        <v>31</v>
      </c>
      <c r="B12" s="20" t="s">
        <v>32</v>
      </c>
      <c r="C12" s="21"/>
      <c r="D12" s="21"/>
      <c r="E12" s="22"/>
      <c r="F12" s="21"/>
      <c r="G12" s="21"/>
      <c r="H12" s="22"/>
      <c r="I12" s="23">
        <f t="shared" ref="I12:Z12" si="2">I13+I71</f>
        <v>0</v>
      </c>
      <c r="J12" s="24">
        <f t="shared" si="2"/>
        <v>51.09</v>
      </c>
      <c r="K12" s="23">
        <f t="shared" si="2"/>
        <v>0</v>
      </c>
      <c r="L12" s="23">
        <f t="shared" si="2"/>
        <v>0</v>
      </c>
      <c r="M12" s="23">
        <f t="shared" si="2"/>
        <v>0</v>
      </c>
      <c r="N12" s="23">
        <f t="shared" si="2"/>
        <v>0</v>
      </c>
      <c r="O12" s="24">
        <f t="shared" si="2"/>
        <v>65.289999999999992</v>
      </c>
      <c r="P12" s="23">
        <f t="shared" si="2"/>
        <v>0</v>
      </c>
      <c r="Q12" s="23">
        <f t="shared" si="2"/>
        <v>350.04300000000001</v>
      </c>
      <c r="R12" s="23">
        <f t="shared" si="2"/>
        <v>9.1900000000000013</v>
      </c>
      <c r="S12" s="23">
        <f t="shared" si="2"/>
        <v>298.06</v>
      </c>
      <c r="T12" s="23">
        <f t="shared" si="2"/>
        <v>24.998999999999999</v>
      </c>
      <c r="U12" s="23">
        <f t="shared" si="2"/>
        <v>17.794000000000011</v>
      </c>
      <c r="V12" s="23">
        <f t="shared" si="2"/>
        <v>0</v>
      </c>
      <c r="W12" s="23">
        <f t="shared" si="2"/>
        <v>0</v>
      </c>
      <c r="X12" s="23">
        <f t="shared" si="2"/>
        <v>0</v>
      </c>
      <c r="Y12" s="23">
        <f t="shared" si="2"/>
        <v>0</v>
      </c>
      <c r="Z12" s="23">
        <f t="shared" si="2"/>
        <v>0</v>
      </c>
      <c r="AA12" s="23"/>
      <c r="AB12" s="23"/>
      <c r="AC12" s="24">
        <f t="shared" ref="AC12:AI12" si="3">AC13+AC71</f>
        <v>0</v>
      </c>
      <c r="AD12" s="23">
        <f t="shared" si="3"/>
        <v>0</v>
      </c>
      <c r="AE12" s="23">
        <f t="shared" si="3"/>
        <v>0</v>
      </c>
      <c r="AF12" s="23">
        <f t="shared" si="3"/>
        <v>0</v>
      </c>
      <c r="AG12" s="23">
        <f t="shared" si="3"/>
        <v>0</v>
      </c>
      <c r="AH12" s="24">
        <f t="shared" si="3"/>
        <v>5.625</v>
      </c>
      <c r="AI12" s="96">
        <f t="shared" si="3"/>
        <v>0</v>
      </c>
    </row>
    <row r="13" spans="1:35" x14ac:dyDescent="0.25">
      <c r="A13" s="19" t="s">
        <v>33</v>
      </c>
      <c r="B13" s="20" t="s">
        <v>34</v>
      </c>
      <c r="C13" s="21"/>
      <c r="D13" s="21"/>
      <c r="E13" s="22"/>
      <c r="F13" s="21"/>
      <c r="G13" s="21"/>
      <c r="H13" s="22"/>
      <c r="I13" s="23">
        <f t="shared" ref="I13:Z13" si="4">I14+I47</f>
        <v>0</v>
      </c>
      <c r="J13" s="24">
        <f t="shared" si="4"/>
        <v>51.09</v>
      </c>
      <c r="K13" s="23">
        <f t="shared" si="4"/>
        <v>0</v>
      </c>
      <c r="L13" s="23">
        <f t="shared" si="4"/>
        <v>0</v>
      </c>
      <c r="M13" s="23">
        <f t="shared" si="4"/>
        <v>0</v>
      </c>
      <c r="N13" s="23">
        <f t="shared" si="4"/>
        <v>0</v>
      </c>
      <c r="O13" s="24">
        <f t="shared" si="4"/>
        <v>65.289999999999992</v>
      </c>
      <c r="P13" s="23">
        <f t="shared" si="4"/>
        <v>0</v>
      </c>
      <c r="Q13" s="23">
        <f t="shared" si="4"/>
        <v>350.04300000000001</v>
      </c>
      <c r="R13" s="23">
        <f t="shared" si="4"/>
        <v>9.1900000000000013</v>
      </c>
      <c r="S13" s="23">
        <f t="shared" si="4"/>
        <v>298.06</v>
      </c>
      <c r="T13" s="23">
        <f t="shared" si="4"/>
        <v>24.998999999999999</v>
      </c>
      <c r="U13" s="23">
        <f t="shared" si="4"/>
        <v>17.794000000000011</v>
      </c>
      <c r="V13" s="23">
        <f t="shared" si="4"/>
        <v>0</v>
      </c>
      <c r="W13" s="23">
        <f t="shared" si="4"/>
        <v>0</v>
      </c>
      <c r="X13" s="23">
        <f t="shared" si="4"/>
        <v>0</v>
      </c>
      <c r="Y13" s="23">
        <f t="shared" si="4"/>
        <v>0</v>
      </c>
      <c r="Z13" s="23">
        <f t="shared" si="4"/>
        <v>0</v>
      </c>
      <c r="AA13" s="23"/>
      <c r="AB13" s="23"/>
      <c r="AC13" s="24">
        <f t="shared" ref="AC13:AI13" si="5">AC14+AC47</f>
        <v>0</v>
      </c>
      <c r="AD13" s="23">
        <f t="shared" si="5"/>
        <v>0</v>
      </c>
      <c r="AE13" s="23">
        <f t="shared" si="5"/>
        <v>0</v>
      </c>
      <c r="AF13" s="23">
        <f t="shared" si="5"/>
        <v>0</v>
      </c>
      <c r="AG13" s="23">
        <f t="shared" si="5"/>
        <v>0</v>
      </c>
      <c r="AH13" s="24">
        <f t="shared" si="5"/>
        <v>5.625</v>
      </c>
      <c r="AI13" s="96">
        <f t="shared" si="5"/>
        <v>0</v>
      </c>
    </row>
    <row r="14" spans="1:35" x14ac:dyDescent="0.25">
      <c r="A14" s="19" t="s">
        <v>35</v>
      </c>
      <c r="B14" s="20" t="s">
        <v>36</v>
      </c>
      <c r="C14" s="21"/>
      <c r="D14" s="21"/>
      <c r="E14" s="22"/>
      <c r="F14" s="21"/>
      <c r="G14" s="21"/>
      <c r="H14" s="22"/>
      <c r="I14" s="23">
        <f t="shared" ref="I14:AI14" si="6">I15+I30+I32+I33+I35+I36+I37+I38+I42+I46</f>
        <v>0</v>
      </c>
      <c r="J14" s="24">
        <f t="shared" si="6"/>
        <v>51.09</v>
      </c>
      <c r="K14" s="23">
        <f t="shared" si="6"/>
        <v>0</v>
      </c>
      <c r="L14" s="23">
        <f t="shared" si="6"/>
        <v>0</v>
      </c>
      <c r="M14" s="23">
        <f t="shared" si="6"/>
        <v>0</v>
      </c>
      <c r="N14" s="23">
        <f t="shared" si="6"/>
        <v>0</v>
      </c>
      <c r="O14" s="24">
        <f t="shared" si="6"/>
        <v>65.289999999999992</v>
      </c>
      <c r="P14" s="23">
        <f t="shared" si="6"/>
        <v>0</v>
      </c>
      <c r="Q14" s="23">
        <f t="shared" si="6"/>
        <v>165.042</v>
      </c>
      <c r="R14" s="23">
        <f t="shared" si="6"/>
        <v>5.9870000000000001</v>
      </c>
      <c r="S14" s="23">
        <f t="shared" si="6"/>
        <v>124.23099999999999</v>
      </c>
      <c r="T14" s="23">
        <f t="shared" si="6"/>
        <v>24.998999999999999</v>
      </c>
      <c r="U14" s="23">
        <f t="shared" si="6"/>
        <v>9.8250000000000011</v>
      </c>
      <c r="V14" s="23">
        <f t="shared" si="6"/>
        <v>0</v>
      </c>
      <c r="W14" s="23">
        <f t="shared" si="6"/>
        <v>0</v>
      </c>
      <c r="X14" s="23">
        <f t="shared" si="6"/>
        <v>0</v>
      </c>
      <c r="Y14" s="23">
        <f t="shared" si="6"/>
        <v>0</v>
      </c>
      <c r="Z14" s="23">
        <f t="shared" si="6"/>
        <v>0</v>
      </c>
      <c r="AA14" s="23">
        <f t="shared" si="6"/>
        <v>0</v>
      </c>
      <c r="AB14" s="23">
        <f t="shared" si="6"/>
        <v>0</v>
      </c>
      <c r="AC14" s="24">
        <f t="shared" si="6"/>
        <v>0</v>
      </c>
      <c r="AD14" s="23">
        <f t="shared" si="6"/>
        <v>0</v>
      </c>
      <c r="AE14" s="23">
        <f t="shared" si="6"/>
        <v>0</v>
      </c>
      <c r="AF14" s="23">
        <f t="shared" si="6"/>
        <v>0</v>
      </c>
      <c r="AG14" s="23">
        <f t="shared" si="6"/>
        <v>0</v>
      </c>
      <c r="AH14" s="25">
        <f t="shared" si="6"/>
        <v>0</v>
      </c>
      <c r="AI14" s="96">
        <f t="shared" si="6"/>
        <v>0</v>
      </c>
    </row>
    <row r="15" spans="1:35" x14ac:dyDescent="0.25">
      <c r="A15" s="26" t="s">
        <v>37</v>
      </c>
      <c r="B15" s="27" t="s">
        <v>38</v>
      </c>
      <c r="C15" s="22"/>
      <c r="D15" s="22"/>
      <c r="E15" s="22"/>
      <c r="F15" s="22"/>
      <c r="G15" s="22"/>
      <c r="H15" s="22"/>
      <c r="I15" s="28">
        <f>I16+I22+I46</f>
        <v>0</v>
      </c>
      <c r="J15" s="28">
        <f>J16+J22+J46</f>
        <v>51.09</v>
      </c>
      <c r="K15" s="28"/>
      <c r="L15" s="28">
        <f>L16+L22+L46</f>
        <v>0</v>
      </c>
      <c r="M15" s="28">
        <f>M16+M22+M46</f>
        <v>0</v>
      </c>
      <c r="N15" s="28">
        <f>N16+N22+N46</f>
        <v>0</v>
      </c>
      <c r="O15" s="28">
        <f>O16+O22+O46</f>
        <v>65.289999999999992</v>
      </c>
      <c r="P15" s="28">
        <f>P16+P22+P46</f>
        <v>0</v>
      </c>
      <c r="Q15" s="29">
        <f>Q16+Q22</f>
        <v>56.414000000000001</v>
      </c>
      <c r="R15" s="29">
        <f>R16+R22</f>
        <v>5.5060000000000002</v>
      </c>
      <c r="S15" s="29">
        <f>S16+S22</f>
        <v>44.487000000000002</v>
      </c>
      <c r="T15" s="29">
        <f>T16+T22</f>
        <v>1.325</v>
      </c>
      <c r="U15" s="29">
        <f>U16+U22</f>
        <v>5.0959999999999992</v>
      </c>
      <c r="V15" s="28">
        <f>V16+V22+V46</f>
        <v>0</v>
      </c>
      <c r="W15" s="28">
        <f>W16+W22+W46</f>
        <v>0</v>
      </c>
      <c r="X15" s="28">
        <f>X16+X22+X46</f>
        <v>0</v>
      </c>
      <c r="Y15" s="28">
        <f>Y16+Y22+Y46</f>
        <v>0</v>
      </c>
      <c r="Z15" s="28">
        <f>Z16+Z22+Z46</f>
        <v>0</v>
      </c>
      <c r="AA15" s="28"/>
      <c r="AB15" s="28">
        <f t="shared" ref="AB15:AI15" si="7">AB16+AB22+AB46</f>
        <v>0</v>
      </c>
      <c r="AC15" s="28">
        <f t="shared" si="7"/>
        <v>0</v>
      </c>
      <c r="AD15" s="28">
        <f t="shared" si="7"/>
        <v>0</v>
      </c>
      <c r="AE15" s="28">
        <f t="shared" si="7"/>
        <v>0</v>
      </c>
      <c r="AF15" s="28">
        <f t="shared" si="7"/>
        <v>0</v>
      </c>
      <c r="AG15" s="28">
        <f t="shared" si="7"/>
        <v>0</v>
      </c>
      <c r="AH15" s="28">
        <f t="shared" si="7"/>
        <v>0</v>
      </c>
      <c r="AI15" s="30">
        <f t="shared" si="7"/>
        <v>0</v>
      </c>
    </row>
    <row r="16" spans="1:35" x14ac:dyDescent="0.25">
      <c r="A16" s="26"/>
      <c r="B16" s="27" t="s">
        <v>39</v>
      </c>
      <c r="C16" s="22"/>
      <c r="D16" s="22"/>
      <c r="E16" s="22"/>
      <c r="F16" s="22"/>
      <c r="G16" s="28"/>
      <c r="H16" s="28"/>
      <c r="I16" s="28">
        <f>SUM(I19:I21)</f>
        <v>0</v>
      </c>
      <c r="J16" s="28">
        <f>SUM(J19:J21)</f>
        <v>15.59</v>
      </c>
      <c r="K16" s="28"/>
      <c r="L16" s="28"/>
      <c r="M16" s="28"/>
      <c r="N16" s="28"/>
      <c r="O16" s="28">
        <f t="shared" ref="O16:AI16" si="8">SUM(O19:O21)</f>
        <v>65.289999999999992</v>
      </c>
      <c r="P16" s="28">
        <f t="shared" si="8"/>
        <v>0</v>
      </c>
      <c r="Q16" s="29">
        <f>Q17</f>
        <v>48.771000000000001</v>
      </c>
      <c r="R16" s="29">
        <f t="shared" ref="R16:U17" si="9">R17</f>
        <v>1.19</v>
      </c>
      <c r="S16" s="29">
        <f t="shared" si="9"/>
        <v>42.803000000000004</v>
      </c>
      <c r="T16" s="29">
        <f t="shared" si="9"/>
        <v>0</v>
      </c>
      <c r="U16" s="29">
        <f t="shared" si="9"/>
        <v>4.7779999999999987</v>
      </c>
      <c r="V16" s="29">
        <f t="shared" si="8"/>
        <v>0</v>
      </c>
      <c r="W16" s="29">
        <f t="shared" si="8"/>
        <v>0</v>
      </c>
      <c r="X16" s="29">
        <f t="shared" si="8"/>
        <v>0</v>
      </c>
      <c r="Y16" s="29">
        <f t="shared" si="8"/>
        <v>0</v>
      </c>
      <c r="Z16" s="29">
        <f t="shared" si="8"/>
        <v>0</v>
      </c>
      <c r="AA16" s="29">
        <f t="shared" si="8"/>
        <v>0</v>
      </c>
      <c r="AB16" s="29">
        <f t="shared" si="8"/>
        <v>0</v>
      </c>
      <c r="AC16" s="28">
        <f t="shared" si="8"/>
        <v>0</v>
      </c>
      <c r="AD16" s="29">
        <f t="shared" si="8"/>
        <v>0</v>
      </c>
      <c r="AE16" s="29">
        <f t="shared" si="8"/>
        <v>0</v>
      </c>
      <c r="AF16" s="29">
        <f t="shared" si="8"/>
        <v>0</v>
      </c>
      <c r="AG16" s="29">
        <f t="shared" si="8"/>
        <v>0</v>
      </c>
      <c r="AH16" s="28">
        <f t="shared" si="8"/>
        <v>0</v>
      </c>
      <c r="AI16" s="97">
        <f t="shared" si="8"/>
        <v>0</v>
      </c>
    </row>
    <row r="17" spans="1:35" x14ac:dyDescent="0.25">
      <c r="A17" s="26"/>
      <c r="B17" s="27" t="s">
        <v>40</v>
      </c>
      <c r="C17" s="22"/>
      <c r="D17" s="22"/>
      <c r="E17" s="22"/>
      <c r="F17" s="22"/>
      <c r="G17" s="28"/>
      <c r="H17" s="28"/>
      <c r="I17" s="28"/>
      <c r="J17" s="31"/>
      <c r="K17" s="28"/>
      <c r="L17" s="28"/>
      <c r="M17" s="28"/>
      <c r="N17" s="28"/>
      <c r="O17" s="28"/>
      <c r="P17" s="28"/>
      <c r="Q17" s="29">
        <f>Q18</f>
        <v>48.771000000000001</v>
      </c>
      <c r="R17" s="29">
        <f t="shared" si="9"/>
        <v>1.19</v>
      </c>
      <c r="S17" s="29">
        <f t="shared" si="9"/>
        <v>42.803000000000004</v>
      </c>
      <c r="T17" s="29">
        <f t="shared" si="9"/>
        <v>0</v>
      </c>
      <c r="U17" s="29">
        <f t="shared" si="9"/>
        <v>4.7779999999999987</v>
      </c>
      <c r="V17" s="29"/>
      <c r="W17" s="29"/>
      <c r="X17" s="29"/>
      <c r="Y17" s="29"/>
      <c r="Z17" s="29"/>
      <c r="AA17" s="29"/>
      <c r="AB17" s="29"/>
      <c r="AC17" s="28"/>
      <c r="AD17" s="29"/>
      <c r="AE17" s="29"/>
      <c r="AF17" s="29"/>
      <c r="AG17" s="29"/>
      <c r="AH17" s="28"/>
      <c r="AI17" s="97"/>
    </row>
    <row r="18" spans="1:35" x14ac:dyDescent="0.25">
      <c r="A18" s="26"/>
      <c r="B18" s="27" t="s">
        <v>41</v>
      </c>
      <c r="C18" s="22"/>
      <c r="D18" s="22"/>
      <c r="E18" s="22"/>
      <c r="F18" s="22"/>
      <c r="G18" s="28"/>
      <c r="H18" s="28"/>
      <c r="I18" s="28"/>
      <c r="J18" s="31"/>
      <c r="K18" s="28"/>
      <c r="L18" s="28"/>
      <c r="M18" s="28"/>
      <c r="N18" s="28"/>
      <c r="O18" s="28"/>
      <c r="P18" s="28"/>
      <c r="Q18" s="29">
        <f>Q19+Q21+Q20</f>
        <v>48.771000000000001</v>
      </c>
      <c r="R18" s="29">
        <f>R19+R21+R20</f>
        <v>1.19</v>
      </c>
      <c r="S18" s="29">
        <f>S19+S21+S20</f>
        <v>42.803000000000004</v>
      </c>
      <c r="T18" s="29">
        <f>T19+T21+T20</f>
        <v>0</v>
      </c>
      <c r="U18" s="29">
        <f>U19+U21+U20</f>
        <v>4.7779999999999987</v>
      </c>
      <c r="V18" s="29"/>
      <c r="W18" s="29"/>
      <c r="X18" s="29"/>
      <c r="Y18" s="29"/>
      <c r="Z18" s="29"/>
      <c r="AA18" s="29"/>
      <c r="AB18" s="29"/>
      <c r="AC18" s="28"/>
      <c r="AD18" s="29"/>
      <c r="AE18" s="29"/>
      <c r="AF18" s="29"/>
      <c r="AG18" s="29"/>
      <c r="AH18" s="28"/>
      <c r="AI18" s="97"/>
    </row>
    <row r="19" spans="1:35" ht="63.75" customHeight="1" x14ac:dyDescent="0.25">
      <c r="A19" s="98" t="s">
        <v>42</v>
      </c>
      <c r="B19" s="94" t="s">
        <v>43</v>
      </c>
      <c r="C19" s="21"/>
      <c r="D19" s="21"/>
      <c r="E19" s="22"/>
      <c r="F19" s="21"/>
      <c r="G19" s="11"/>
      <c r="H19" s="22"/>
      <c r="I19" s="34"/>
      <c r="J19" s="35">
        <v>5.42</v>
      </c>
      <c r="K19" s="36">
        <v>1976</v>
      </c>
      <c r="L19" s="37">
        <v>17</v>
      </c>
      <c r="M19" s="38" t="s">
        <v>125</v>
      </c>
      <c r="N19" s="39" t="s">
        <v>130</v>
      </c>
      <c r="O19" s="40">
        <v>24.89</v>
      </c>
      <c r="P19" s="22"/>
      <c r="Q19" s="29">
        <v>43.432000000000002</v>
      </c>
      <c r="R19" s="29"/>
      <c r="S19" s="32">
        <v>38.712000000000003</v>
      </c>
      <c r="T19" s="32"/>
      <c r="U19" s="32">
        <f>Q19-R19-S19-T19</f>
        <v>4.7199999999999989</v>
      </c>
      <c r="V19" s="11"/>
      <c r="W19" s="11"/>
      <c r="X19" s="11"/>
      <c r="Y19" s="11"/>
      <c r="Z19" s="11"/>
      <c r="AA19" s="11"/>
      <c r="AB19" s="11"/>
      <c r="AC19" s="41"/>
      <c r="AD19" s="11"/>
      <c r="AE19" s="11"/>
      <c r="AF19" s="11"/>
      <c r="AG19" s="11"/>
      <c r="AH19" s="41"/>
      <c r="AI19" s="42"/>
    </row>
    <row r="20" spans="1:35" ht="33" customHeight="1" x14ac:dyDescent="0.25">
      <c r="A20" s="98" t="s">
        <v>45</v>
      </c>
      <c r="B20" s="33" t="s">
        <v>46</v>
      </c>
      <c r="C20" s="21"/>
      <c r="D20" s="21"/>
      <c r="E20" s="22"/>
      <c r="F20" s="21"/>
      <c r="G20" s="11"/>
      <c r="H20" s="22"/>
      <c r="I20" s="22"/>
      <c r="J20" s="35">
        <v>10.17</v>
      </c>
      <c r="K20" s="11">
        <v>1994</v>
      </c>
      <c r="L20" s="43">
        <v>17</v>
      </c>
      <c r="M20" s="44" t="s">
        <v>125</v>
      </c>
      <c r="N20" s="39" t="s">
        <v>130</v>
      </c>
      <c r="O20" s="45">
        <v>40.4</v>
      </c>
      <c r="P20" s="22"/>
      <c r="Q20" s="29">
        <v>1.248</v>
      </c>
      <c r="R20" s="29">
        <v>1.19</v>
      </c>
      <c r="S20" s="32"/>
      <c r="T20" s="32"/>
      <c r="U20" s="32">
        <f>Q20-R20-S20-T20</f>
        <v>5.8000000000000052E-2</v>
      </c>
      <c r="V20" s="11"/>
      <c r="W20" s="11"/>
      <c r="X20" s="11"/>
      <c r="Y20" s="11"/>
      <c r="Z20" s="11"/>
      <c r="AA20" s="11"/>
      <c r="AB20" s="11"/>
      <c r="AC20" s="41"/>
      <c r="AD20" s="11"/>
      <c r="AE20" s="11"/>
      <c r="AF20" s="11"/>
      <c r="AG20" s="11"/>
      <c r="AH20" s="41"/>
      <c r="AI20" s="42"/>
    </row>
    <row r="21" spans="1:35" ht="28.5" customHeight="1" x14ac:dyDescent="0.25">
      <c r="A21" s="98" t="s">
        <v>47</v>
      </c>
      <c r="B21" s="46" t="s">
        <v>48</v>
      </c>
      <c r="C21" s="21"/>
      <c r="D21" s="21"/>
      <c r="E21" s="22"/>
      <c r="F21" s="21"/>
      <c r="G21" s="11"/>
      <c r="H21" s="22"/>
      <c r="I21" s="22"/>
      <c r="J21" s="47"/>
      <c r="K21" s="48"/>
      <c r="L21" s="49"/>
      <c r="M21" s="50"/>
      <c r="N21" s="51"/>
      <c r="O21" s="52"/>
      <c r="P21" s="22"/>
      <c r="Q21" s="29">
        <f>R21+S21+T21+U21</f>
        <v>4.0910000000000002</v>
      </c>
      <c r="R21" s="29"/>
      <c r="S21" s="32">
        <v>4.0910000000000002</v>
      </c>
      <c r="T21" s="32"/>
      <c r="U21" s="32"/>
      <c r="V21" s="11"/>
      <c r="W21" s="11"/>
      <c r="X21" s="11"/>
      <c r="Y21" s="11"/>
      <c r="Z21" s="11"/>
      <c r="AA21" s="11"/>
      <c r="AB21" s="11"/>
      <c r="AC21" s="41"/>
      <c r="AD21" s="11"/>
      <c r="AE21" s="11"/>
      <c r="AF21" s="11"/>
      <c r="AG21" s="11"/>
      <c r="AH21" s="41"/>
      <c r="AI21" s="42"/>
    </row>
    <row r="22" spans="1:35" x14ac:dyDescent="0.25">
      <c r="A22" s="19"/>
      <c r="B22" s="53" t="s">
        <v>49</v>
      </c>
      <c r="C22" s="21"/>
      <c r="D22" s="21"/>
      <c r="E22" s="22"/>
      <c r="F22" s="21"/>
      <c r="G22" s="24"/>
      <c r="H22" s="24"/>
      <c r="I22" s="24">
        <f t="shared" ref="I22:P22" si="10">SUM(I24:I29)</f>
        <v>0</v>
      </c>
      <c r="J22" s="64">
        <f t="shared" si="10"/>
        <v>35.5</v>
      </c>
      <c r="K22" s="24">
        <f t="shared" si="10"/>
        <v>0</v>
      </c>
      <c r="L22" s="24">
        <f t="shared" si="10"/>
        <v>0</v>
      </c>
      <c r="M22" s="24">
        <f t="shared" si="10"/>
        <v>0</v>
      </c>
      <c r="N22" s="24">
        <f t="shared" si="10"/>
        <v>0</v>
      </c>
      <c r="O22" s="24">
        <f t="shared" si="10"/>
        <v>0</v>
      </c>
      <c r="P22" s="24">
        <f t="shared" si="10"/>
        <v>0</v>
      </c>
      <c r="Q22" s="29">
        <f>Q23+Q27+Q29</f>
        <v>7.6429999999999998</v>
      </c>
      <c r="R22" s="29">
        <f>R23+R27+R29</f>
        <v>4.3160000000000007</v>
      </c>
      <c r="S22" s="29">
        <f>S23+S27+S29</f>
        <v>1.6840000000000002</v>
      </c>
      <c r="T22" s="29">
        <f>T23+T27+T29</f>
        <v>1.325</v>
      </c>
      <c r="U22" s="29">
        <f>U23+U27+U29</f>
        <v>0.31800000000000012</v>
      </c>
      <c r="V22" s="24">
        <f>SUM(V24:V29)</f>
        <v>0</v>
      </c>
      <c r="W22" s="24">
        <f>SUM(W24:W29)</f>
        <v>0</v>
      </c>
      <c r="X22" s="24">
        <f>SUM(X24:X29)</f>
        <v>0</v>
      </c>
      <c r="Y22" s="24">
        <f>SUM(Y24:Y29)</f>
        <v>0</v>
      </c>
      <c r="Z22" s="24">
        <f>SUM(Z24:Z29)</f>
        <v>0</v>
      </c>
      <c r="AA22" s="24"/>
      <c r="AB22" s="24">
        <f t="shared" ref="AB22:AI22" si="11">SUM(AB24:AB29)</f>
        <v>0</v>
      </c>
      <c r="AC22" s="24">
        <f t="shared" si="11"/>
        <v>0</v>
      </c>
      <c r="AD22" s="24">
        <f t="shared" si="11"/>
        <v>0</v>
      </c>
      <c r="AE22" s="24">
        <f t="shared" si="11"/>
        <v>0</v>
      </c>
      <c r="AF22" s="24">
        <f t="shared" si="11"/>
        <v>0</v>
      </c>
      <c r="AG22" s="24">
        <f t="shared" si="11"/>
        <v>0</v>
      </c>
      <c r="AH22" s="24">
        <f t="shared" si="11"/>
        <v>0</v>
      </c>
      <c r="AI22" s="99">
        <f t="shared" si="11"/>
        <v>0</v>
      </c>
    </row>
    <row r="23" spans="1:35" x14ac:dyDescent="0.25">
      <c r="A23" s="19"/>
      <c r="B23" s="53" t="s">
        <v>50</v>
      </c>
      <c r="C23" s="21"/>
      <c r="D23" s="21"/>
      <c r="E23" s="22"/>
      <c r="F23" s="21"/>
      <c r="G23" s="24"/>
      <c r="H23" s="24"/>
      <c r="I23" s="24"/>
      <c r="J23" s="64"/>
      <c r="K23" s="24"/>
      <c r="L23" s="24"/>
      <c r="M23" s="24"/>
      <c r="N23" s="24"/>
      <c r="O23" s="24"/>
      <c r="P23" s="24"/>
      <c r="Q23" s="29">
        <f>Q24+Q25+Q26</f>
        <v>5.4459999999999997</v>
      </c>
      <c r="R23" s="29">
        <f t="shared" ref="R23:T23" si="12">R24+R25+R26</f>
        <v>4.1980000000000004</v>
      </c>
      <c r="S23" s="29">
        <f t="shared" si="12"/>
        <v>0.64600000000000002</v>
      </c>
      <c r="T23" s="29">
        <f t="shared" si="12"/>
        <v>0.375</v>
      </c>
      <c r="U23" s="29">
        <f>U24+U25+U26</f>
        <v>0.22699999999999992</v>
      </c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99"/>
    </row>
    <row r="24" spans="1:35" ht="31.5" x14ac:dyDescent="0.25">
      <c r="A24" s="100" t="s">
        <v>51</v>
      </c>
      <c r="B24" s="54" t="s">
        <v>52</v>
      </c>
      <c r="C24" s="21"/>
      <c r="D24" s="21"/>
      <c r="E24" s="22"/>
      <c r="F24" s="21"/>
      <c r="G24" s="21"/>
      <c r="H24" s="22"/>
      <c r="I24" s="22"/>
      <c r="J24" s="64"/>
      <c r="K24" s="24"/>
      <c r="L24" s="24"/>
      <c r="M24" s="24"/>
      <c r="N24" s="24"/>
      <c r="O24" s="24"/>
      <c r="P24" s="22"/>
      <c r="Q24" s="29">
        <v>1.004</v>
      </c>
      <c r="R24" s="23"/>
      <c r="S24" s="29">
        <v>0.58799999999999997</v>
      </c>
      <c r="T24" s="29">
        <v>0.375</v>
      </c>
      <c r="U24" s="32">
        <f>Q24-R24-S24-T24</f>
        <v>4.1000000000000036E-2</v>
      </c>
      <c r="V24" s="11"/>
      <c r="W24" s="11"/>
      <c r="X24" s="11"/>
      <c r="Y24" s="11"/>
      <c r="Z24" s="11"/>
      <c r="AA24" s="11"/>
      <c r="AB24" s="11"/>
      <c r="AC24" s="24"/>
      <c r="AD24" s="11"/>
      <c r="AE24" s="11"/>
      <c r="AF24" s="11"/>
      <c r="AG24" s="11"/>
      <c r="AH24" s="24"/>
      <c r="AI24" s="42"/>
    </row>
    <row r="25" spans="1:35" ht="63" x14ac:dyDescent="0.25">
      <c r="A25" s="100" t="s">
        <v>54</v>
      </c>
      <c r="B25" s="54" t="s">
        <v>117</v>
      </c>
      <c r="C25" s="21"/>
      <c r="D25" s="21"/>
      <c r="E25" s="22"/>
      <c r="F25" s="21"/>
      <c r="G25" s="22">
        <v>1963</v>
      </c>
      <c r="H25" s="22">
        <v>25</v>
      </c>
      <c r="I25" s="22" t="s">
        <v>129</v>
      </c>
      <c r="J25" s="31">
        <v>32</v>
      </c>
      <c r="K25" s="24"/>
      <c r="L25" s="24"/>
      <c r="M25" s="24"/>
      <c r="N25" s="24"/>
      <c r="O25" s="24"/>
      <c r="P25" s="22"/>
      <c r="Q25" s="29">
        <v>0.752</v>
      </c>
      <c r="R25" s="29">
        <v>0.71499999999999997</v>
      </c>
      <c r="S25" s="29"/>
      <c r="T25" s="29"/>
      <c r="U25" s="32">
        <f>Q25-R25-S25-T25</f>
        <v>3.7000000000000033E-2</v>
      </c>
      <c r="V25" s="11"/>
      <c r="W25" s="11"/>
      <c r="X25" s="11"/>
      <c r="Y25" s="11"/>
      <c r="Z25" s="11"/>
      <c r="AA25" s="11"/>
      <c r="AB25" s="22"/>
      <c r="AC25" s="24"/>
      <c r="AD25" s="11"/>
      <c r="AE25" s="11"/>
      <c r="AF25" s="11"/>
      <c r="AG25" s="11"/>
      <c r="AH25" s="24"/>
      <c r="AI25" s="42"/>
    </row>
    <row r="26" spans="1:35" ht="47.25" x14ac:dyDescent="0.25">
      <c r="A26" s="100" t="s">
        <v>55</v>
      </c>
      <c r="B26" s="54" t="s">
        <v>116</v>
      </c>
      <c r="C26" s="21"/>
      <c r="D26" s="21"/>
      <c r="E26" s="22"/>
      <c r="F26" s="21"/>
      <c r="G26" s="22">
        <v>1976</v>
      </c>
      <c r="H26" s="22">
        <v>25</v>
      </c>
      <c r="I26" s="22" t="s">
        <v>131</v>
      </c>
      <c r="J26" s="31">
        <v>2.5</v>
      </c>
      <c r="K26" s="24"/>
      <c r="L26" s="24"/>
      <c r="M26" s="24"/>
      <c r="N26" s="24"/>
      <c r="O26" s="24"/>
      <c r="P26" s="22"/>
      <c r="Q26" s="29">
        <v>3.69</v>
      </c>
      <c r="R26" s="29">
        <v>3.4830000000000001</v>
      </c>
      <c r="S26" s="29">
        <v>5.8000000000000003E-2</v>
      </c>
      <c r="T26" s="29"/>
      <c r="U26" s="32">
        <f>Q26-R26-S26-T26</f>
        <v>0.14899999999999985</v>
      </c>
      <c r="V26" s="11"/>
      <c r="W26" s="11"/>
      <c r="X26" s="11"/>
      <c r="Y26" s="11"/>
      <c r="Z26" s="11"/>
      <c r="AA26" s="11"/>
      <c r="AB26" s="22"/>
      <c r="AC26" s="24"/>
      <c r="AD26" s="11"/>
      <c r="AE26" s="11"/>
      <c r="AF26" s="11"/>
      <c r="AG26" s="11"/>
      <c r="AH26" s="24"/>
      <c r="AI26" s="42"/>
    </row>
    <row r="27" spans="1:35" x14ac:dyDescent="0.25">
      <c r="A27" s="100"/>
      <c r="B27" s="53" t="s">
        <v>53</v>
      </c>
      <c r="C27" s="21"/>
      <c r="D27" s="21"/>
      <c r="E27" s="22"/>
      <c r="F27" s="21"/>
      <c r="G27" s="21"/>
      <c r="H27" s="22"/>
      <c r="I27" s="22"/>
      <c r="J27" s="64"/>
      <c r="K27" s="24"/>
      <c r="L27" s="24"/>
      <c r="M27" s="24"/>
      <c r="N27" s="24"/>
      <c r="O27" s="24"/>
      <c r="P27" s="22"/>
      <c r="Q27" s="29">
        <f>Q28</f>
        <v>2.1970000000000001</v>
      </c>
      <c r="R27" s="29">
        <f t="shared" ref="R27:U27" si="13">R28</f>
        <v>0.11799999999999999</v>
      </c>
      <c r="S27" s="29">
        <f t="shared" si="13"/>
        <v>1.038</v>
      </c>
      <c r="T27" s="29">
        <f t="shared" si="13"/>
        <v>0.95</v>
      </c>
      <c r="U27" s="29">
        <f t="shared" si="13"/>
        <v>9.1000000000000192E-2</v>
      </c>
      <c r="V27" s="11"/>
      <c r="W27" s="11"/>
      <c r="X27" s="11"/>
      <c r="Y27" s="11"/>
      <c r="Z27" s="11"/>
      <c r="AA27" s="11"/>
      <c r="AB27" s="22"/>
      <c r="AC27" s="24"/>
      <c r="AD27" s="11"/>
      <c r="AE27" s="11"/>
      <c r="AF27" s="11"/>
      <c r="AG27" s="11"/>
      <c r="AH27" s="24"/>
      <c r="AI27" s="42"/>
    </row>
    <row r="28" spans="1:35" ht="47.25" x14ac:dyDescent="0.25">
      <c r="A28" s="100" t="s">
        <v>60</v>
      </c>
      <c r="B28" s="55" t="s">
        <v>56</v>
      </c>
      <c r="C28" s="21"/>
      <c r="D28" s="21"/>
      <c r="E28" s="22"/>
      <c r="F28" s="21"/>
      <c r="G28" s="22">
        <v>2005</v>
      </c>
      <c r="H28" s="22">
        <v>35</v>
      </c>
      <c r="I28" s="22" t="s">
        <v>128</v>
      </c>
      <c r="J28" s="67">
        <v>1</v>
      </c>
      <c r="K28" s="24"/>
      <c r="L28" s="24"/>
      <c r="M28" s="24"/>
      <c r="N28" s="24"/>
      <c r="O28" s="24"/>
      <c r="P28" s="22"/>
      <c r="Q28" s="29">
        <v>2.1970000000000001</v>
      </c>
      <c r="R28" s="29">
        <v>0.11799999999999999</v>
      </c>
      <c r="S28" s="29">
        <v>1.038</v>
      </c>
      <c r="T28" s="29">
        <v>0.95</v>
      </c>
      <c r="U28" s="32">
        <f>Q28-R28-S28-T28</f>
        <v>9.1000000000000192E-2</v>
      </c>
      <c r="V28" s="11"/>
      <c r="W28" s="11"/>
      <c r="X28" s="11"/>
      <c r="Y28" s="11"/>
      <c r="Z28" s="11"/>
      <c r="AA28" s="11"/>
      <c r="AB28" s="22"/>
      <c r="AC28" s="24"/>
      <c r="AD28" s="11"/>
      <c r="AE28" s="11"/>
      <c r="AF28" s="11"/>
      <c r="AG28" s="11"/>
      <c r="AH28" s="24"/>
      <c r="AI28" s="42"/>
    </row>
    <row r="29" spans="1:35" x14ac:dyDescent="0.25">
      <c r="A29" s="100"/>
      <c r="B29" s="53" t="s">
        <v>57</v>
      </c>
      <c r="C29" s="21"/>
      <c r="D29" s="21"/>
      <c r="E29" s="22"/>
      <c r="F29" s="21"/>
      <c r="G29" s="22"/>
      <c r="H29" s="22"/>
      <c r="I29" s="22"/>
      <c r="J29" s="31"/>
      <c r="K29" s="24"/>
      <c r="L29" s="24"/>
      <c r="M29" s="24"/>
      <c r="N29" s="24"/>
      <c r="O29" s="24"/>
      <c r="P29" s="22"/>
      <c r="Q29" s="29"/>
      <c r="R29" s="29"/>
      <c r="S29" s="29"/>
      <c r="T29" s="29"/>
      <c r="U29" s="29"/>
      <c r="V29" s="11"/>
      <c r="W29" s="11"/>
      <c r="X29" s="11"/>
      <c r="Y29" s="11"/>
      <c r="Z29" s="11"/>
      <c r="AA29" s="11"/>
      <c r="AB29" s="22"/>
      <c r="AC29" s="28"/>
      <c r="AD29" s="11"/>
      <c r="AE29" s="11"/>
      <c r="AF29" s="11"/>
      <c r="AG29" s="11"/>
      <c r="AH29" s="24"/>
      <c r="AI29" s="42"/>
    </row>
    <row r="30" spans="1:35" ht="31.5" x14ac:dyDescent="0.25">
      <c r="A30" s="101" t="s">
        <v>58</v>
      </c>
      <c r="B30" s="56" t="s">
        <v>59</v>
      </c>
      <c r="C30" s="21"/>
      <c r="D30" s="21"/>
      <c r="E30" s="22"/>
      <c r="F30" s="21"/>
      <c r="G30" s="22"/>
      <c r="H30" s="22"/>
      <c r="I30" s="22"/>
      <c r="J30" s="28"/>
      <c r="K30" s="24"/>
      <c r="L30" s="24"/>
      <c r="M30" s="24"/>
      <c r="N30" s="24"/>
      <c r="O30" s="24"/>
      <c r="P30" s="22"/>
      <c r="Q30" s="29">
        <f>Q31</f>
        <v>23.616</v>
      </c>
      <c r="R30" s="29">
        <f>R31</f>
        <v>0</v>
      </c>
      <c r="S30" s="29">
        <f>S31</f>
        <v>23.050999999999998</v>
      </c>
      <c r="T30" s="29">
        <f>T31</f>
        <v>0.56499999999999995</v>
      </c>
      <c r="U30" s="29">
        <f>U31</f>
        <v>1.3322676295501878E-15</v>
      </c>
      <c r="V30" s="11"/>
      <c r="W30" s="11"/>
      <c r="X30" s="11"/>
      <c r="Y30" s="11"/>
      <c r="Z30" s="11"/>
      <c r="AA30" s="11"/>
      <c r="AB30" s="11"/>
      <c r="AC30" s="28"/>
      <c r="AD30" s="11"/>
      <c r="AE30" s="11"/>
      <c r="AF30" s="11"/>
      <c r="AG30" s="11"/>
      <c r="AH30" s="24"/>
      <c r="AI30" s="42"/>
    </row>
    <row r="31" spans="1:35" x14ac:dyDescent="0.25">
      <c r="A31" s="100" t="s">
        <v>66</v>
      </c>
      <c r="B31" s="46" t="s">
        <v>61</v>
      </c>
      <c r="C31" s="21"/>
      <c r="D31" s="21"/>
      <c r="E31" s="22"/>
      <c r="F31" s="21"/>
      <c r="G31" s="21"/>
      <c r="H31" s="22"/>
      <c r="I31" s="22"/>
      <c r="J31" s="24"/>
      <c r="K31" s="24"/>
      <c r="L31" s="24"/>
      <c r="M31" s="24"/>
      <c r="N31" s="24"/>
      <c r="O31" s="24"/>
      <c r="P31" s="22"/>
      <c r="Q31" s="29">
        <v>23.616</v>
      </c>
      <c r="R31" s="29"/>
      <c r="S31" s="29">
        <v>23.050999999999998</v>
      </c>
      <c r="T31" s="29">
        <v>0.56499999999999995</v>
      </c>
      <c r="U31" s="32">
        <f>Q31-R31-S31-T31</f>
        <v>1.3322676295501878E-15</v>
      </c>
      <c r="V31" s="11"/>
      <c r="W31" s="11"/>
      <c r="X31" s="11"/>
      <c r="Y31" s="11"/>
      <c r="Z31" s="11"/>
      <c r="AA31" s="11"/>
      <c r="AB31" s="11"/>
      <c r="AC31" s="24"/>
      <c r="AD31" s="11"/>
      <c r="AE31" s="11"/>
      <c r="AF31" s="11"/>
      <c r="AG31" s="11"/>
      <c r="AH31" s="24"/>
      <c r="AI31" s="42"/>
    </row>
    <row r="32" spans="1:35" x14ac:dyDescent="0.25">
      <c r="A32" s="102" t="s">
        <v>62</v>
      </c>
      <c r="B32" s="57" t="s">
        <v>63</v>
      </c>
      <c r="C32" s="21"/>
      <c r="D32" s="21"/>
      <c r="E32" s="22"/>
      <c r="F32" s="21"/>
      <c r="G32" s="22"/>
      <c r="H32" s="22"/>
      <c r="I32" s="22"/>
      <c r="J32" s="28"/>
      <c r="K32" s="24"/>
      <c r="L32" s="24"/>
      <c r="M32" s="24"/>
      <c r="N32" s="24"/>
      <c r="O32" s="24"/>
      <c r="P32" s="22"/>
      <c r="Q32" s="29"/>
      <c r="R32" s="29"/>
      <c r="S32" s="29"/>
      <c r="T32" s="29"/>
      <c r="U32" s="29"/>
      <c r="V32" s="11"/>
      <c r="W32" s="11"/>
      <c r="X32" s="11"/>
      <c r="Y32" s="11"/>
      <c r="Z32" s="11"/>
      <c r="AA32" s="11"/>
      <c r="AB32" s="11"/>
      <c r="AC32" s="28"/>
      <c r="AD32" s="11"/>
      <c r="AE32" s="11"/>
      <c r="AF32" s="11"/>
      <c r="AG32" s="11"/>
      <c r="AH32" s="24"/>
      <c r="AI32" s="42"/>
    </row>
    <row r="33" spans="1:35" ht="31.5" x14ac:dyDescent="0.25">
      <c r="A33" s="103" t="s">
        <v>64</v>
      </c>
      <c r="B33" s="58" t="s">
        <v>65</v>
      </c>
      <c r="C33" s="21"/>
      <c r="D33" s="21"/>
      <c r="E33" s="22"/>
      <c r="F33" s="21"/>
      <c r="G33" s="22"/>
      <c r="H33" s="22"/>
      <c r="I33" s="22"/>
      <c r="J33" s="28"/>
      <c r="K33" s="24"/>
      <c r="L33" s="24"/>
      <c r="M33" s="24"/>
      <c r="N33" s="24"/>
      <c r="O33" s="24"/>
      <c r="P33" s="22"/>
      <c r="Q33" s="29">
        <f>Q34</f>
        <v>4.45</v>
      </c>
      <c r="R33" s="29">
        <f>R34</f>
        <v>0</v>
      </c>
      <c r="S33" s="29">
        <f>S34</f>
        <v>2.0489999999999999</v>
      </c>
      <c r="T33" s="29">
        <f>T34</f>
        <v>2.206</v>
      </c>
      <c r="U33" s="29">
        <f>U34</f>
        <v>0.19500000000000028</v>
      </c>
      <c r="V33" s="11"/>
      <c r="W33" s="11"/>
      <c r="X33" s="11"/>
      <c r="Y33" s="11"/>
      <c r="Z33" s="11"/>
      <c r="AA33" s="11"/>
      <c r="AB33" s="11"/>
      <c r="AC33" s="28"/>
      <c r="AD33" s="11"/>
      <c r="AE33" s="11"/>
      <c r="AF33" s="11"/>
      <c r="AG33" s="11"/>
      <c r="AH33" s="24"/>
      <c r="AI33" s="42"/>
    </row>
    <row r="34" spans="1:35" x14ac:dyDescent="0.25">
      <c r="A34" s="100" t="s">
        <v>122</v>
      </c>
      <c r="B34" s="54" t="s">
        <v>67</v>
      </c>
      <c r="C34" s="21"/>
      <c r="D34" s="21"/>
      <c r="E34" s="22"/>
      <c r="F34" s="21"/>
      <c r="G34" s="21"/>
      <c r="H34" s="22"/>
      <c r="I34" s="22"/>
      <c r="J34" s="24"/>
      <c r="K34" s="24"/>
      <c r="L34" s="24"/>
      <c r="M34" s="24"/>
      <c r="N34" s="24"/>
      <c r="O34" s="24"/>
      <c r="P34" s="22"/>
      <c r="Q34" s="29">
        <v>4.45</v>
      </c>
      <c r="R34" s="23"/>
      <c r="S34" s="29">
        <v>2.0489999999999999</v>
      </c>
      <c r="T34" s="29">
        <v>2.206</v>
      </c>
      <c r="U34" s="32">
        <f>Q34-R34-S34-T34</f>
        <v>0.19500000000000028</v>
      </c>
      <c r="V34" s="11"/>
      <c r="W34" s="11"/>
      <c r="X34" s="11"/>
      <c r="Y34" s="11"/>
      <c r="Z34" s="11"/>
      <c r="AA34" s="11"/>
      <c r="AB34" s="11"/>
      <c r="AC34" s="24"/>
      <c r="AD34" s="11"/>
      <c r="AE34" s="11"/>
      <c r="AF34" s="11"/>
      <c r="AG34" s="11"/>
      <c r="AH34" s="24"/>
      <c r="AI34" s="42"/>
    </row>
    <row r="35" spans="1:35" x14ac:dyDescent="0.25">
      <c r="A35" s="101" t="s">
        <v>68</v>
      </c>
      <c r="B35" s="58" t="s">
        <v>69</v>
      </c>
      <c r="C35" s="21"/>
      <c r="D35" s="21"/>
      <c r="E35" s="22"/>
      <c r="F35" s="21"/>
      <c r="G35" s="22"/>
      <c r="H35" s="22"/>
      <c r="I35" s="22"/>
      <c r="J35" s="28"/>
      <c r="K35" s="24"/>
      <c r="L35" s="24"/>
      <c r="M35" s="24"/>
      <c r="N35" s="24"/>
      <c r="O35" s="24"/>
      <c r="P35" s="22"/>
      <c r="Q35" s="29"/>
      <c r="R35" s="29"/>
      <c r="S35" s="29"/>
      <c r="T35" s="29"/>
      <c r="U35" s="29"/>
      <c r="V35" s="11"/>
      <c r="W35" s="11"/>
      <c r="X35" s="11"/>
      <c r="Y35" s="11"/>
      <c r="Z35" s="11"/>
      <c r="AA35" s="11"/>
      <c r="AB35" s="11"/>
      <c r="AC35" s="28"/>
      <c r="AD35" s="11"/>
      <c r="AE35" s="11"/>
      <c r="AF35" s="11"/>
      <c r="AG35" s="11"/>
      <c r="AH35" s="24"/>
      <c r="AI35" s="42"/>
    </row>
    <row r="36" spans="1:35" ht="31.5" x14ac:dyDescent="0.25">
      <c r="A36" s="101" t="s">
        <v>70</v>
      </c>
      <c r="B36" s="56" t="s">
        <v>71</v>
      </c>
      <c r="C36" s="21"/>
      <c r="D36" s="21"/>
      <c r="E36" s="22"/>
      <c r="F36" s="21"/>
      <c r="G36" s="22"/>
      <c r="H36" s="22"/>
      <c r="I36" s="22"/>
      <c r="J36" s="28"/>
      <c r="K36" s="24"/>
      <c r="L36" s="24"/>
      <c r="M36" s="24"/>
      <c r="N36" s="24"/>
      <c r="O36" s="24"/>
      <c r="P36" s="22"/>
      <c r="Q36" s="29"/>
      <c r="R36" s="23"/>
      <c r="S36" s="29"/>
      <c r="T36" s="29"/>
      <c r="U36" s="29"/>
      <c r="V36" s="11"/>
      <c r="W36" s="11"/>
      <c r="X36" s="11"/>
      <c r="Y36" s="11"/>
      <c r="Z36" s="11"/>
      <c r="AA36" s="11"/>
      <c r="AB36" s="11"/>
      <c r="AC36" s="28"/>
      <c r="AD36" s="11"/>
      <c r="AE36" s="11"/>
      <c r="AF36" s="11"/>
      <c r="AG36" s="11"/>
      <c r="AH36" s="24"/>
      <c r="AI36" s="42"/>
    </row>
    <row r="37" spans="1:35" x14ac:dyDescent="0.25">
      <c r="A37" s="101" t="s">
        <v>72</v>
      </c>
      <c r="B37" s="59" t="s">
        <v>73</v>
      </c>
      <c r="C37" s="21"/>
      <c r="D37" s="21"/>
      <c r="E37" s="22"/>
      <c r="F37" s="21"/>
      <c r="G37" s="22"/>
      <c r="H37" s="22"/>
      <c r="I37" s="22"/>
      <c r="J37" s="28"/>
      <c r="K37" s="24"/>
      <c r="L37" s="24"/>
      <c r="M37" s="24"/>
      <c r="N37" s="24"/>
      <c r="O37" s="24"/>
      <c r="P37" s="22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8"/>
      <c r="AD37" s="29"/>
      <c r="AE37" s="29"/>
      <c r="AF37" s="29"/>
      <c r="AG37" s="29"/>
      <c r="AH37" s="31"/>
      <c r="AI37" s="97"/>
    </row>
    <row r="38" spans="1:35" x14ac:dyDescent="0.25">
      <c r="A38" s="101" t="s">
        <v>74</v>
      </c>
      <c r="B38" s="59" t="s">
        <v>75</v>
      </c>
      <c r="C38" s="21"/>
      <c r="D38" s="21"/>
      <c r="E38" s="22"/>
      <c r="F38" s="21"/>
      <c r="G38" s="22"/>
      <c r="H38" s="22"/>
      <c r="I38" s="22"/>
      <c r="J38" s="28"/>
      <c r="K38" s="24"/>
      <c r="L38" s="24"/>
      <c r="M38" s="24"/>
      <c r="N38" s="24"/>
      <c r="O38" s="24"/>
      <c r="P38" s="22"/>
      <c r="Q38" s="29">
        <f>Q39+Q40+Q41</f>
        <v>59.658999999999999</v>
      </c>
      <c r="R38" s="29">
        <f>R39+R40+R41</f>
        <v>0.48099999999999998</v>
      </c>
      <c r="S38" s="29">
        <f>S39+S40+S41</f>
        <v>54.643999999999998</v>
      </c>
      <c r="T38" s="29">
        <f>T39+T40+T41</f>
        <v>0</v>
      </c>
      <c r="U38" s="29">
        <f>U39+U40+U41</f>
        <v>4.5340000000000007</v>
      </c>
      <c r="V38" s="11"/>
      <c r="W38" s="11"/>
      <c r="X38" s="11"/>
      <c r="Y38" s="11"/>
      <c r="Z38" s="11"/>
      <c r="AA38" s="11"/>
      <c r="AB38" s="11"/>
      <c r="AC38" s="28"/>
      <c r="AD38" s="11"/>
      <c r="AE38" s="11"/>
      <c r="AF38" s="11"/>
      <c r="AG38" s="11"/>
      <c r="AH38" s="24"/>
      <c r="AI38" s="42"/>
    </row>
    <row r="39" spans="1:35" x14ac:dyDescent="0.25">
      <c r="A39" s="104">
        <v>10</v>
      </c>
      <c r="B39" s="54" t="s">
        <v>76</v>
      </c>
      <c r="C39" s="21"/>
      <c r="D39" s="21"/>
      <c r="E39" s="22"/>
      <c r="F39" s="21"/>
      <c r="G39" s="22"/>
      <c r="H39" s="22"/>
      <c r="I39" s="22"/>
      <c r="J39" s="28"/>
      <c r="K39" s="24"/>
      <c r="L39" s="24"/>
      <c r="M39" s="24"/>
      <c r="N39" s="24"/>
      <c r="O39" s="24"/>
      <c r="P39" s="22"/>
      <c r="Q39" s="29">
        <v>53.058</v>
      </c>
      <c r="R39" s="23"/>
      <c r="S39" s="29">
        <v>48.920999999999999</v>
      </c>
      <c r="T39" s="29"/>
      <c r="U39" s="32">
        <f>Q39-R39-S39-T39</f>
        <v>4.1370000000000005</v>
      </c>
      <c r="V39" s="11"/>
      <c r="W39" s="11"/>
      <c r="X39" s="11"/>
      <c r="Y39" s="11"/>
      <c r="Z39" s="11"/>
      <c r="AA39" s="11"/>
      <c r="AB39" s="11"/>
      <c r="AC39" s="28"/>
      <c r="AD39" s="11"/>
      <c r="AE39" s="11"/>
      <c r="AF39" s="11"/>
      <c r="AG39" s="11"/>
      <c r="AH39" s="24"/>
      <c r="AI39" s="42"/>
    </row>
    <row r="40" spans="1:35" ht="31.5" x14ac:dyDescent="0.25">
      <c r="A40" s="104">
        <v>11</v>
      </c>
      <c r="B40" s="60" t="s">
        <v>118</v>
      </c>
      <c r="C40" s="21"/>
      <c r="D40" s="21"/>
      <c r="E40" s="22"/>
      <c r="F40" s="21"/>
      <c r="G40" s="22"/>
      <c r="H40" s="22"/>
      <c r="I40" s="22"/>
      <c r="J40" s="28"/>
      <c r="K40" s="24"/>
      <c r="L40" s="24"/>
      <c r="M40" s="24"/>
      <c r="N40" s="24"/>
      <c r="O40" s="24"/>
      <c r="P40" s="22"/>
      <c r="Q40" s="29">
        <v>5.8170000000000002</v>
      </c>
      <c r="R40" s="29">
        <v>0.48099999999999998</v>
      </c>
      <c r="S40" s="29">
        <v>4.9390000000000001</v>
      </c>
      <c r="T40" s="29"/>
      <c r="U40" s="32">
        <f>Q40-R40-S40-T40</f>
        <v>0.39700000000000024</v>
      </c>
      <c r="V40" s="11"/>
      <c r="W40" s="11"/>
      <c r="X40" s="11"/>
      <c r="Y40" s="11"/>
      <c r="Z40" s="11"/>
      <c r="AA40" s="11"/>
      <c r="AB40" s="11"/>
      <c r="AC40" s="28"/>
      <c r="AD40" s="11"/>
      <c r="AE40" s="11"/>
      <c r="AF40" s="11"/>
      <c r="AG40" s="11"/>
      <c r="AH40" s="24"/>
      <c r="AI40" s="42"/>
    </row>
    <row r="41" spans="1:35" ht="47.25" x14ac:dyDescent="0.25">
      <c r="A41" s="104">
        <v>12</v>
      </c>
      <c r="B41" s="65" t="s">
        <v>119</v>
      </c>
      <c r="C41" s="21"/>
      <c r="D41" s="21"/>
      <c r="E41" s="22"/>
      <c r="F41" s="21"/>
      <c r="G41" s="22"/>
      <c r="H41" s="22"/>
      <c r="I41" s="22"/>
      <c r="J41" s="28"/>
      <c r="K41" s="24"/>
      <c r="L41" s="24"/>
      <c r="M41" s="24"/>
      <c r="N41" s="24"/>
      <c r="O41" s="24"/>
      <c r="P41" s="22"/>
      <c r="Q41" s="29">
        <v>0.78400000000000003</v>
      </c>
      <c r="R41" s="23"/>
      <c r="S41" s="29">
        <v>0.78400000000000003</v>
      </c>
      <c r="T41" s="29"/>
      <c r="U41" s="32">
        <f>Q41-R41-S41-T41</f>
        <v>0</v>
      </c>
      <c r="V41" s="11"/>
      <c r="W41" s="11"/>
      <c r="X41" s="11"/>
      <c r="Y41" s="11"/>
      <c r="Z41" s="11"/>
      <c r="AA41" s="11"/>
      <c r="AB41" s="11"/>
      <c r="AC41" s="28"/>
      <c r="AD41" s="11"/>
      <c r="AE41" s="11"/>
      <c r="AF41" s="11"/>
      <c r="AG41" s="11"/>
      <c r="AH41" s="24"/>
      <c r="AI41" s="42"/>
    </row>
    <row r="42" spans="1:35" x14ac:dyDescent="0.25">
      <c r="A42" s="101" t="s">
        <v>77</v>
      </c>
      <c r="B42" s="59" t="s">
        <v>78</v>
      </c>
      <c r="C42" s="21"/>
      <c r="D42" s="21"/>
      <c r="E42" s="22"/>
      <c r="F42" s="21"/>
      <c r="G42" s="22"/>
      <c r="H42" s="22"/>
      <c r="I42" s="22"/>
      <c r="J42" s="28"/>
      <c r="K42" s="24"/>
      <c r="L42" s="24"/>
      <c r="M42" s="24"/>
      <c r="N42" s="24"/>
      <c r="O42" s="24"/>
      <c r="P42" s="22"/>
      <c r="Q42" s="29">
        <f>Q43+Q44+Q45</f>
        <v>20.902999999999999</v>
      </c>
      <c r="R42" s="29">
        <f t="shared" ref="R42:U42" si="14">R43+R44+R45</f>
        <v>0</v>
      </c>
      <c r="S42" s="29">
        <f t="shared" si="14"/>
        <v>0</v>
      </c>
      <c r="T42" s="29">
        <f t="shared" si="14"/>
        <v>20.902999999999999</v>
      </c>
      <c r="U42" s="29">
        <f t="shared" si="14"/>
        <v>0</v>
      </c>
      <c r="V42" s="11"/>
      <c r="W42" s="11"/>
      <c r="X42" s="11"/>
      <c r="Y42" s="11"/>
      <c r="Z42" s="11"/>
      <c r="AA42" s="11"/>
      <c r="AB42" s="11"/>
      <c r="AC42" s="28"/>
      <c r="AD42" s="11"/>
      <c r="AE42" s="11"/>
      <c r="AF42" s="11"/>
      <c r="AG42" s="11"/>
      <c r="AH42" s="24"/>
      <c r="AI42" s="42"/>
    </row>
    <row r="43" spans="1:35" x14ac:dyDescent="0.25">
      <c r="A43" s="100" t="s">
        <v>79</v>
      </c>
      <c r="B43" s="46" t="s">
        <v>80</v>
      </c>
      <c r="C43" s="21"/>
      <c r="D43" s="21"/>
      <c r="E43" s="22"/>
      <c r="F43" s="21"/>
      <c r="G43" s="21"/>
      <c r="H43" s="22"/>
      <c r="I43" s="22"/>
      <c r="J43" s="24"/>
      <c r="K43" s="24"/>
      <c r="L43" s="24"/>
      <c r="M43" s="24"/>
      <c r="N43" s="24"/>
      <c r="O43" s="24"/>
      <c r="P43" s="22"/>
      <c r="Q43" s="29">
        <v>3.3039999999999998</v>
      </c>
      <c r="R43" s="23"/>
      <c r="S43" s="29"/>
      <c r="T43" s="29">
        <f>Q43</f>
        <v>3.3039999999999998</v>
      </c>
      <c r="U43" s="32">
        <f>Q43-R43-S43-T43</f>
        <v>0</v>
      </c>
      <c r="V43" s="11"/>
      <c r="W43" s="11"/>
      <c r="X43" s="11"/>
      <c r="Y43" s="11"/>
      <c r="Z43" s="11"/>
      <c r="AA43" s="11"/>
      <c r="AB43" s="11"/>
      <c r="AC43" s="24"/>
      <c r="AD43" s="11"/>
      <c r="AE43" s="11"/>
      <c r="AF43" s="11"/>
      <c r="AG43" s="11"/>
      <c r="AH43" s="24"/>
      <c r="AI43" s="42"/>
    </row>
    <row r="44" spans="1:35" x14ac:dyDescent="0.25">
      <c r="A44" s="100" t="s">
        <v>81</v>
      </c>
      <c r="B44" s="46" t="s">
        <v>82</v>
      </c>
      <c r="C44" s="21"/>
      <c r="D44" s="21"/>
      <c r="E44" s="22"/>
      <c r="F44" s="21"/>
      <c r="G44" s="21"/>
      <c r="H44" s="22"/>
      <c r="I44" s="22"/>
      <c r="J44" s="24"/>
      <c r="K44" s="24"/>
      <c r="L44" s="24"/>
      <c r="M44" s="24"/>
      <c r="N44" s="24"/>
      <c r="O44" s="24"/>
      <c r="P44" s="22"/>
      <c r="Q44" s="29">
        <v>11.792</v>
      </c>
      <c r="R44" s="23"/>
      <c r="S44" s="29"/>
      <c r="T44" s="29">
        <f t="shared" ref="T44:T45" si="15">Q44</f>
        <v>11.792</v>
      </c>
      <c r="U44" s="32">
        <f>Q44-R44-S44-T44</f>
        <v>0</v>
      </c>
      <c r="V44" s="11"/>
      <c r="W44" s="11"/>
      <c r="X44" s="11"/>
      <c r="Y44" s="11"/>
      <c r="Z44" s="11"/>
      <c r="AA44" s="11"/>
      <c r="AB44" s="11"/>
      <c r="AC44" s="24"/>
      <c r="AD44" s="11"/>
      <c r="AE44" s="11"/>
      <c r="AF44" s="11"/>
      <c r="AG44" s="11"/>
      <c r="AH44" s="24"/>
      <c r="AI44" s="42"/>
    </row>
    <row r="45" spans="1:35" x14ac:dyDescent="0.25">
      <c r="A45" s="100" t="s">
        <v>83</v>
      </c>
      <c r="B45" s="46" t="s">
        <v>84</v>
      </c>
      <c r="C45" s="21"/>
      <c r="D45" s="21"/>
      <c r="E45" s="22"/>
      <c r="F45" s="21"/>
      <c r="G45" s="21"/>
      <c r="H45" s="22"/>
      <c r="I45" s="22"/>
      <c r="J45" s="24"/>
      <c r="K45" s="24"/>
      <c r="L45" s="24"/>
      <c r="M45" s="24"/>
      <c r="N45" s="24"/>
      <c r="O45" s="24"/>
      <c r="P45" s="22"/>
      <c r="Q45" s="29">
        <v>5.8070000000000004</v>
      </c>
      <c r="R45" s="23"/>
      <c r="S45" s="29"/>
      <c r="T45" s="29">
        <f t="shared" si="15"/>
        <v>5.8070000000000004</v>
      </c>
      <c r="U45" s="32">
        <f>Q45-R45-S45-T45</f>
        <v>0</v>
      </c>
      <c r="V45" s="11"/>
      <c r="W45" s="11"/>
      <c r="X45" s="11"/>
      <c r="Y45" s="11"/>
      <c r="Z45" s="11"/>
      <c r="AA45" s="11"/>
      <c r="AB45" s="11"/>
      <c r="AC45" s="24"/>
      <c r="AD45" s="11"/>
      <c r="AE45" s="11"/>
      <c r="AF45" s="11"/>
      <c r="AG45" s="11"/>
      <c r="AH45" s="24"/>
      <c r="AI45" s="42"/>
    </row>
    <row r="46" spans="1:35" s="62" customFormat="1" ht="28.5" customHeight="1" x14ac:dyDescent="0.25">
      <c r="A46" s="101" t="s">
        <v>85</v>
      </c>
      <c r="B46" s="59" t="s">
        <v>86</v>
      </c>
      <c r="C46" s="21"/>
      <c r="D46" s="21"/>
      <c r="E46" s="21"/>
      <c r="F46" s="21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9"/>
      <c r="R46" s="29"/>
      <c r="S46" s="29"/>
      <c r="T46" s="29"/>
      <c r="U46" s="29"/>
      <c r="V46" s="8"/>
      <c r="W46" s="8"/>
      <c r="X46" s="8"/>
      <c r="Y46" s="8"/>
      <c r="Z46" s="8"/>
      <c r="AA46" s="8"/>
      <c r="AB46" s="8"/>
      <c r="AC46" s="24"/>
      <c r="AD46" s="8"/>
      <c r="AE46" s="8"/>
      <c r="AF46" s="8"/>
      <c r="AG46" s="8"/>
      <c r="AH46" s="24"/>
      <c r="AI46" s="61"/>
    </row>
    <row r="47" spans="1:35" x14ac:dyDescent="0.25">
      <c r="A47" s="105" t="s">
        <v>87</v>
      </c>
      <c r="B47" s="63" t="s">
        <v>88</v>
      </c>
      <c r="C47" s="21"/>
      <c r="D47" s="21"/>
      <c r="E47" s="22"/>
      <c r="F47" s="21"/>
      <c r="G47" s="21"/>
      <c r="H47" s="22"/>
      <c r="I47" s="22"/>
      <c r="J47" s="24"/>
      <c r="K47" s="24"/>
      <c r="L47" s="24"/>
      <c r="M47" s="24"/>
      <c r="N47" s="24"/>
      <c r="O47" s="24"/>
      <c r="P47" s="22"/>
      <c r="Q47" s="23">
        <f>Q70+Q48+Q59</f>
        <v>185.001</v>
      </c>
      <c r="R47" s="23">
        <f>R70+R48+R59</f>
        <v>3.2030000000000003</v>
      </c>
      <c r="S47" s="23">
        <f>S70+S48+S59</f>
        <v>173.82900000000001</v>
      </c>
      <c r="T47" s="23">
        <f>T70+T48+T59</f>
        <v>0</v>
      </c>
      <c r="U47" s="23">
        <f>U70+U48+U59</f>
        <v>7.9690000000000083</v>
      </c>
      <c r="V47" s="23">
        <f t="shared" ref="V47:AI47" si="16">V48</f>
        <v>0</v>
      </c>
      <c r="W47" s="23">
        <f t="shared" si="16"/>
        <v>0</v>
      </c>
      <c r="X47" s="23">
        <f t="shared" si="16"/>
        <v>0</v>
      </c>
      <c r="Y47" s="23">
        <f t="shared" si="16"/>
        <v>0</v>
      </c>
      <c r="Z47" s="23"/>
      <c r="AA47" s="23"/>
      <c r="AB47" s="23"/>
      <c r="AC47" s="64">
        <f t="shared" si="16"/>
        <v>0</v>
      </c>
      <c r="AD47" s="23"/>
      <c r="AE47" s="23">
        <f t="shared" si="16"/>
        <v>0</v>
      </c>
      <c r="AF47" s="23">
        <f t="shared" si="16"/>
        <v>0</v>
      </c>
      <c r="AG47" s="23">
        <f t="shared" si="16"/>
        <v>0</v>
      </c>
      <c r="AH47" s="24">
        <f>AH59</f>
        <v>5.625</v>
      </c>
      <c r="AI47" s="96">
        <f t="shared" si="16"/>
        <v>0</v>
      </c>
    </row>
    <row r="48" spans="1:35" x14ac:dyDescent="0.25">
      <c r="A48" s="100" t="s">
        <v>89</v>
      </c>
      <c r="B48" s="53" t="s">
        <v>38</v>
      </c>
      <c r="C48" s="21"/>
      <c r="D48" s="21"/>
      <c r="E48" s="22"/>
      <c r="F48" s="21"/>
      <c r="G48" s="21"/>
      <c r="H48" s="22"/>
      <c r="I48" s="22"/>
      <c r="J48" s="24"/>
      <c r="K48" s="24"/>
      <c r="L48" s="24"/>
      <c r="M48" s="24"/>
      <c r="N48" s="24"/>
      <c r="O48" s="24"/>
      <c r="P48" s="22"/>
      <c r="Q48" s="29">
        <f>Q49+Q54</f>
        <v>70.363</v>
      </c>
      <c r="R48" s="29">
        <f>R49+R54</f>
        <v>3.0710000000000002</v>
      </c>
      <c r="S48" s="29">
        <f>S49+S54</f>
        <v>64.816999999999993</v>
      </c>
      <c r="T48" s="29">
        <f>T49+T54</f>
        <v>0</v>
      </c>
      <c r="U48" s="29">
        <f>U49+U54</f>
        <v>2.4750000000000081</v>
      </c>
      <c r="V48" s="23"/>
      <c r="W48" s="23"/>
      <c r="X48" s="23"/>
      <c r="Y48" s="23"/>
      <c r="Z48" s="23"/>
      <c r="AA48" s="23"/>
      <c r="AB48" s="23"/>
      <c r="AC48" s="64"/>
      <c r="AD48" s="23"/>
      <c r="AE48" s="23"/>
      <c r="AF48" s="23"/>
      <c r="AG48" s="23"/>
      <c r="AH48" s="23"/>
      <c r="AI48" s="96"/>
    </row>
    <row r="49" spans="1:35" x14ac:dyDescent="0.25">
      <c r="A49" s="100"/>
      <c r="B49" s="27" t="s">
        <v>39</v>
      </c>
      <c r="C49" s="21"/>
      <c r="D49" s="21"/>
      <c r="E49" s="22"/>
      <c r="F49" s="21"/>
      <c r="G49" s="21"/>
      <c r="H49" s="22"/>
      <c r="I49" s="22"/>
      <c r="J49" s="24"/>
      <c r="K49" s="24"/>
      <c r="L49" s="24"/>
      <c r="M49" s="24"/>
      <c r="N49" s="24"/>
      <c r="O49" s="24"/>
      <c r="P49" s="22"/>
      <c r="Q49" s="29">
        <f>Q50</f>
        <v>67.03</v>
      </c>
      <c r="R49" s="29">
        <f>R50</f>
        <v>0</v>
      </c>
      <c r="S49" s="29">
        <f>S50</f>
        <v>64.816999999999993</v>
      </c>
      <c r="T49" s="23">
        <f>T50</f>
        <v>0</v>
      </c>
      <c r="U49" s="23">
        <f>U50</f>
        <v>2.2130000000000081</v>
      </c>
      <c r="V49" s="23"/>
      <c r="W49" s="23"/>
      <c r="X49" s="23"/>
      <c r="Y49" s="23"/>
      <c r="Z49" s="23"/>
      <c r="AA49" s="23"/>
      <c r="AB49" s="23"/>
      <c r="AC49" s="64"/>
      <c r="AD49" s="23"/>
      <c r="AE49" s="23"/>
      <c r="AF49" s="23"/>
      <c r="AG49" s="23"/>
      <c r="AH49" s="23"/>
      <c r="AI49" s="96"/>
    </row>
    <row r="50" spans="1:35" x14ac:dyDescent="0.25">
      <c r="A50" s="100"/>
      <c r="B50" s="27" t="s">
        <v>40</v>
      </c>
      <c r="C50" s="21"/>
      <c r="D50" s="21"/>
      <c r="E50" s="22"/>
      <c r="F50" s="21"/>
      <c r="G50" s="21"/>
      <c r="H50" s="22"/>
      <c r="I50" s="22"/>
      <c r="J50" s="24"/>
      <c r="K50" s="24"/>
      <c r="L50" s="24"/>
      <c r="M50" s="24"/>
      <c r="N50" s="24"/>
      <c r="O50" s="24"/>
      <c r="P50" s="22"/>
      <c r="Q50" s="29">
        <f>Q52+Q51</f>
        <v>67.03</v>
      </c>
      <c r="R50" s="29">
        <f>R52+R51</f>
        <v>0</v>
      </c>
      <c r="S50" s="29">
        <f>S52+S51</f>
        <v>64.816999999999993</v>
      </c>
      <c r="T50" s="29">
        <f>T52+T51</f>
        <v>0</v>
      </c>
      <c r="U50" s="29">
        <f>U52+U51</f>
        <v>2.2130000000000081</v>
      </c>
      <c r="V50" s="23"/>
      <c r="W50" s="23"/>
      <c r="X50" s="23"/>
      <c r="Y50" s="23"/>
      <c r="Z50" s="23"/>
      <c r="AA50" s="23"/>
      <c r="AB50" s="23"/>
      <c r="AC50" s="64"/>
      <c r="AD50" s="23"/>
      <c r="AE50" s="23"/>
      <c r="AF50" s="23"/>
      <c r="AG50" s="23"/>
      <c r="AH50" s="23"/>
      <c r="AI50" s="96"/>
    </row>
    <row r="51" spans="1:35" x14ac:dyDescent="0.25">
      <c r="A51" s="100"/>
      <c r="B51" s="11" t="s">
        <v>90</v>
      </c>
      <c r="C51" s="21"/>
      <c r="D51" s="21"/>
      <c r="E51" s="22"/>
      <c r="F51" s="21"/>
      <c r="G51" s="21"/>
      <c r="H51" s="22"/>
      <c r="I51" s="22"/>
      <c r="J51" s="24"/>
      <c r="K51" s="24"/>
      <c r="L51" s="24"/>
      <c r="M51" s="24"/>
      <c r="N51" s="24"/>
      <c r="O51" s="24"/>
      <c r="P51" s="22"/>
      <c r="Q51" s="29"/>
      <c r="R51" s="29"/>
      <c r="S51" s="29"/>
      <c r="T51" s="29"/>
      <c r="U51" s="29"/>
      <c r="V51" s="23"/>
      <c r="W51" s="23"/>
      <c r="X51" s="23"/>
      <c r="Y51" s="23"/>
      <c r="Z51" s="23"/>
      <c r="AA51" s="23"/>
      <c r="AB51" s="23"/>
      <c r="AC51" s="64"/>
      <c r="AD51" s="23"/>
      <c r="AE51" s="23"/>
      <c r="AF51" s="23"/>
      <c r="AG51" s="23"/>
      <c r="AH51" s="23"/>
      <c r="AI51" s="96"/>
    </row>
    <row r="52" spans="1:35" x14ac:dyDescent="0.25">
      <c r="A52" s="100"/>
      <c r="B52" s="27" t="s">
        <v>91</v>
      </c>
      <c r="C52" s="21"/>
      <c r="D52" s="21"/>
      <c r="E52" s="22"/>
      <c r="F52" s="21"/>
      <c r="G52" s="21"/>
      <c r="H52" s="22"/>
      <c r="I52" s="22"/>
      <c r="J52" s="24"/>
      <c r="K52" s="24"/>
      <c r="L52" s="24"/>
      <c r="M52" s="24"/>
      <c r="N52" s="24"/>
      <c r="O52" s="24"/>
      <c r="P52" s="22"/>
      <c r="Q52" s="29">
        <f>Q53</f>
        <v>67.03</v>
      </c>
      <c r="R52" s="29">
        <f t="shared" ref="R52:U52" si="17">R53</f>
        <v>0</v>
      </c>
      <c r="S52" s="29">
        <f t="shared" si="17"/>
        <v>64.816999999999993</v>
      </c>
      <c r="T52" s="29">
        <f t="shared" si="17"/>
        <v>0</v>
      </c>
      <c r="U52" s="29">
        <f t="shared" si="17"/>
        <v>2.2130000000000081</v>
      </c>
      <c r="V52" s="23"/>
      <c r="W52" s="23"/>
      <c r="X52" s="23"/>
      <c r="Y52" s="23"/>
      <c r="Z52" s="23"/>
      <c r="AA52" s="23"/>
      <c r="AB52" s="23"/>
      <c r="AC52" s="64"/>
      <c r="AD52" s="23"/>
      <c r="AE52" s="23"/>
      <c r="AF52" s="23"/>
      <c r="AG52" s="23"/>
      <c r="AH52" s="23"/>
      <c r="AI52" s="96"/>
    </row>
    <row r="53" spans="1:35" x14ac:dyDescent="0.25">
      <c r="A53" s="100" t="s">
        <v>123</v>
      </c>
      <c r="B53" s="54" t="s">
        <v>120</v>
      </c>
      <c r="C53" s="21"/>
      <c r="D53" s="21"/>
      <c r="E53" s="22"/>
      <c r="F53" s="21"/>
      <c r="G53" s="21"/>
      <c r="H53" s="22"/>
      <c r="I53" s="22"/>
      <c r="J53" s="24"/>
      <c r="K53" s="24"/>
      <c r="L53" s="24"/>
      <c r="M53" s="24"/>
      <c r="N53" s="24"/>
      <c r="O53" s="24"/>
      <c r="P53" s="22"/>
      <c r="Q53" s="29">
        <v>67.03</v>
      </c>
      <c r="R53" s="29"/>
      <c r="S53" s="29">
        <v>64.816999999999993</v>
      </c>
      <c r="T53" s="23"/>
      <c r="U53" s="32">
        <f>Q53-R53-S53-T53</f>
        <v>2.2130000000000081</v>
      </c>
      <c r="V53" s="23"/>
      <c r="W53" s="23"/>
      <c r="X53" s="23"/>
      <c r="Y53" s="23"/>
      <c r="Z53" s="23"/>
      <c r="AA53" s="23"/>
      <c r="AB53" s="23"/>
      <c r="AC53" s="64"/>
      <c r="AD53" s="66"/>
      <c r="AE53" s="67"/>
      <c r="AF53" s="29"/>
      <c r="AG53" s="29"/>
      <c r="AH53" s="29"/>
      <c r="AI53" s="96"/>
    </row>
    <row r="54" spans="1:35" x14ac:dyDescent="0.25">
      <c r="A54" s="100"/>
      <c r="B54" s="68" t="s">
        <v>94</v>
      </c>
      <c r="C54" s="21"/>
      <c r="D54" s="21"/>
      <c r="E54" s="22"/>
      <c r="F54" s="21"/>
      <c r="G54" s="21"/>
      <c r="H54" s="22"/>
      <c r="I54" s="22"/>
      <c r="J54" s="24"/>
      <c r="K54" s="24"/>
      <c r="L54" s="24"/>
      <c r="M54" s="24"/>
      <c r="N54" s="24"/>
      <c r="O54" s="24"/>
      <c r="P54" s="22"/>
      <c r="Q54" s="29">
        <f>Q56</f>
        <v>3.3330000000000002</v>
      </c>
      <c r="R54" s="29">
        <f>R56</f>
        <v>3.0710000000000002</v>
      </c>
      <c r="S54" s="29">
        <f>S56</f>
        <v>0</v>
      </c>
      <c r="T54" s="29">
        <f>T56</f>
        <v>0</v>
      </c>
      <c r="U54" s="29">
        <f>U56</f>
        <v>0.26200000000000001</v>
      </c>
      <c r="V54" s="23"/>
      <c r="W54" s="23"/>
      <c r="X54" s="23"/>
      <c r="Y54" s="23"/>
      <c r="Z54" s="23"/>
      <c r="AA54" s="23"/>
      <c r="AB54" s="23"/>
      <c r="AC54" s="64"/>
      <c r="AD54" s="67"/>
      <c r="AE54" s="67"/>
      <c r="AF54" s="29"/>
      <c r="AG54" s="29"/>
      <c r="AH54" s="29"/>
      <c r="AI54" s="96"/>
    </row>
    <row r="55" spans="1:35" x14ac:dyDescent="0.25">
      <c r="A55" s="100"/>
      <c r="B55" s="69" t="s">
        <v>50</v>
      </c>
      <c r="C55" s="21"/>
      <c r="D55" s="21"/>
      <c r="E55" s="22"/>
      <c r="F55" s="21"/>
      <c r="G55" s="21"/>
      <c r="H55" s="22"/>
      <c r="I55" s="22"/>
      <c r="J55" s="24"/>
      <c r="K55" s="24"/>
      <c r="L55" s="24"/>
      <c r="M55" s="24"/>
      <c r="N55" s="24"/>
      <c r="O55" s="24"/>
      <c r="P55" s="22"/>
      <c r="Q55" s="29"/>
      <c r="R55" s="29"/>
      <c r="S55" s="29"/>
      <c r="T55" s="23"/>
      <c r="U55" s="23"/>
      <c r="V55" s="23"/>
      <c r="W55" s="23"/>
      <c r="X55" s="23"/>
      <c r="Y55" s="23"/>
      <c r="Z55" s="23"/>
      <c r="AA55" s="23"/>
      <c r="AB55" s="23"/>
      <c r="AC55" s="64"/>
      <c r="AD55" s="67"/>
      <c r="AE55" s="67"/>
      <c r="AF55" s="29"/>
      <c r="AG55" s="29"/>
      <c r="AH55" s="29"/>
      <c r="AI55" s="96"/>
    </row>
    <row r="56" spans="1:35" x14ac:dyDescent="0.25">
      <c r="A56" s="100"/>
      <c r="B56" s="69" t="s">
        <v>53</v>
      </c>
      <c r="C56" s="21"/>
      <c r="D56" s="21"/>
      <c r="E56" s="22"/>
      <c r="F56" s="21"/>
      <c r="G56" s="21"/>
      <c r="H56" s="22"/>
      <c r="I56" s="22"/>
      <c r="J56" s="24"/>
      <c r="K56" s="24"/>
      <c r="L56" s="24"/>
      <c r="M56" s="24"/>
      <c r="N56" s="24"/>
      <c r="O56" s="24"/>
      <c r="P56" s="22"/>
      <c r="Q56" s="29">
        <f>Q57</f>
        <v>3.3330000000000002</v>
      </c>
      <c r="R56" s="29">
        <f t="shared" ref="R56:U56" si="18">R57</f>
        <v>3.0710000000000002</v>
      </c>
      <c r="S56" s="29">
        <f t="shared" si="18"/>
        <v>0</v>
      </c>
      <c r="T56" s="29">
        <f t="shared" si="18"/>
        <v>0</v>
      </c>
      <c r="U56" s="29">
        <f t="shared" si="18"/>
        <v>0.26200000000000001</v>
      </c>
      <c r="V56" s="23"/>
      <c r="W56" s="23"/>
      <c r="X56" s="23"/>
      <c r="Y56" s="23"/>
      <c r="Z56" s="23"/>
      <c r="AA56" s="23"/>
      <c r="AB56" s="23"/>
      <c r="AC56" s="64"/>
      <c r="AD56" s="67"/>
      <c r="AE56" s="67"/>
      <c r="AF56" s="29"/>
      <c r="AG56" s="29"/>
      <c r="AH56" s="29"/>
      <c r="AI56" s="96"/>
    </row>
    <row r="57" spans="1:35" x14ac:dyDescent="0.25">
      <c r="A57" s="100" t="s">
        <v>124</v>
      </c>
      <c r="B57" s="65" t="s">
        <v>95</v>
      </c>
      <c r="C57" s="21"/>
      <c r="D57" s="21"/>
      <c r="E57" s="22"/>
      <c r="F57" s="21"/>
      <c r="G57" s="21"/>
      <c r="H57" s="22"/>
      <c r="I57" s="22"/>
      <c r="J57" s="24"/>
      <c r="K57" s="24"/>
      <c r="L57" s="24"/>
      <c r="M57" s="24"/>
      <c r="N57" s="24"/>
      <c r="O57" s="24"/>
      <c r="P57" s="22"/>
      <c r="Q57" s="29">
        <v>3.3330000000000002</v>
      </c>
      <c r="R57" s="29">
        <v>3.0710000000000002</v>
      </c>
      <c r="S57" s="29"/>
      <c r="T57" s="23"/>
      <c r="U57" s="32">
        <f>Q57-R57-S57-T57</f>
        <v>0.26200000000000001</v>
      </c>
      <c r="V57" s="23"/>
      <c r="W57" s="23"/>
      <c r="X57" s="23"/>
      <c r="Y57" s="23"/>
      <c r="Z57" s="23"/>
      <c r="AA57" s="23"/>
      <c r="AB57" s="23"/>
      <c r="AC57" s="64"/>
      <c r="AD57" s="67"/>
      <c r="AE57" s="67"/>
      <c r="AF57" s="29"/>
      <c r="AG57" s="29"/>
      <c r="AH57" s="29"/>
      <c r="AI57" s="96"/>
    </row>
    <row r="58" spans="1:35" ht="31.5" x14ac:dyDescent="0.25">
      <c r="A58" s="101" t="s">
        <v>96</v>
      </c>
      <c r="B58" s="56" t="s">
        <v>59</v>
      </c>
      <c r="C58" s="21"/>
      <c r="D58" s="21"/>
      <c r="E58" s="22"/>
      <c r="F58" s="21"/>
      <c r="G58" s="21"/>
      <c r="H58" s="22"/>
      <c r="I58" s="22"/>
      <c r="J58" s="24"/>
      <c r="K58" s="24"/>
      <c r="L58" s="24"/>
      <c r="M58" s="24"/>
      <c r="N58" s="24"/>
      <c r="O58" s="24"/>
      <c r="P58" s="22"/>
      <c r="Q58" s="29"/>
      <c r="R58" s="23"/>
      <c r="S58" s="29"/>
      <c r="T58" s="23"/>
      <c r="U58" s="23"/>
      <c r="V58" s="11"/>
      <c r="W58" s="11"/>
      <c r="X58" s="11"/>
      <c r="Y58" s="11"/>
      <c r="Z58" s="11"/>
      <c r="AA58" s="11"/>
      <c r="AB58" s="11"/>
      <c r="AC58" s="24"/>
      <c r="AD58" s="11"/>
      <c r="AE58" s="11"/>
      <c r="AF58" s="11"/>
      <c r="AG58" s="11"/>
      <c r="AH58" s="24"/>
      <c r="AI58" s="42"/>
    </row>
    <row r="59" spans="1:35" x14ac:dyDescent="0.25">
      <c r="A59" s="101" t="s">
        <v>97</v>
      </c>
      <c r="B59" s="59" t="s">
        <v>73</v>
      </c>
      <c r="C59" s="21"/>
      <c r="D59" s="21"/>
      <c r="E59" s="22"/>
      <c r="F59" s="21"/>
      <c r="G59" s="21"/>
      <c r="H59" s="22"/>
      <c r="I59" s="22"/>
      <c r="J59" s="24"/>
      <c r="K59" s="24"/>
      <c r="L59" s="24"/>
      <c r="M59" s="24"/>
      <c r="N59" s="24"/>
      <c r="O59" s="24"/>
      <c r="P59" s="22"/>
      <c r="Q59" s="29">
        <f t="shared" ref="Q59:AC60" si="19">Q60</f>
        <v>114.63800000000001</v>
      </c>
      <c r="R59" s="29">
        <f t="shared" si="19"/>
        <v>0.13200000000000001</v>
      </c>
      <c r="S59" s="29">
        <f t="shared" si="19"/>
        <v>109.012</v>
      </c>
      <c r="T59" s="29">
        <f t="shared" si="19"/>
        <v>0</v>
      </c>
      <c r="U59" s="29">
        <f t="shared" si="19"/>
        <v>5.4939999999999998</v>
      </c>
      <c r="V59" s="11"/>
      <c r="W59" s="11"/>
      <c r="X59" s="11"/>
      <c r="Y59" s="11"/>
      <c r="Z59" s="11"/>
      <c r="AA59" s="11"/>
      <c r="AB59" s="11"/>
      <c r="AC59" s="24"/>
      <c r="AD59" s="11"/>
      <c r="AE59" s="11"/>
      <c r="AF59" s="11"/>
      <c r="AG59" s="11"/>
      <c r="AH59" s="24">
        <f>AH60</f>
        <v>5.625</v>
      </c>
      <c r="AI59" s="42"/>
    </row>
    <row r="60" spans="1:35" x14ac:dyDescent="0.25">
      <c r="A60" s="101"/>
      <c r="B60" s="59" t="s">
        <v>98</v>
      </c>
      <c r="C60" s="21"/>
      <c r="D60" s="21"/>
      <c r="E60" s="22"/>
      <c r="F60" s="21"/>
      <c r="G60" s="22"/>
      <c r="H60" s="22"/>
      <c r="I60" s="22"/>
      <c r="J60" s="28"/>
      <c r="K60" s="24"/>
      <c r="L60" s="24"/>
      <c r="M60" s="24"/>
      <c r="N60" s="24"/>
      <c r="O60" s="24"/>
      <c r="P60" s="22"/>
      <c r="Q60" s="29">
        <f t="shared" si="19"/>
        <v>114.63800000000001</v>
      </c>
      <c r="R60" s="29">
        <f t="shared" si="19"/>
        <v>0.13200000000000001</v>
      </c>
      <c r="S60" s="29">
        <f t="shared" si="19"/>
        <v>109.012</v>
      </c>
      <c r="T60" s="29">
        <f t="shared" si="19"/>
        <v>0</v>
      </c>
      <c r="U60" s="29">
        <f t="shared" si="19"/>
        <v>5.4939999999999998</v>
      </c>
      <c r="V60" s="29">
        <f t="shared" si="19"/>
        <v>0</v>
      </c>
      <c r="W60" s="29">
        <f t="shared" si="19"/>
        <v>0</v>
      </c>
      <c r="X60" s="29">
        <f t="shared" si="19"/>
        <v>0</v>
      </c>
      <c r="Y60" s="29">
        <f t="shared" si="19"/>
        <v>0</v>
      </c>
      <c r="Z60" s="29">
        <f t="shared" si="19"/>
        <v>0</v>
      </c>
      <c r="AA60" s="29">
        <f t="shared" si="19"/>
        <v>0</v>
      </c>
      <c r="AB60" s="29">
        <f t="shared" si="19"/>
        <v>0</v>
      </c>
      <c r="AC60" s="28">
        <f t="shared" si="19"/>
        <v>0</v>
      </c>
      <c r="AD60" s="29"/>
      <c r="AE60" s="29"/>
      <c r="AF60" s="29"/>
      <c r="AG60" s="29"/>
      <c r="AH60" s="28">
        <f>AH61</f>
        <v>5.625</v>
      </c>
      <c r="AI60" s="97">
        <f>AI61</f>
        <v>0</v>
      </c>
    </row>
    <row r="61" spans="1:35" x14ac:dyDescent="0.25">
      <c r="A61" s="101"/>
      <c r="B61" s="59" t="s">
        <v>99</v>
      </c>
      <c r="C61" s="21"/>
      <c r="D61" s="21"/>
      <c r="E61" s="22"/>
      <c r="F61" s="21"/>
      <c r="G61" s="22"/>
      <c r="H61" s="22"/>
      <c r="I61" s="22"/>
      <c r="J61" s="28"/>
      <c r="K61" s="24"/>
      <c r="L61" s="24"/>
      <c r="M61" s="24"/>
      <c r="N61" s="24"/>
      <c r="O61" s="24"/>
      <c r="P61" s="22"/>
      <c r="Q61" s="29">
        <f>Q64+Q66+Q62</f>
        <v>114.63800000000001</v>
      </c>
      <c r="R61" s="29">
        <f t="shared" ref="R61:U61" si="20">R64+R66+R62</f>
        <v>0.13200000000000001</v>
      </c>
      <c r="S61" s="29">
        <f t="shared" si="20"/>
        <v>109.012</v>
      </c>
      <c r="T61" s="29">
        <f t="shared" si="20"/>
        <v>0</v>
      </c>
      <c r="U61" s="29">
        <f t="shared" si="20"/>
        <v>5.4939999999999998</v>
      </c>
      <c r="V61" s="29">
        <f t="shared" ref="V61:AI61" si="21">V64+V66</f>
        <v>0</v>
      </c>
      <c r="W61" s="29">
        <f t="shared" si="21"/>
        <v>0</v>
      </c>
      <c r="X61" s="29">
        <f t="shared" si="21"/>
        <v>0</v>
      </c>
      <c r="Y61" s="29">
        <f t="shared" si="21"/>
        <v>0</v>
      </c>
      <c r="Z61" s="29">
        <f t="shared" si="21"/>
        <v>0</v>
      </c>
      <c r="AA61" s="29">
        <f t="shared" si="21"/>
        <v>0</v>
      </c>
      <c r="AB61" s="29">
        <f t="shared" si="21"/>
        <v>0</v>
      </c>
      <c r="AC61" s="28">
        <f t="shared" si="21"/>
        <v>0</v>
      </c>
      <c r="AD61" s="29"/>
      <c r="AE61" s="29"/>
      <c r="AF61" s="29"/>
      <c r="AG61" s="29"/>
      <c r="AH61" s="28">
        <f t="shared" si="21"/>
        <v>5.625</v>
      </c>
      <c r="AI61" s="97">
        <f t="shared" si="21"/>
        <v>0</v>
      </c>
    </row>
    <row r="62" spans="1:35" x14ac:dyDescent="0.25">
      <c r="A62" s="101"/>
      <c r="B62" s="69" t="s">
        <v>53</v>
      </c>
      <c r="C62" s="21"/>
      <c r="D62" s="21"/>
      <c r="E62" s="22"/>
      <c r="F62" s="21"/>
      <c r="G62" s="22"/>
      <c r="H62" s="22"/>
      <c r="I62" s="22"/>
      <c r="J62" s="28"/>
      <c r="K62" s="24"/>
      <c r="L62" s="24"/>
      <c r="M62" s="24"/>
      <c r="N62" s="24"/>
      <c r="O62" s="24"/>
      <c r="P62" s="22"/>
      <c r="Q62" s="29">
        <f>Q63</f>
        <v>97.483000000000004</v>
      </c>
      <c r="R62" s="29">
        <f t="shared" ref="R62:U62" si="22">R63</f>
        <v>0</v>
      </c>
      <c r="S62" s="29">
        <f t="shared" si="22"/>
        <v>91.989000000000004</v>
      </c>
      <c r="T62" s="29">
        <f t="shared" si="22"/>
        <v>0</v>
      </c>
      <c r="U62" s="29">
        <f t="shared" si="22"/>
        <v>5.4939999999999998</v>
      </c>
      <c r="V62" s="29"/>
      <c r="W62" s="29"/>
      <c r="X62" s="29"/>
      <c r="Y62" s="29"/>
      <c r="Z62" s="29"/>
      <c r="AA62" s="29"/>
      <c r="AB62" s="29"/>
      <c r="AC62" s="28"/>
      <c r="AD62" s="29"/>
      <c r="AE62" s="29"/>
      <c r="AF62" s="29"/>
      <c r="AG62" s="29"/>
      <c r="AH62" s="28"/>
      <c r="AI62" s="97"/>
    </row>
    <row r="63" spans="1:35" x14ac:dyDescent="0.25">
      <c r="A63" s="104">
        <v>18</v>
      </c>
      <c r="B63" s="54" t="s">
        <v>121</v>
      </c>
      <c r="C63" s="21"/>
      <c r="D63" s="21"/>
      <c r="E63" s="22"/>
      <c r="F63" s="21"/>
      <c r="G63" s="22"/>
      <c r="H63" s="22"/>
      <c r="I63" s="22"/>
      <c r="J63" s="28"/>
      <c r="K63" s="24"/>
      <c r="L63" s="24"/>
      <c r="M63" s="24"/>
      <c r="N63" s="24"/>
      <c r="O63" s="24"/>
      <c r="P63" s="22"/>
      <c r="Q63" s="29">
        <f>41.192+56.291</f>
        <v>97.483000000000004</v>
      </c>
      <c r="R63" s="29"/>
      <c r="S63" s="29">
        <f>52.062+39.927</f>
        <v>91.989000000000004</v>
      </c>
      <c r="T63" s="29"/>
      <c r="U63" s="32">
        <f>Q63-R63-S63-T63</f>
        <v>5.4939999999999998</v>
      </c>
      <c r="V63" s="29"/>
      <c r="W63" s="29"/>
      <c r="X63" s="29"/>
      <c r="Y63" s="29"/>
      <c r="Z63" s="29"/>
      <c r="AA63" s="29"/>
      <c r="AB63" s="29"/>
      <c r="AC63" s="28"/>
      <c r="AD63" s="29"/>
      <c r="AE63" s="29"/>
      <c r="AF63" s="29"/>
      <c r="AG63" s="29"/>
      <c r="AH63" s="28"/>
      <c r="AI63" s="97"/>
    </row>
    <row r="64" spans="1:35" x14ac:dyDescent="0.25">
      <c r="A64" s="101"/>
      <c r="B64" s="59" t="s">
        <v>100</v>
      </c>
      <c r="C64" s="21"/>
      <c r="D64" s="21"/>
      <c r="E64" s="22"/>
      <c r="F64" s="21"/>
      <c r="G64" s="22"/>
      <c r="H64" s="22"/>
      <c r="I64" s="22"/>
      <c r="J64" s="28"/>
      <c r="K64" s="24"/>
      <c r="L64" s="24"/>
      <c r="M64" s="24"/>
      <c r="N64" s="24"/>
      <c r="O64" s="24"/>
      <c r="P64" s="22"/>
      <c r="Q64" s="29">
        <f t="shared" ref="Q64:AI64" si="23">Q65</f>
        <v>5.03</v>
      </c>
      <c r="R64" s="29">
        <f t="shared" si="23"/>
        <v>4.0000000000000001E-3</v>
      </c>
      <c r="S64" s="29">
        <f t="shared" si="23"/>
        <v>5.0260000000000007</v>
      </c>
      <c r="T64" s="29">
        <f t="shared" si="23"/>
        <v>0</v>
      </c>
      <c r="U64" s="29">
        <f t="shared" si="23"/>
        <v>0</v>
      </c>
      <c r="V64" s="29">
        <f t="shared" si="23"/>
        <v>0</v>
      </c>
      <c r="W64" s="29">
        <f t="shared" si="23"/>
        <v>0</v>
      </c>
      <c r="X64" s="29">
        <f t="shared" si="23"/>
        <v>0</v>
      </c>
      <c r="Y64" s="29">
        <f t="shared" si="23"/>
        <v>0</v>
      </c>
      <c r="Z64" s="29">
        <f t="shared" si="23"/>
        <v>0</v>
      </c>
      <c r="AA64" s="29">
        <f t="shared" si="23"/>
        <v>0</v>
      </c>
      <c r="AB64" s="29">
        <f t="shared" si="23"/>
        <v>0</v>
      </c>
      <c r="AC64" s="28">
        <f t="shared" si="23"/>
        <v>0</v>
      </c>
      <c r="AD64" s="29"/>
      <c r="AE64" s="29"/>
      <c r="AF64" s="29"/>
      <c r="AG64" s="29"/>
      <c r="AH64" s="28">
        <f t="shared" si="23"/>
        <v>0.625</v>
      </c>
      <c r="AI64" s="97">
        <f t="shared" si="23"/>
        <v>0</v>
      </c>
    </row>
    <row r="65" spans="1:35" ht="51" customHeight="1" x14ac:dyDescent="0.25">
      <c r="A65" s="100" t="s">
        <v>92</v>
      </c>
      <c r="B65" s="70" t="s">
        <v>104</v>
      </c>
      <c r="C65" s="8"/>
      <c r="D65" s="8"/>
      <c r="E65" s="11"/>
      <c r="F65" s="8"/>
      <c r="G65" s="8"/>
      <c r="H65" s="11"/>
      <c r="I65" s="11"/>
      <c r="J65" s="71"/>
      <c r="K65" s="71"/>
      <c r="L65" s="71"/>
      <c r="M65" s="71"/>
      <c r="N65" s="71"/>
      <c r="O65" s="71"/>
      <c r="P65" s="11"/>
      <c r="Q65" s="29">
        <v>5.03</v>
      </c>
      <c r="R65" s="73">
        <v>4.0000000000000001E-3</v>
      </c>
      <c r="S65" s="73">
        <f>Q65-R65</f>
        <v>5.0260000000000007</v>
      </c>
      <c r="T65" s="72"/>
      <c r="U65" s="32">
        <f>Q65-R65-S65-T65</f>
        <v>0</v>
      </c>
      <c r="V65" s="11"/>
      <c r="W65" s="11"/>
      <c r="X65" s="11"/>
      <c r="Y65" s="11"/>
      <c r="Z65" s="11"/>
      <c r="AA65" s="11"/>
      <c r="AB65" s="11"/>
      <c r="AC65" s="41"/>
      <c r="AD65" s="11">
        <v>2015</v>
      </c>
      <c r="AE65" s="11">
        <v>25</v>
      </c>
      <c r="AF65" s="11" t="s">
        <v>44</v>
      </c>
      <c r="AG65" s="11" t="s">
        <v>102</v>
      </c>
      <c r="AH65" s="41">
        <v>0.625</v>
      </c>
      <c r="AI65" s="42"/>
    </row>
    <row r="66" spans="1:35" x14ac:dyDescent="0.25">
      <c r="A66" s="101"/>
      <c r="B66" s="59" t="s">
        <v>103</v>
      </c>
      <c r="C66" s="21"/>
      <c r="D66" s="21"/>
      <c r="E66" s="22"/>
      <c r="F66" s="21"/>
      <c r="G66" s="22"/>
      <c r="H66" s="22"/>
      <c r="I66" s="22"/>
      <c r="J66" s="28"/>
      <c r="K66" s="24"/>
      <c r="L66" s="24"/>
      <c r="M66" s="24"/>
      <c r="N66" s="24"/>
      <c r="O66" s="24"/>
      <c r="P66" s="22"/>
      <c r="Q66" s="29">
        <f t="shared" ref="Q66:AI66" si="24">Q67</f>
        <v>12.125</v>
      </c>
      <c r="R66" s="29">
        <f t="shared" si="24"/>
        <v>0.128</v>
      </c>
      <c r="S66" s="29">
        <f t="shared" si="24"/>
        <v>11.997</v>
      </c>
      <c r="T66" s="29">
        <f t="shared" si="24"/>
        <v>0</v>
      </c>
      <c r="U66" s="29">
        <f t="shared" si="24"/>
        <v>0</v>
      </c>
      <c r="V66" s="29">
        <f t="shared" si="24"/>
        <v>0</v>
      </c>
      <c r="W66" s="29">
        <f t="shared" si="24"/>
        <v>0</v>
      </c>
      <c r="X66" s="29">
        <f t="shared" si="24"/>
        <v>0</v>
      </c>
      <c r="Y66" s="29">
        <f t="shared" si="24"/>
        <v>0</v>
      </c>
      <c r="Z66" s="29">
        <f t="shared" si="24"/>
        <v>0</v>
      </c>
      <c r="AA66" s="29">
        <f t="shared" si="24"/>
        <v>0</v>
      </c>
      <c r="AB66" s="29">
        <f t="shared" si="24"/>
        <v>0</v>
      </c>
      <c r="AC66" s="28">
        <f t="shared" si="24"/>
        <v>0</v>
      </c>
      <c r="AD66" s="29"/>
      <c r="AE66" s="29"/>
      <c r="AF66" s="29"/>
      <c r="AG66" s="29"/>
      <c r="AH66" s="28">
        <f t="shared" si="24"/>
        <v>5</v>
      </c>
      <c r="AI66" s="97">
        <f t="shared" si="24"/>
        <v>0</v>
      </c>
    </row>
    <row r="67" spans="1:35" ht="31.5" x14ac:dyDescent="0.25">
      <c r="A67" s="100" t="s">
        <v>93</v>
      </c>
      <c r="B67" s="70" t="s">
        <v>101</v>
      </c>
      <c r="C67" s="8"/>
      <c r="D67" s="8"/>
      <c r="E67" s="11"/>
      <c r="F67" s="8"/>
      <c r="G67" s="8"/>
      <c r="H67" s="11"/>
      <c r="I67" s="11"/>
      <c r="J67" s="71"/>
      <c r="K67" s="71"/>
      <c r="L67" s="71"/>
      <c r="M67" s="71"/>
      <c r="N67" s="71"/>
      <c r="O67" s="71"/>
      <c r="P67" s="11"/>
      <c r="Q67" s="29">
        <v>12.125</v>
      </c>
      <c r="R67" s="73">
        <v>0.128</v>
      </c>
      <c r="S67" s="73">
        <f>Q67-R67</f>
        <v>11.997</v>
      </c>
      <c r="T67" s="72"/>
      <c r="U67" s="72"/>
      <c r="V67" s="11"/>
      <c r="W67" s="11"/>
      <c r="X67" s="11"/>
      <c r="Y67" s="11"/>
      <c r="Z67" s="11"/>
      <c r="AA67" s="11"/>
      <c r="AB67" s="11"/>
      <c r="AC67" s="41"/>
      <c r="AD67" s="11">
        <v>2015</v>
      </c>
      <c r="AE67" s="11">
        <v>25</v>
      </c>
      <c r="AF67" s="11" t="s">
        <v>44</v>
      </c>
      <c r="AG67" s="11" t="s">
        <v>102</v>
      </c>
      <c r="AH67" s="41">
        <v>5</v>
      </c>
      <c r="AI67" s="42"/>
    </row>
    <row r="68" spans="1:35" x14ac:dyDescent="0.25">
      <c r="A68" s="101" t="s">
        <v>105</v>
      </c>
      <c r="B68" s="59" t="s">
        <v>75</v>
      </c>
      <c r="C68" s="21"/>
      <c r="D68" s="21"/>
      <c r="E68" s="22"/>
      <c r="F68" s="21"/>
      <c r="G68" s="21"/>
      <c r="H68" s="22"/>
      <c r="I68" s="22"/>
      <c r="J68" s="24"/>
      <c r="K68" s="24"/>
      <c r="L68" s="24"/>
      <c r="M68" s="24"/>
      <c r="N68" s="24"/>
      <c r="O68" s="24"/>
      <c r="P68" s="22"/>
      <c r="Q68" s="29"/>
      <c r="R68" s="23"/>
      <c r="S68" s="29"/>
      <c r="T68" s="23"/>
      <c r="U68" s="23"/>
      <c r="V68" s="11"/>
      <c r="W68" s="11"/>
      <c r="X68" s="11"/>
      <c r="Y68" s="11"/>
      <c r="Z68" s="11"/>
      <c r="AA68" s="11"/>
      <c r="AB68" s="11"/>
      <c r="AC68" s="24"/>
      <c r="AD68" s="11"/>
      <c r="AE68" s="11"/>
      <c r="AF68" s="11"/>
      <c r="AG68" s="11"/>
      <c r="AH68" s="24"/>
      <c r="AI68" s="42"/>
    </row>
    <row r="69" spans="1:35" x14ac:dyDescent="0.25">
      <c r="A69" s="101" t="s">
        <v>106</v>
      </c>
      <c r="B69" s="59" t="s">
        <v>78</v>
      </c>
      <c r="C69" s="21"/>
      <c r="D69" s="21"/>
      <c r="E69" s="22"/>
      <c r="F69" s="21"/>
      <c r="G69" s="21"/>
      <c r="H69" s="22"/>
      <c r="I69" s="22"/>
      <c r="J69" s="24"/>
      <c r="K69" s="24"/>
      <c r="L69" s="24"/>
      <c r="M69" s="24"/>
      <c r="N69" s="24"/>
      <c r="O69" s="24"/>
      <c r="P69" s="22"/>
      <c r="Q69" s="29"/>
      <c r="R69" s="23"/>
      <c r="S69" s="29"/>
      <c r="T69" s="23"/>
      <c r="U69" s="23"/>
      <c r="V69" s="11"/>
      <c r="W69" s="11"/>
      <c r="X69" s="11"/>
      <c r="Y69" s="11"/>
      <c r="Z69" s="11"/>
      <c r="AA69" s="11"/>
      <c r="AB69" s="11"/>
      <c r="AC69" s="24"/>
      <c r="AD69" s="11"/>
      <c r="AE69" s="11"/>
      <c r="AF69" s="11"/>
      <c r="AG69" s="11"/>
      <c r="AH69" s="24"/>
      <c r="AI69" s="42"/>
    </row>
    <row r="70" spans="1:35" x14ac:dyDescent="0.25">
      <c r="A70" s="101" t="s">
        <v>107</v>
      </c>
      <c r="B70" s="59" t="s">
        <v>86</v>
      </c>
      <c r="C70" s="21"/>
      <c r="D70" s="21"/>
      <c r="E70" s="22"/>
      <c r="F70" s="21"/>
      <c r="G70" s="21"/>
      <c r="H70" s="22"/>
      <c r="I70" s="22"/>
      <c r="J70" s="24"/>
      <c r="K70" s="24"/>
      <c r="L70" s="24"/>
      <c r="M70" s="24"/>
      <c r="N70" s="24"/>
      <c r="O70" s="24"/>
      <c r="P70" s="22"/>
      <c r="Q70" s="29"/>
      <c r="R70" s="29"/>
      <c r="S70" s="29"/>
      <c r="T70" s="29"/>
      <c r="U70" s="29"/>
      <c r="V70" s="11"/>
      <c r="W70" s="11"/>
      <c r="X70" s="11"/>
      <c r="Y70" s="11"/>
      <c r="Z70" s="11"/>
      <c r="AA70" s="11"/>
      <c r="AB70" s="11"/>
      <c r="AC70" s="24"/>
      <c r="AD70" s="11"/>
      <c r="AE70" s="11"/>
      <c r="AF70" s="11"/>
      <c r="AG70" s="11"/>
      <c r="AH70" s="24"/>
      <c r="AI70" s="42"/>
    </row>
    <row r="71" spans="1:35" x14ac:dyDescent="0.25">
      <c r="A71" s="105" t="s">
        <v>108</v>
      </c>
      <c r="B71" s="63" t="s">
        <v>109</v>
      </c>
      <c r="C71" s="21"/>
      <c r="D71" s="21"/>
      <c r="E71" s="22"/>
      <c r="F71" s="21"/>
      <c r="G71" s="21"/>
      <c r="H71" s="22"/>
      <c r="I71" s="22"/>
      <c r="J71" s="24"/>
      <c r="K71" s="24"/>
      <c r="L71" s="24"/>
      <c r="M71" s="24"/>
      <c r="N71" s="24"/>
      <c r="O71" s="24"/>
      <c r="P71" s="22"/>
      <c r="Q71" s="23"/>
      <c r="R71" s="23"/>
      <c r="S71" s="23"/>
      <c r="T71" s="23"/>
      <c r="U71" s="23"/>
      <c r="V71" s="11"/>
      <c r="W71" s="11"/>
      <c r="X71" s="11"/>
      <c r="Y71" s="11"/>
      <c r="Z71" s="11"/>
      <c r="AA71" s="11"/>
      <c r="AB71" s="11"/>
      <c r="AC71" s="24"/>
      <c r="AD71" s="11"/>
      <c r="AE71" s="11"/>
      <c r="AF71" s="11"/>
      <c r="AG71" s="11"/>
      <c r="AH71" s="24"/>
      <c r="AI71" s="42"/>
    </row>
    <row r="72" spans="1:35" x14ac:dyDescent="0.25">
      <c r="A72" s="124" t="s">
        <v>110</v>
      </c>
      <c r="B72" s="125"/>
      <c r="C72" s="74"/>
      <c r="D72" s="74"/>
      <c r="E72" s="75"/>
      <c r="F72" s="74"/>
      <c r="G72" s="75"/>
      <c r="H72" s="74"/>
      <c r="I72" s="75"/>
      <c r="J72" s="74"/>
      <c r="K72" s="75"/>
      <c r="L72" s="75"/>
      <c r="M72" s="75"/>
      <c r="N72" s="75"/>
      <c r="O72" s="75"/>
      <c r="P72" s="75"/>
      <c r="Q72" s="76"/>
      <c r="R72" s="76"/>
      <c r="S72" s="77"/>
      <c r="T72" s="77"/>
      <c r="U72" s="77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41"/>
      <c r="AI72" s="42"/>
    </row>
    <row r="73" spans="1:35" x14ac:dyDescent="0.25">
      <c r="A73" s="7"/>
      <c r="B73" s="8" t="s">
        <v>111</v>
      </c>
      <c r="C73" s="78"/>
      <c r="D73" s="74"/>
      <c r="E73" s="75"/>
      <c r="F73" s="74"/>
      <c r="G73" s="75"/>
      <c r="H73" s="74"/>
      <c r="I73" s="75"/>
      <c r="J73" s="74"/>
      <c r="K73" s="75"/>
      <c r="L73" s="75"/>
      <c r="M73" s="75"/>
      <c r="N73" s="75"/>
      <c r="O73" s="75"/>
      <c r="P73" s="75"/>
      <c r="Q73" s="76"/>
      <c r="R73" s="79"/>
      <c r="S73" s="80"/>
      <c r="T73" s="80"/>
      <c r="U73" s="80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41"/>
      <c r="AI73" s="42"/>
    </row>
    <row r="74" spans="1:35" x14ac:dyDescent="0.25">
      <c r="A74" s="81">
        <v>1</v>
      </c>
      <c r="B74" s="74" t="s">
        <v>112</v>
      </c>
      <c r="C74" s="74"/>
      <c r="D74" s="74"/>
      <c r="E74" s="75"/>
      <c r="F74" s="74"/>
      <c r="G74" s="75"/>
      <c r="H74" s="74"/>
      <c r="I74" s="75"/>
      <c r="J74" s="74"/>
      <c r="K74" s="75"/>
      <c r="L74" s="75"/>
      <c r="M74" s="75"/>
      <c r="N74" s="75"/>
      <c r="O74" s="75"/>
      <c r="P74" s="75"/>
      <c r="Q74" s="76"/>
      <c r="R74" s="79"/>
      <c r="S74" s="80"/>
      <c r="T74" s="80"/>
      <c r="U74" s="80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41"/>
      <c r="AI74" s="42"/>
    </row>
    <row r="75" spans="1:35" ht="16.5" thickBot="1" x14ac:dyDescent="0.3">
      <c r="A75" s="82">
        <v>2</v>
      </c>
      <c r="B75" s="83" t="s">
        <v>113</v>
      </c>
      <c r="C75" s="83"/>
      <c r="D75" s="83"/>
      <c r="E75" s="84"/>
      <c r="F75" s="83"/>
      <c r="G75" s="84"/>
      <c r="H75" s="83"/>
      <c r="I75" s="84"/>
      <c r="J75" s="83"/>
      <c r="K75" s="84"/>
      <c r="L75" s="84"/>
      <c r="M75" s="84"/>
      <c r="N75" s="84"/>
      <c r="O75" s="84"/>
      <c r="P75" s="84"/>
      <c r="Q75" s="85"/>
      <c r="R75" s="85"/>
      <c r="S75" s="86"/>
      <c r="T75" s="86"/>
      <c r="U75" s="86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7"/>
    </row>
    <row r="76" spans="1:35" x14ac:dyDescent="0.25">
      <c r="A76" s="88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90"/>
      <c r="T76" s="90"/>
      <c r="U76" s="90"/>
      <c r="V76" s="89"/>
      <c r="W76" s="89"/>
      <c r="X76" s="89"/>
      <c r="Y76" s="89"/>
    </row>
    <row r="77" spans="1:35" x14ac:dyDescent="0.25">
      <c r="A77" s="88"/>
      <c r="B77" s="126" t="s">
        <v>114</v>
      </c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91"/>
      <c r="W77" s="91"/>
      <c r="X77" s="91"/>
      <c r="Y77" s="91"/>
    </row>
    <row r="78" spans="1:35" x14ac:dyDescent="0.25">
      <c r="A78" s="92"/>
      <c r="B78" s="62" t="s">
        <v>115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93"/>
      <c r="T78" s="93"/>
      <c r="U78" s="93"/>
    </row>
    <row r="79" spans="1:35" x14ac:dyDescent="0.25"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</row>
    <row r="80" spans="1:35" x14ac:dyDescent="0.25">
      <c r="A80" s="92"/>
      <c r="S80" s="1"/>
      <c r="T80" s="1"/>
      <c r="U80" s="1"/>
    </row>
    <row r="81" spans="1:25" ht="15.75" customHeight="1" x14ac:dyDescent="0.25">
      <c r="A81" s="92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91"/>
      <c r="W81" s="91"/>
      <c r="X81" s="91"/>
      <c r="Y81" s="91"/>
    </row>
    <row r="82" spans="1:25" x14ac:dyDescent="0.25">
      <c r="A82" s="92"/>
    </row>
    <row r="83" spans="1:25" x14ac:dyDescent="0.25">
      <c r="A83" s="92"/>
    </row>
    <row r="84" spans="1:25" ht="33.75" customHeight="1" x14ac:dyDescent="0.25">
      <c r="S84" s="1"/>
      <c r="T84" s="1"/>
      <c r="U84" s="1"/>
    </row>
    <row r="85" spans="1:25" x14ac:dyDescent="0.25">
      <c r="A85" s="2"/>
    </row>
  </sheetData>
  <mergeCells count="17">
    <mergeCell ref="B81:U81"/>
    <mergeCell ref="V9:Y9"/>
    <mergeCell ref="Z9:AC9"/>
    <mergeCell ref="AD9:AH9"/>
    <mergeCell ref="AI9:AI10"/>
    <mergeCell ref="A72:B72"/>
    <mergeCell ref="B77:U77"/>
    <mergeCell ref="A4:AI4"/>
    <mergeCell ref="A8:A9"/>
    <mergeCell ref="B8:B9"/>
    <mergeCell ref="C8:P8"/>
    <mergeCell ref="Q8:U9"/>
    <mergeCell ref="V8:AI8"/>
    <mergeCell ref="C9:F9"/>
    <mergeCell ref="G9:J9"/>
    <mergeCell ref="K9:O9"/>
    <mergeCell ref="P9:P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2015-11-17T02:51:34Z</dcterms:modified>
</cp:coreProperties>
</file>