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пэс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ESTATE" localSheetId="0">[1]Опции!$B$14</definedName>
    <definedName name="__ESTATE">[1]Опции!$B$14</definedName>
    <definedName name="_PRJ_SHEET_" localSheetId="0">[1]Опции!$B$15</definedName>
    <definedName name="_PRJ_SHEET_">[1]Опции!$B$15</definedName>
    <definedName name="About_AI" localSheetId="0">#REF!</definedName>
    <definedName name="About_AI">#REF!</definedName>
    <definedName name="About_AI_Summ" localSheetId="0">#REF!</definedName>
    <definedName name="About_AI_Summ">#REF!</definedName>
    <definedName name="AI_Version" localSheetId="0">[1]Опции!$B$5</definedName>
    <definedName name="AI_Version">[1]Опции!$B$5</definedName>
    <definedName name="asset_count_1" localSheetId="0">[1]Проект!$E$480</definedName>
    <definedName name="asset_count_1">[1]Проект!$E$480</definedName>
    <definedName name="asset_count_2" localSheetId="0">[1]Проект!$E$501</definedName>
    <definedName name="asset_count_2">[1]Проект!$E$501</definedName>
    <definedName name="asset_count_3" localSheetId="0">[1]Проект!$E$525</definedName>
    <definedName name="asset_count_3">[1]Проект!$E$525</definedName>
    <definedName name="CalcMethod" localSheetId="0">[1]Проект!$F$217</definedName>
    <definedName name="CalcMethod">[1]Проект!$F$217</definedName>
    <definedName name="Cash_At_End" localSheetId="0">[1]Проект!$A$984:$AP$984</definedName>
    <definedName name="Cash_At_End">[1]Проект!$A$984:$AP$984</definedName>
    <definedName name="COMP_LAST_COLUMN" localSheetId="0">[1]Компания!$AN$1:$AN$65536</definedName>
    <definedName name="COMP_LAST_COLUMN">[1]Компания!$AN$1:$AN$65536</definedName>
    <definedName name="CUR_Foreign" localSheetId="0">[1]Проект!$B$12</definedName>
    <definedName name="CUR_Foreign">[1]Проект!$B$12</definedName>
    <definedName name="CUR_I_Foreign" localSheetId="0">[1]Проект!$D$12</definedName>
    <definedName name="CUR_I_Foreign">[1]Проект!$D$12</definedName>
    <definedName name="CUR_I_Main" localSheetId="0">[1]Проект!$D$11</definedName>
    <definedName name="CUR_I_Main">[1]Проект!$D$11</definedName>
    <definedName name="CUR_I_Report" localSheetId="0">[1]Проект!$D$19</definedName>
    <definedName name="CUR_I_Report">[1]Проект!$D$19</definedName>
    <definedName name="CUR_Main" localSheetId="0">[1]Проект!$B$11</definedName>
    <definedName name="CUR_Main">[1]Проект!$B$11</definedName>
    <definedName name="CUR_Report" localSheetId="0">[1]Проект!$B$19</definedName>
    <definedName name="CUR_Report">[1]Проект!$B$19</definedName>
    <definedName name="CurrencyRate" localSheetId="0">[1]Проект!$F$226:$AN$226</definedName>
    <definedName name="CurrencyRate">[1]Проект!$F$226:$AN$226</definedName>
    <definedName name="EST_BALANCE" localSheetId="0">[1]Проект!$A$144:$IV$214</definedName>
    <definedName name="EST_BALANCE">[1]Проект!$A$144:$IV$214</definedName>
    <definedName name="EST_DATA" localSheetId="0">[1]Проект!$A$33:$IV$143</definedName>
    <definedName name="EST_DATA">[1]Проект!$A$33:$IV$143</definedName>
    <definedName name="EST_FROM" localSheetId="0">[1]Проект!$B$35</definedName>
    <definedName name="EST_FROM">[1]Проект!$B$35</definedName>
    <definedName name="EST_NumStages" localSheetId="0">[1]Проект!$D$57</definedName>
    <definedName name="EST_NumStages">[1]Проект!$D$57</definedName>
    <definedName name="EST_ProdNum" localSheetId="0">[1]Проект!$D$37</definedName>
    <definedName name="EST_ProdNum">[1]Проект!$D$37</definedName>
    <definedName name="EST_SQUARE" localSheetId="0">[1]Проект!$B$41</definedName>
    <definedName name="EST_SQUARE">[1]Проект!$B$41</definedName>
    <definedName name="gexp_count_1" localSheetId="0">[1]Проект!$E$413</definedName>
    <definedName name="gexp_count_1">[1]Проект!$E$413</definedName>
    <definedName name="gexp_count_2" localSheetId="0">[1]Проект!$E$425</definedName>
    <definedName name="gexp_count_2">[1]Проект!$E$425</definedName>
    <definedName name="gexp_count_3" localSheetId="0">[1]Проект!$E$435</definedName>
    <definedName name="gexp_count_3">[1]Проект!$E$435</definedName>
    <definedName name="gexp_count_4" localSheetId="0">[1]Проект!$E$445</definedName>
    <definedName name="gexp_count_4">[1]Проект!$E$445</definedName>
    <definedName name="IS_DEMO" localSheetId="0">[1]Опции!$B$8</definedName>
    <definedName name="IS_DEMO">[1]Опции!$B$8</definedName>
    <definedName name="IS_ESTATE" localSheetId="0">[1]Опции!$B$13</definedName>
    <definedName name="IS_ESTATE">[1]Опции!$B$13</definedName>
    <definedName name="IS_NULL" localSheetId="0">[1]Опции!$B$12</definedName>
    <definedName name="IS_NULL">[1]Опции!$B$12</definedName>
    <definedName name="IS_PRIM" localSheetId="0">[1]Опции!$B$11</definedName>
    <definedName name="IS_PRIM">[1]Опции!$B$11</definedName>
    <definedName name="IS_SUMM" localSheetId="0">[1]Опции!$B$10</definedName>
    <definedName name="IS_SUMM">[1]Опции!$B$10</definedName>
    <definedName name="IS_TRIAL" localSheetId="0">[1]Опции!$B$16</definedName>
    <definedName name="IS_TRIAL">[1]Опции!$B$16</definedName>
    <definedName name="LANGUAGE" localSheetId="0">[1]Проект!$D$17</definedName>
    <definedName name="LANGUAGE">[1]Проект!$D$17</definedName>
    <definedName name="LAST_COLUMN" localSheetId="0">[1]Проект!$AN$1:$AN$65536</definedName>
    <definedName name="LAST_COLUMN">[1]Проект!$AN$1:$AN$65536</definedName>
    <definedName name="lease_count" localSheetId="0">[1]Проект!$E$593</definedName>
    <definedName name="lease_count">[1]Проект!$E$593</definedName>
    <definedName name="ListForSensAnal" localSheetId="0">[1]Анализ!$A$91:$C$98</definedName>
    <definedName name="ListForSensAnal">[1]Анализ!$A$91:$C$98</definedName>
    <definedName name="loan_count" localSheetId="0">[1]Проект!$E$710</definedName>
    <definedName name="loan_count">[1]Проект!$E$710</definedName>
    <definedName name="NWC_T_Cr_AdvK" localSheetId="0">[1]Проект!$B$655</definedName>
    <definedName name="NWC_T_Cr_AdvK">[1]Проект!$B$655</definedName>
    <definedName name="NWC_T_Cr_AdvT" localSheetId="0">[1]Проект!$C$655</definedName>
    <definedName name="NWC_T_Cr_AdvT">[1]Проект!$C$655</definedName>
    <definedName name="NWC_T_Cr_CrdK" localSheetId="0">[1]Проект!$B$656</definedName>
    <definedName name="NWC_T_Cr_CrdK">[1]Проект!$B$656</definedName>
    <definedName name="NWC_T_Cr_CrdT" localSheetId="0">[1]Проект!$C$656</definedName>
    <definedName name="NWC_T_Cr_CrdT">[1]Проект!$C$656</definedName>
    <definedName name="NWC_T_Cycle" localSheetId="0">[1]Проект!$B$634</definedName>
    <definedName name="NWC_T_Cycle">[1]Проект!$B$634</definedName>
    <definedName name="NWC_T_Db_AdvK" localSheetId="0">[1]Проект!$B$643</definedName>
    <definedName name="NWC_T_Db_AdvK">[1]Проект!$B$643</definedName>
    <definedName name="NWC_T_Db_AdvT" localSheetId="0">[1]Проект!$C$643</definedName>
    <definedName name="NWC_T_Db_AdvT">[1]Проект!$C$643</definedName>
    <definedName name="NWC_T_Db_CrdK" localSheetId="0">[1]Проект!$B$644</definedName>
    <definedName name="NWC_T_Db_CrdK">[1]Проект!$B$644</definedName>
    <definedName name="NWC_T_Db_CrdT" localSheetId="0">[1]Проект!$C$644</definedName>
    <definedName name="NWC_T_Db_CrdT">[1]Проект!$C$644</definedName>
    <definedName name="NWC_T_Goods" localSheetId="0">[1]Проект!$B$638</definedName>
    <definedName name="NWC_T_Goods">[1]Проект!$B$638</definedName>
    <definedName name="NWC_T_Mat" localSheetId="0">[1]Проект!$B$632</definedName>
    <definedName name="NWC_T_Mat">[1]Проект!$B$632</definedName>
    <definedName name="PeriodTitle" localSheetId="0">[1]Проект!$F$215:$AN$215</definedName>
    <definedName name="PeriodTitle">[1]Проект!$F$215:$AN$215</definedName>
    <definedName name="pers_count_1" localSheetId="0">[1]Проект!$E$367</definedName>
    <definedName name="pers_count_1">[1]Проект!$E$367</definedName>
    <definedName name="pers_count_2" localSheetId="0">[1]Проект!$E$373</definedName>
    <definedName name="pers_count_2">[1]Проект!$E$373</definedName>
    <definedName name="pers_count_3" localSheetId="0">[1]Проект!$E$379</definedName>
    <definedName name="pers_count_3">[1]Проект!$E$379</definedName>
    <definedName name="pers_count_4" localSheetId="0">[1]Проект!$E$385</definedName>
    <definedName name="pers_count_4">[1]Проект!$E$385</definedName>
    <definedName name="PRJ_COUNT" localSheetId="0">[1]Компания!$D$8</definedName>
    <definedName name="PRJ_COUNT">[1]Компания!$D$8</definedName>
    <definedName name="PRJ_Len" localSheetId="0">[1]Проект!$D$8</definedName>
    <definedName name="PRJ_Len">[1]Проект!$D$8</definedName>
    <definedName name="PRJ_Protected" localSheetId="0">[1]Проект!$D$18</definedName>
    <definedName name="PRJ_Protected">[1]Проект!$D$18</definedName>
    <definedName name="PRJ_StartDate" localSheetId="0">[1]Проект!$D$7</definedName>
    <definedName name="PRJ_StartDate">[1]Проект!$D$7</definedName>
    <definedName name="PRJ_StartMon" localSheetId="0">[1]Проект!$F$26</definedName>
    <definedName name="PRJ_StartMon">[1]Проект!$F$26</definedName>
    <definedName name="PRJ_StartYear" localSheetId="0">[1]Проект!$F$25</definedName>
    <definedName name="PRJ_StartYear">[1]Проект!$F$25</definedName>
    <definedName name="PRJ_Step" localSheetId="0">[1]Проект!$D$10</definedName>
    <definedName name="PRJ_Step">[1]Проект!$D$10</definedName>
    <definedName name="PRJ_Step_SName" localSheetId="0">[1]Проект!$E$9</definedName>
    <definedName name="PRJ_Step_SName">[1]Проект!$E$9</definedName>
    <definedName name="PRJ_StepType" localSheetId="0">[1]Проект!$D$9</definedName>
    <definedName name="PRJ_StepType">[1]Проект!$D$9</definedName>
    <definedName name="prod_tbl_1" localSheetId="0">[1]Проект!$A$243</definedName>
    <definedName name="prod_tbl_1">[1]Проект!$A$243</definedName>
    <definedName name="prod_tbl_2" localSheetId="0">[1]Проект!$A$252</definedName>
    <definedName name="prod_tbl_2">[1]Проект!$A$252</definedName>
    <definedName name="prod_tbl_3" localSheetId="0">[1]Проект!$A$260</definedName>
    <definedName name="prod_tbl_3">[1]Проект!$A$260</definedName>
    <definedName name="prod_tbl_4" localSheetId="0">[1]Проект!$A$286</definedName>
    <definedName name="prod_tbl_4">[1]Проект!$A$286</definedName>
    <definedName name="ProdNum" localSheetId="0">[1]Проект!$D$240</definedName>
    <definedName name="ProdNum">[1]Проект!$D$240</definedName>
    <definedName name="ProfitTax" localSheetId="0">[1]Проект!$B$830</definedName>
    <definedName name="ProfitTax">[1]Проект!$B$830</definedName>
    <definedName name="ProfitTax_Period" localSheetId="0">[1]Проект!$B$831</definedName>
    <definedName name="ProfitTax_Period">[1]Проект!$B$831</definedName>
    <definedName name="RegNum" localSheetId="0">[1]Опции!$B$18</definedName>
    <definedName name="RegNum">[1]Опции!$B$18</definedName>
    <definedName name="SENS_Parameter" localSheetId="0">[1]Анализ!$E$9</definedName>
    <definedName name="SENS_Parameter">[1]Анализ!$E$9</definedName>
    <definedName name="SENS_Project" localSheetId="0">[1]Анализ!$E$7</definedName>
    <definedName name="SENS_Project">[1]Анализ!$E$7</definedName>
    <definedName name="SENS_Res1" localSheetId="0">[1]Анализ!$A$13:$L$19</definedName>
    <definedName name="SENS_Res1">[1]Анализ!$A$13:$L$19</definedName>
    <definedName name="SENS_Res2" localSheetId="0">[1]Анализ!$A$51:$L$57</definedName>
    <definedName name="SENS_Res2">[1]Анализ!$A$51:$L$57</definedName>
    <definedName name="SensForSumm" localSheetId="0">[1]Анализ!$A$48:$L$85</definedName>
    <definedName name="SensForSumm">[1]Анализ!$A$48:$L$85</definedName>
    <definedName name="ShowAbout" localSheetId="0">[1]Опции!$B$9</definedName>
    <definedName name="ShowAbout">[1]Опции!$B$9</definedName>
    <definedName name="ShowRealDates" localSheetId="0">[1]Проект!$D$20</definedName>
    <definedName name="ShowRealDates">[1]Проект!$D$20</definedName>
    <definedName name="SUMM_LAST_COLUMN" localSheetId="0">[1]Сумм!$AN$1:$AN$65536</definedName>
    <definedName name="SUMM_LAST_COLUMN">[1]Сумм!$AN$1:$AN$65536</definedName>
    <definedName name="SUMM_PrjList" localSheetId="0">[1]Сумм!$A$6</definedName>
    <definedName name="SUMM_PrjList">[1]Сумм!$A$6</definedName>
    <definedName name="TRIAL_DATE" localSheetId="0">[1]Опции!$C$16</definedName>
    <definedName name="TRIAL_DATE">[1]Опции!$C$16</definedName>
    <definedName name="UserName" localSheetId="0">[1]Опции!$B$19</definedName>
    <definedName name="UserName">[1]Опции!$B$19</definedName>
    <definedName name="VAT" localSheetId="0">[1]Проект!$B$775</definedName>
    <definedName name="VAT">[1]Проект!$B$775</definedName>
    <definedName name="VAT_OnAssets" localSheetId="0">[1]Проект!#REF!</definedName>
    <definedName name="VAT_OnAssets">[1]Проект!#REF!</definedName>
    <definedName name="VAT_Period" localSheetId="0">[1]Проект!$B$776</definedName>
    <definedName name="VAT_Period">[1]Проект!$B$776</definedName>
    <definedName name="VAT_Repay" localSheetId="0">[1]Проект!$B$777</definedName>
    <definedName name="VAT_Repay">[1]Проект!$B$777</definedName>
    <definedName name="Ver_BuildDate" localSheetId="0">[1]Опции!$B$7</definedName>
    <definedName name="Ver_BuildDate">[1]Опции!$B$7</definedName>
    <definedName name="Ver_ChangeDate" localSheetId="0">[1]Опции!$B$6</definedName>
    <definedName name="Ver_ChangeDate">[1]Опции!$B$6</definedName>
    <definedName name="XLRPARAMS_DK2" localSheetId="0" hidden="1">[4]XLR_NoRangeSheet!$E$6</definedName>
    <definedName name="XLRPARAMS_DK2" hidden="1">[5]XLR_NoRangeSheet!$E$6</definedName>
    <definedName name="XLRPARAMS_DT2" localSheetId="0" hidden="1">[4]XLR_NoRangeSheet!$G$6</definedName>
    <definedName name="XLRPARAMS_DT2" hidden="1">[5]XLR_NoRangeSheet!$G$6</definedName>
    <definedName name="XLRPARAMS_DT2X1" localSheetId="0" hidden="1">[6]XLR_NoRangeSheet!$H$6</definedName>
    <definedName name="XLRPARAMS_DT2X1" hidden="1">[7]XLR_NoRangeSheet!$H$6</definedName>
    <definedName name="XLRPARAMS_DT2X2" localSheetId="0" hidden="1">[6]XLR_NoRangeSheet!$I$6</definedName>
    <definedName name="XLRPARAMS_DT2X2" hidden="1">[7]XLR_NoRangeSheet!$I$6</definedName>
    <definedName name="XLRPARAMS_DT2X3" localSheetId="0" hidden="1">[4]XLR_NoRangeSheet!$J$6</definedName>
    <definedName name="XLRPARAMS_DT2X3" hidden="1">[5]XLR_NoRangeSheet!$J$6</definedName>
    <definedName name="XLRPARAMS_MYNAME" localSheetId="0" hidden="1">[6]XLR_NoRangeSheet!$C$6</definedName>
    <definedName name="XLRPARAMS_MYNAME" hidden="1">[7]XLR_NoRangeSheet!$C$6</definedName>
    <definedName name="XLRPARAMS_XDATE" localSheetId="0" hidden="1">[4]XLR_NoRangeSheet!$B$6</definedName>
    <definedName name="XLRPARAMS_XDATE" hidden="1">[5]XLR_NoRangeSheet!$B$6</definedName>
    <definedName name="апрапр" hidden="1">[8]XLR_NoRangeSheet!$H$6</definedName>
    <definedName name="АЭС">#REF!</definedName>
    <definedName name="доли1">'[9]эл ст'!$A$368:$IV$368</definedName>
    <definedName name="ё">#REF!</definedName>
    <definedName name="ж" hidden="1">[11]XLR_NoRangeSheet!$B$6</definedName>
    <definedName name="курс" localSheetId="0">[12]Исходные!$I$8</definedName>
    <definedName name="курс">[13]Исходные!$I$8</definedName>
    <definedName name="ната" hidden="1">[14]XLR_NoRangeSheet!$G$6</definedName>
    <definedName name="нголеноек">[15]Исходные!$I$7</definedName>
    <definedName name="НДС" localSheetId="0">#REF!</definedName>
    <definedName name="НДС">#REF!</definedName>
    <definedName name="НП" localSheetId="0">[17]Исходные!$I$7</definedName>
    <definedName name="НП">[18]Исходные!$I$7</definedName>
    <definedName name="Пирл">[19]Проект!#REF!</definedName>
    <definedName name="прил31" hidden="1">[20]XLR_NoRangeSheet!$J$6</definedName>
    <definedName name="Собст">'[9]эл ст'!$A$360:$IV$360</definedName>
    <definedName name="Собств">'[9]эл ст'!$A$369:$IV$369</definedName>
    <definedName name="СуммTable_10" localSheetId="0">[1]Сумм!$A$685:$AP$723</definedName>
    <definedName name="СуммTable_10">[1]Сумм!$A$685:$AP$723</definedName>
    <definedName name="Т">[21]Проект!$D$20</definedName>
    <definedName name="э" hidden="1">[11]XLR_NoRangeSheet!$E$6</definedName>
    <definedName name="я" hidden="1">[20]XLR_NoRangeSheet!$G$6</definedName>
  </definedNames>
  <calcPr calcId="145621" fullCalcOnLoad="1"/>
</workbook>
</file>

<file path=xl/calcChain.xml><?xml version="1.0" encoding="utf-8"?>
<calcChain xmlns="http://schemas.openxmlformats.org/spreadsheetml/2006/main">
  <c r="F20" i="1" l="1"/>
  <c r="F19" i="1" s="1"/>
  <c r="F21" i="1"/>
  <c r="Y21" i="1"/>
  <c r="Y20" i="1" s="1"/>
  <c r="Y19" i="1" s="1"/>
  <c r="F23" i="1"/>
  <c r="K24" i="1"/>
  <c r="K23" i="1" s="1"/>
  <c r="K22" i="1" s="1"/>
  <c r="Q24" i="1"/>
  <c r="Q23" i="1" s="1"/>
  <c r="Q22" i="1" s="1"/>
  <c r="Y24" i="1"/>
  <c r="AA24" i="1"/>
  <c r="AA23" i="1" s="1"/>
  <c r="AA22" i="1" s="1"/>
  <c r="AA21" i="1" s="1"/>
  <c r="AA20" i="1" s="1"/>
  <c r="AA19" i="1" s="1"/>
  <c r="E25" i="1"/>
  <c r="E24" i="1" s="1"/>
  <c r="E23" i="1" s="1"/>
  <c r="K25" i="1"/>
  <c r="Q25" i="1"/>
  <c r="S25" i="1"/>
  <c r="S24" i="1" s="1"/>
  <c r="S23" i="1" s="1"/>
  <c r="S22" i="1" s="1"/>
  <c r="U25" i="1"/>
  <c r="U24" i="1" s="1"/>
  <c r="Y25" i="1"/>
  <c r="AA25" i="1"/>
  <c r="K26" i="1"/>
  <c r="N26" i="1"/>
  <c r="O26" i="1"/>
  <c r="O25" i="1" s="1"/>
  <c r="O24" i="1" s="1"/>
  <c r="P26" i="1"/>
  <c r="P25" i="1" s="1"/>
  <c r="P24" i="1" s="1"/>
  <c r="Q26" i="1"/>
  <c r="M27" i="1"/>
  <c r="M26" i="1" s="1"/>
  <c r="M28" i="1"/>
  <c r="M29" i="1"/>
  <c r="D30" i="1"/>
  <c r="D25" i="1" s="1"/>
  <c r="D24" i="1" s="1"/>
  <c r="D23" i="1" s="1"/>
  <c r="E30" i="1"/>
  <c r="F30" i="1"/>
  <c r="F25" i="1" s="1"/>
  <c r="F24" i="1" s="1"/>
  <c r="L30" i="1"/>
  <c r="L25" i="1" s="1"/>
  <c r="L24" i="1" s="1"/>
  <c r="N30" i="1"/>
  <c r="N25" i="1" s="1"/>
  <c r="N24" i="1" s="1"/>
  <c r="O30" i="1"/>
  <c r="P30" i="1"/>
  <c r="Q30" i="1"/>
  <c r="R30" i="1"/>
  <c r="R25" i="1" s="1"/>
  <c r="R24" i="1" s="1"/>
  <c r="R23" i="1" s="1"/>
  <c r="S30" i="1"/>
  <c r="T30" i="1"/>
  <c r="T25" i="1" s="1"/>
  <c r="T24" i="1" s="1"/>
  <c r="U30" i="1"/>
  <c r="V30" i="1"/>
  <c r="V25" i="1" s="1"/>
  <c r="V24" i="1" s="1"/>
  <c r="V23" i="1" s="1"/>
  <c r="V22" i="1" s="1"/>
  <c r="W30" i="1"/>
  <c r="W25" i="1" s="1"/>
  <c r="W24" i="1" s="1"/>
  <c r="W23" i="1" s="1"/>
  <c r="X30" i="1"/>
  <c r="X25" i="1" s="1"/>
  <c r="X24" i="1" s="1"/>
  <c r="Y30" i="1"/>
  <c r="Z30" i="1"/>
  <c r="Z25" i="1" s="1"/>
  <c r="Z24" i="1" s="1"/>
  <c r="Z23" i="1" s="1"/>
  <c r="AA30" i="1"/>
  <c r="AB30" i="1"/>
  <c r="AB25" i="1" s="1"/>
  <c r="AB24" i="1" s="1"/>
  <c r="AC30" i="1"/>
  <c r="AC25" i="1" s="1"/>
  <c r="AC24" i="1" s="1"/>
  <c r="AD30" i="1"/>
  <c r="AD25" i="1" s="1"/>
  <c r="AD24" i="1" s="1"/>
  <c r="AD23" i="1" s="1"/>
  <c r="AD22" i="1" s="1"/>
  <c r="AE30" i="1"/>
  <c r="AE25" i="1" s="1"/>
  <c r="AE24" i="1" s="1"/>
  <c r="M31" i="1"/>
  <c r="A32" i="1"/>
  <c r="M32" i="1"/>
  <c r="M30" i="1" s="1"/>
  <c r="A33" i="1"/>
  <c r="A34" i="1" s="1"/>
  <c r="M33" i="1"/>
  <c r="M34" i="1"/>
  <c r="G36" i="1"/>
  <c r="K36" i="1"/>
  <c r="Q36" i="1"/>
  <c r="S36" i="1"/>
  <c r="V36" i="1"/>
  <c r="W36" i="1"/>
  <c r="Y36" i="1"/>
  <c r="Y23" i="1" s="1"/>
  <c r="Y22" i="1" s="1"/>
  <c r="AA36" i="1"/>
  <c r="AD36" i="1"/>
  <c r="G37" i="1"/>
  <c r="H37" i="1"/>
  <c r="I37" i="1"/>
  <c r="I36" i="1" s="1"/>
  <c r="J37" i="1"/>
  <c r="J36" i="1" s="1"/>
  <c r="K37" i="1"/>
  <c r="L37" i="1"/>
  <c r="P37" i="1"/>
  <c r="P36" i="1" s="1"/>
  <c r="R37" i="1"/>
  <c r="R36" i="1" s="1"/>
  <c r="S37" i="1"/>
  <c r="T37" i="1"/>
  <c r="U37" i="1"/>
  <c r="U36" i="1" s="1"/>
  <c r="V37" i="1"/>
  <c r="W37" i="1"/>
  <c r="X37" i="1"/>
  <c r="Y37" i="1"/>
  <c r="Z37" i="1"/>
  <c r="Z36" i="1" s="1"/>
  <c r="AA37" i="1"/>
  <c r="AB37" i="1"/>
  <c r="AC37" i="1"/>
  <c r="AC36" i="1" s="1"/>
  <c r="AD37" i="1"/>
  <c r="AE37" i="1"/>
  <c r="A38" i="1"/>
  <c r="M38" i="1"/>
  <c r="A39" i="1"/>
  <c r="A40" i="1" s="1"/>
  <c r="A41" i="1" s="1"/>
  <c r="A42" i="1" s="1"/>
  <c r="A43" i="1" s="1"/>
  <c r="A44" i="1" s="1"/>
  <c r="A45" i="1" s="1"/>
  <c r="M39" i="1"/>
  <c r="M40" i="1"/>
  <c r="M41" i="1"/>
  <c r="M42" i="1"/>
  <c r="M45" i="1"/>
  <c r="M46" i="1"/>
  <c r="N47" i="1"/>
  <c r="N37" i="1" s="1"/>
  <c r="N36" i="1" s="1"/>
  <c r="O47" i="1"/>
  <c r="O37" i="1" s="1"/>
  <c r="O36" i="1" s="1"/>
  <c r="P47" i="1"/>
  <c r="Q47" i="1"/>
  <c r="Q37" i="1" s="1"/>
  <c r="M48" i="1"/>
  <c r="M49" i="1"/>
  <c r="M50" i="1"/>
  <c r="M51" i="1"/>
  <c r="E52" i="1"/>
  <c r="G52" i="1"/>
  <c r="H52" i="1"/>
  <c r="I52" i="1"/>
  <c r="J52" i="1"/>
  <c r="K52" i="1"/>
  <c r="L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E36" i="1" s="1"/>
  <c r="M53" i="1"/>
  <c r="M54" i="1"/>
  <c r="M55" i="1"/>
  <c r="M56" i="1"/>
  <c r="M57" i="1"/>
  <c r="M58" i="1"/>
  <c r="M59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M61" i="1"/>
  <c r="M62" i="1"/>
  <c r="N62" i="1"/>
  <c r="O62" i="1"/>
  <c r="P62" i="1"/>
  <c r="Q62" i="1"/>
  <c r="M63" i="1"/>
  <c r="F68" i="1"/>
  <c r="H68" i="1"/>
  <c r="J68" i="1"/>
  <c r="N68" i="1"/>
  <c r="P68" i="1"/>
  <c r="R68" i="1"/>
  <c r="V68" i="1"/>
  <c r="X68" i="1"/>
  <c r="Z68" i="1"/>
  <c r="AD68" i="1"/>
  <c r="D69" i="1"/>
  <c r="D68" i="1" s="1"/>
  <c r="D22" i="1" s="1"/>
  <c r="E69" i="1"/>
  <c r="E68" i="1" s="1"/>
  <c r="F69" i="1"/>
  <c r="G69" i="1"/>
  <c r="G68" i="1" s="1"/>
  <c r="H69" i="1"/>
  <c r="I69" i="1"/>
  <c r="I68" i="1" s="1"/>
  <c r="J69" i="1"/>
  <c r="K69" i="1"/>
  <c r="K68" i="1" s="1"/>
  <c r="L69" i="1"/>
  <c r="L68" i="1" s="1"/>
  <c r="N69" i="1"/>
  <c r="O69" i="1"/>
  <c r="O68" i="1" s="1"/>
  <c r="P69" i="1"/>
  <c r="Q69" i="1"/>
  <c r="Q68" i="1" s="1"/>
  <c r="R69" i="1"/>
  <c r="S69" i="1"/>
  <c r="S68" i="1" s="1"/>
  <c r="T69" i="1"/>
  <c r="T68" i="1" s="1"/>
  <c r="U69" i="1"/>
  <c r="U68" i="1" s="1"/>
  <c r="V69" i="1"/>
  <c r="W69" i="1"/>
  <c r="W68" i="1" s="1"/>
  <c r="X69" i="1"/>
  <c r="Y69" i="1"/>
  <c r="Y68" i="1" s="1"/>
  <c r="Z69" i="1"/>
  <c r="AA69" i="1"/>
  <c r="AA68" i="1" s="1"/>
  <c r="AB69" i="1"/>
  <c r="AB68" i="1" s="1"/>
  <c r="AC69" i="1"/>
  <c r="AC68" i="1" s="1"/>
  <c r="AD69" i="1"/>
  <c r="AE69" i="1"/>
  <c r="AE68" i="1" s="1"/>
  <c r="M70" i="1"/>
  <c r="M71" i="1"/>
  <c r="M69" i="1" s="1"/>
  <c r="M68" i="1" s="1"/>
  <c r="P72" i="1"/>
  <c r="M72" i="1" s="1"/>
  <c r="M73" i="1"/>
  <c r="M74" i="1"/>
  <c r="M75" i="1"/>
  <c r="M76" i="1"/>
  <c r="M77" i="1"/>
  <c r="M78" i="1"/>
  <c r="M79" i="1"/>
  <c r="M80" i="1"/>
  <c r="M81" i="1"/>
  <c r="D82" i="1"/>
  <c r="E82" i="1"/>
  <c r="K82" i="1"/>
  <c r="L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M83" i="1"/>
  <c r="M84" i="1"/>
  <c r="M85" i="1"/>
  <c r="A86" i="1"/>
  <c r="M86" i="1"/>
  <c r="M82" i="1" s="1"/>
  <c r="T89" i="1"/>
  <c r="T88" i="1" s="1"/>
  <c r="G90" i="1"/>
  <c r="G89" i="1" s="1"/>
  <c r="G88" i="1" s="1"/>
  <c r="G87" i="1" s="1"/>
  <c r="I90" i="1"/>
  <c r="K90" i="1"/>
  <c r="O90" i="1"/>
  <c r="O89" i="1" s="1"/>
  <c r="O88" i="1" s="1"/>
  <c r="T90" i="1"/>
  <c r="X90" i="1"/>
  <c r="X89" i="1" s="1"/>
  <c r="X88" i="1" s="1"/>
  <c r="D91" i="1"/>
  <c r="D90" i="1" s="1"/>
  <c r="D89" i="1" s="1"/>
  <c r="D88" i="1" s="1"/>
  <c r="E91" i="1"/>
  <c r="E90" i="1" s="1"/>
  <c r="F91" i="1"/>
  <c r="F90" i="1" s="1"/>
  <c r="G91" i="1"/>
  <c r="H91" i="1"/>
  <c r="H90" i="1" s="1"/>
  <c r="I91" i="1"/>
  <c r="J91" i="1"/>
  <c r="J90" i="1" s="1"/>
  <c r="K91" i="1"/>
  <c r="L91" i="1"/>
  <c r="L90" i="1" s="1"/>
  <c r="L89" i="1" s="1"/>
  <c r="L88" i="1" s="1"/>
  <c r="N91" i="1"/>
  <c r="N90" i="1" s="1"/>
  <c r="O91" i="1"/>
  <c r="P91" i="1"/>
  <c r="P90" i="1" s="1"/>
  <c r="Q91" i="1"/>
  <c r="R91" i="1"/>
  <c r="R90" i="1" s="1"/>
  <c r="S91" i="1"/>
  <c r="S90" i="1" s="1"/>
  <c r="T91" i="1"/>
  <c r="U91" i="1"/>
  <c r="U90" i="1" s="1"/>
  <c r="V91" i="1"/>
  <c r="V90" i="1" s="1"/>
  <c r="V89" i="1" s="1"/>
  <c r="V88" i="1" s="1"/>
  <c r="W91" i="1"/>
  <c r="W90" i="1" s="1"/>
  <c r="W89" i="1" s="1"/>
  <c r="W88" i="1" s="1"/>
  <c r="X91" i="1"/>
  <c r="Y91" i="1"/>
  <c r="Y90" i="1" s="1"/>
  <c r="Y89" i="1" s="1"/>
  <c r="AD91" i="1"/>
  <c r="AD90" i="1" s="1"/>
  <c r="AD89" i="1" s="1"/>
  <c r="AD88" i="1" s="1"/>
  <c r="AE91" i="1"/>
  <c r="AE90" i="1" s="1"/>
  <c r="A92" i="1"/>
  <c r="M92" i="1"/>
  <c r="M91" i="1" s="1"/>
  <c r="M90" i="1" s="1"/>
  <c r="M93" i="1"/>
  <c r="N93" i="1"/>
  <c r="O93" i="1"/>
  <c r="P93" i="1"/>
  <c r="Q93" i="1"/>
  <c r="Q90" i="1" s="1"/>
  <c r="Q89" i="1" s="1"/>
  <c r="Q88" i="1" s="1"/>
  <c r="AD93" i="1"/>
  <c r="A94" i="1"/>
  <c r="M94" i="1"/>
  <c r="A95" i="1"/>
  <c r="A97" i="1" s="1"/>
  <c r="A101" i="1" s="1"/>
  <c r="A102" i="1" s="1"/>
  <c r="A105" i="1" s="1"/>
  <c r="A109" i="1" s="1"/>
  <c r="A116" i="1" s="1"/>
  <c r="A117" i="1" s="1"/>
  <c r="A118" i="1" s="1"/>
  <c r="A119" i="1" s="1"/>
  <c r="A129" i="1" s="1"/>
  <c r="A137" i="1" s="1"/>
  <c r="A138" i="1" s="1"/>
  <c r="A139" i="1" s="1"/>
  <c r="A140" i="1" s="1"/>
  <c r="M95" i="1"/>
  <c r="E99" i="1"/>
  <c r="G99" i="1"/>
  <c r="I99" i="1"/>
  <c r="I89" i="1" s="1"/>
  <c r="I88" i="1" s="1"/>
  <c r="O99" i="1"/>
  <c r="Q99" i="1"/>
  <c r="U99" i="1"/>
  <c r="W99" i="1"/>
  <c r="Y99" i="1"/>
  <c r="D100" i="1"/>
  <c r="D99" i="1" s="1"/>
  <c r="E100" i="1"/>
  <c r="F100" i="1"/>
  <c r="F99" i="1" s="1"/>
  <c r="G100" i="1"/>
  <c r="H100" i="1"/>
  <c r="H99" i="1" s="1"/>
  <c r="I100" i="1"/>
  <c r="J100" i="1"/>
  <c r="J99" i="1" s="1"/>
  <c r="K100" i="1"/>
  <c r="K99" i="1" s="1"/>
  <c r="L100" i="1"/>
  <c r="L99" i="1" s="1"/>
  <c r="N100" i="1"/>
  <c r="N99" i="1" s="1"/>
  <c r="O100" i="1"/>
  <c r="P100" i="1"/>
  <c r="P99" i="1" s="1"/>
  <c r="Q100" i="1"/>
  <c r="R100" i="1"/>
  <c r="R99" i="1" s="1"/>
  <c r="S100" i="1"/>
  <c r="S99" i="1" s="1"/>
  <c r="T100" i="1"/>
  <c r="T99" i="1" s="1"/>
  <c r="U100" i="1"/>
  <c r="V100" i="1"/>
  <c r="V99" i="1" s="1"/>
  <c r="W100" i="1"/>
  <c r="X100" i="1"/>
  <c r="X99" i="1" s="1"/>
  <c r="Y100" i="1"/>
  <c r="AD100" i="1"/>
  <c r="AD99" i="1" s="1"/>
  <c r="AE100" i="1"/>
  <c r="AE99" i="1" s="1"/>
  <c r="M101" i="1"/>
  <c r="M100" i="1" s="1"/>
  <c r="M99" i="1" s="1"/>
  <c r="M102" i="1"/>
  <c r="D103" i="1"/>
  <c r="E103" i="1"/>
  <c r="F103" i="1"/>
  <c r="G103" i="1"/>
  <c r="H103" i="1"/>
  <c r="I103" i="1"/>
  <c r="J103" i="1"/>
  <c r="K103" i="1"/>
  <c r="L103" i="1"/>
  <c r="M103" i="1"/>
  <c r="O103" i="1"/>
  <c r="Q103" i="1"/>
  <c r="R103" i="1"/>
  <c r="S103" i="1"/>
  <c r="T103" i="1"/>
  <c r="U103" i="1"/>
  <c r="V103" i="1"/>
  <c r="W103" i="1"/>
  <c r="X103" i="1"/>
  <c r="Y103" i="1"/>
  <c r="Y88" i="1" s="1"/>
  <c r="Z103" i="1"/>
  <c r="AA103" i="1"/>
  <c r="AB103" i="1"/>
  <c r="AC103" i="1"/>
  <c r="AD103" i="1"/>
  <c r="AE103" i="1"/>
  <c r="M104" i="1"/>
  <c r="N104" i="1"/>
  <c r="N103" i="1" s="1"/>
  <c r="O104" i="1"/>
  <c r="P104" i="1"/>
  <c r="P103" i="1" s="1"/>
  <c r="Q104" i="1"/>
  <c r="M105" i="1"/>
  <c r="D108" i="1"/>
  <c r="E108" i="1"/>
  <c r="F108" i="1"/>
  <c r="G108" i="1"/>
  <c r="H108" i="1"/>
  <c r="I108" i="1"/>
  <c r="J108" i="1"/>
  <c r="K108" i="1"/>
  <c r="L108" i="1"/>
  <c r="N108" i="1"/>
  <c r="O108" i="1"/>
  <c r="P108" i="1"/>
  <c r="Q108" i="1"/>
  <c r="R108" i="1"/>
  <c r="S108" i="1"/>
  <c r="T108" i="1"/>
  <c r="U108" i="1"/>
  <c r="Z108" i="1"/>
  <c r="AA108" i="1"/>
  <c r="AB108" i="1"/>
  <c r="AC108" i="1"/>
  <c r="AD108" i="1"/>
  <c r="AE108" i="1"/>
  <c r="M109" i="1"/>
  <c r="M108" i="1" s="1"/>
  <c r="K112" i="1"/>
  <c r="K111" i="1" s="1"/>
  <c r="K110" i="1" s="1"/>
  <c r="AC112" i="1"/>
  <c r="AC111" i="1" s="1"/>
  <c r="AC110" i="1" s="1"/>
  <c r="E113" i="1"/>
  <c r="F113" i="1"/>
  <c r="F112" i="1" s="1"/>
  <c r="F111" i="1" s="1"/>
  <c r="F110" i="1" s="1"/>
  <c r="J113" i="1"/>
  <c r="K113" i="1"/>
  <c r="L113" i="1"/>
  <c r="P113" i="1"/>
  <c r="R113" i="1"/>
  <c r="R112" i="1" s="1"/>
  <c r="R111" i="1" s="1"/>
  <c r="R110" i="1" s="1"/>
  <c r="T113" i="1"/>
  <c r="V113" i="1"/>
  <c r="V112" i="1" s="1"/>
  <c r="V111" i="1" s="1"/>
  <c r="V110" i="1" s="1"/>
  <c r="Z113" i="1"/>
  <c r="Z112" i="1" s="1"/>
  <c r="Z111" i="1" s="1"/>
  <c r="Z110" i="1" s="1"/>
  <c r="AB113" i="1"/>
  <c r="AB112" i="1" s="1"/>
  <c r="AB111" i="1" s="1"/>
  <c r="AB110" i="1" s="1"/>
  <c r="AE113" i="1"/>
  <c r="D115" i="1"/>
  <c r="D113" i="1" s="1"/>
  <c r="D112" i="1" s="1"/>
  <c r="D111" i="1" s="1"/>
  <c r="D110" i="1" s="1"/>
  <c r="E115" i="1"/>
  <c r="F115" i="1"/>
  <c r="H115" i="1"/>
  <c r="H113" i="1" s="1"/>
  <c r="H112" i="1" s="1"/>
  <c r="H111" i="1" s="1"/>
  <c r="H110" i="1" s="1"/>
  <c r="I115" i="1"/>
  <c r="I113" i="1" s="1"/>
  <c r="I112" i="1" s="1"/>
  <c r="I111" i="1" s="1"/>
  <c r="I110" i="1" s="1"/>
  <c r="J115" i="1"/>
  <c r="K115" i="1"/>
  <c r="L115" i="1"/>
  <c r="O115" i="1"/>
  <c r="O113" i="1" s="1"/>
  <c r="O112" i="1" s="1"/>
  <c r="O111" i="1" s="1"/>
  <c r="O110" i="1" s="1"/>
  <c r="P115" i="1"/>
  <c r="Q115" i="1"/>
  <c r="Q113" i="1" s="1"/>
  <c r="R115" i="1"/>
  <c r="S115" i="1"/>
  <c r="S113" i="1" s="1"/>
  <c r="S112" i="1" s="1"/>
  <c r="S111" i="1" s="1"/>
  <c r="S110" i="1" s="1"/>
  <c r="T115" i="1"/>
  <c r="U115" i="1"/>
  <c r="U113" i="1" s="1"/>
  <c r="U112" i="1" s="1"/>
  <c r="U111" i="1" s="1"/>
  <c r="U110" i="1" s="1"/>
  <c r="V115" i="1"/>
  <c r="W115" i="1"/>
  <c r="W113" i="1" s="1"/>
  <c r="W112" i="1" s="1"/>
  <c r="W111" i="1" s="1"/>
  <c r="W110" i="1" s="1"/>
  <c r="X115" i="1"/>
  <c r="X113" i="1" s="1"/>
  <c r="Y115" i="1"/>
  <c r="Y113" i="1" s="1"/>
  <c r="Y112" i="1" s="1"/>
  <c r="Y111" i="1" s="1"/>
  <c r="Y110" i="1" s="1"/>
  <c r="Z115" i="1"/>
  <c r="AA115" i="1"/>
  <c r="AA113" i="1" s="1"/>
  <c r="AA112" i="1" s="1"/>
  <c r="AA111" i="1" s="1"/>
  <c r="AA110" i="1" s="1"/>
  <c r="AB115" i="1"/>
  <c r="AC115" i="1"/>
  <c r="AC113" i="1" s="1"/>
  <c r="AE115" i="1"/>
  <c r="M116" i="1"/>
  <c r="M117" i="1"/>
  <c r="M118" i="1"/>
  <c r="N119" i="1"/>
  <c r="N115" i="1" s="1"/>
  <c r="N113" i="1" s="1"/>
  <c r="O119" i="1"/>
  <c r="P119" i="1"/>
  <c r="Q119" i="1"/>
  <c r="AD119" i="1"/>
  <c r="AD115" i="1" s="1"/>
  <c r="AD113" i="1" s="1"/>
  <c r="AD112" i="1" s="1"/>
  <c r="AD111" i="1" s="1"/>
  <c r="AD110" i="1" s="1"/>
  <c r="M120" i="1"/>
  <c r="M119" i="1" s="1"/>
  <c r="M121" i="1"/>
  <c r="M122" i="1"/>
  <c r="M123" i="1"/>
  <c r="M124" i="1"/>
  <c r="M125" i="1"/>
  <c r="M126" i="1"/>
  <c r="D127" i="1"/>
  <c r="H127" i="1"/>
  <c r="I127" i="1"/>
  <c r="R127" i="1"/>
  <c r="U127" i="1"/>
  <c r="Y127" i="1"/>
  <c r="D128" i="1"/>
  <c r="E128" i="1"/>
  <c r="E127" i="1" s="1"/>
  <c r="F128" i="1"/>
  <c r="F127" i="1" s="1"/>
  <c r="H128" i="1"/>
  <c r="I128" i="1"/>
  <c r="J128" i="1"/>
  <c r="J127" i="1" s="1"/>
  <c r="K128" i="1"/>
  <c r="K127" i="1" s="1"/>
  <c r="L128" i="1"/>
  <c r="L127" i="1" s="1"/>
  <c r="N128" i="1"/>
  <c r="N127" i="1" s="1"/>
  <c r="O128" i="1"/>
  <c r="O127" i="1" s="1"/>
  <c r="R128" i="1"/>
  <c r="S128" i="1"/>
  <c r="S127" i="1" s="1"/>
  <c r="T128" i="1"/>
  <c r="T127" i="1" s="1"/>
  <c r="U128" i="1"/>
  <c r="V128" i="1"/>
  <c r="V127" i="1" s="1"/>
  <c r="W128" i="1"/>
  <c r="W127" i="1" s="1"/>
  <c r="X128" i="1"/>
  <c r="X127" i="1" s="1"/>
  <c r="Y128" i="1"/>
  <c r="AE128" i="1"/>
  <c r="AE127" i="1" s="1"/>
  <c r="N129" i="1"/>
  <c r="O129" i="1"/>
  <c r="P129" i="1"/>
  <c r="P128" i="1" s="1"/>
  <c r="P127" i="1" s="1"/>
  <c r="Q129" i="1"/>
  <c r="Q128" i="1" s="1"/>
  <c r="Q127" i="1" s="1"/>
  <c r="M130" i="1"/>
  <c r="M131" i="1"/>
  <c r="M132" i="1"/>
  <c r="M133" i="1"/>
  <c r="D136" i="1"/>
  <c r="E136" i="1"/>
  <c r="F136" i="1"/>
  <c r="H136" i="1"/>
  <c r="I136" i="1"/>
  <c r="J136" i="1"/>
  <c r="K136" i="1"/>
  <c r="L136" i="1"/>
  <c r="N136" i="1"/>
  <c r="O136" i="1"/>
  <c r="P136" i="1"/>
  <c r="Q136" i="1"/>
  <c r="R136" i="1"/>
  <c r="S136" i="1"/>
  <c r="T136" i="1"/>
  <c r="U136" i="1"/>
  <c r="X136" i="1"/>
  <c r="AD136" i="1"/>
  <c r="AE136" i="1"/>
  <c r="M137" i="1"/>
  <c r="M136" i="1" s="1"/>
  <c r="M140" i="1"/>
  <c r="A193" i="1"/>
  <c r="M115" i="1" l="1"/>
  <c r="M113" i="1" s="1"/>
  <c r="M112" i="1" s="1"/>
  <c r="M111" i="1" s="1"/>
  <c r="M110" i="1" s="1"/>
  <c r="X112" i="1"/>
  <c r="X111" i="1" s="1"/>
  <c r="X110" i="1" s="1"/>
  <c r="X87" i="1"/>
  <c r="A46" i="1"/>
  <c r="A47" i="1"/>
  <c r="A51" i="1" s="1"/>
  <c r="A53" i="1" s="1"/>
  <c r="A54" i="1" s="1"/>
  <c r="A55" i="1" s="1"/>
  <c r="A56" i="1" s="1"/>
  <c r="A57" i="1" s="1"/>
  <c r="A58" i="1" s="1"/>
  <c r="A59" i="1" s="1"/>
  <c r="A61" i="1" s="1"/>
  <c r="A63" i="1" s="1"/>
  <c r="A69" i="1" s="1"/>
  <c r="A79" i="1" s="1"/>
  <c r="A80" i="1" s="1"/>
  <c r="A83" i="1" s="1"/>
  <c r="A84" i="1" s="1"/>
  <c r="AD21" i="1"/>
  <c r="AD20" i="1" s="1"/>
  <c r="AD19" i="1" s="1"/>
  <c r="N23" i="1"/>
  <c r="N22" i="1" s="1"/>
  <c r="W87" i="1"/>
  <c r="N112" i="1"/>
  <c r="N111" i="1" s="1"/>
  <c r="N110" i="1" s="1"/>
  <c r="AE112" i="1"/>
  <c r="AE111" i="1" s="1"/>
  <c r="AE110" i="1" s="1"/>
  <c r="I87" i="1"/>
  <c r="Q87" i="1"/>
  <c r="Q21" i="1" s="1"/>
  <c r="Q20" i="1" s="1"/>
  <c r="Q19" i="1" s="1"/>
  <c r="AD87" i="1"/>
  <c r="V87" i="1"/>
  <c r="V21" i="1" s="1"/>
  <c r="V20" i="1" s="1"/>
  <c r="V19" i="1" s="1"/>
  <c r="O87" i="1"/>
  <c r="Q112" i="1"/>
  <c r="Q111" i="1" s="1"/>
  <c r="Q110" i="1" s="1"/>
  <c r="D87" i="1"/>
  <c r="D21" i="1" s="1"/>
  <c r="D20" i="1" s="1"/>
  <c r="D19" i="1" s="1"/>
  <c r="E22" i="1"/>
  <c r="P89" i="1"/>
  <c r="P88" i="1" s="1"/>
  <c r="P87" i="1" s="1"/>
  <c r="AB36" i="1"/>
  <c r="X36" i="1"/>
  <c r="X23" i="1" s="1"/>
  <c r="X22" i="1" s="1"/>
  <c r="X21" i="1" s="1"/>
  <c r="X20" i="1" s="1"/>
  <c r="X19" i="1" s="1"/>
  <c r="T36" i="1"/>
  <c r="AE23" i="1"/>
  <c r="AE22" i="1" s="1"/>
  <c r="W22" i="1"/>
  <c r="M25" i="1"/>
  <c r="M24" i="1" s="1"/>
  <c r="M129" i="1"/>
  <c r="M128" i="1" s="1"/>
  <c r="M127" i="1" s="1"/>
  <c r="L112" i="1"/>
  <c r="L111" i="1" s="1"/>
  <c r="L110" i="1" s="1"/>
  <c r="L87" i="1" s="1"/>
  <c r="AE89" i="1"/>
  <c r="AE88" i="1" s="1"/>
  <c r="S89" i="1"/>
  <c r="S88" i="1" s="1"/>
  <c r="S87" i="1" s="1"/>
  <c r="S21" i="1" s="1"/>
  <c r="S20" i="1" s="1"/>
  <c r="S19" i="1" s="1"/>
  <c r="J89" i="1"/>
  <c r="J88" i="1" s="1"/>
  <c r="J87" i="1" s="1"/>
  <c r="F89" i="1"/>
  <c r="F88" i="1" s="1"/>
  <c r="F87" i="1" s="1"/>
  <c r="Z22" i="1"/>
  <c r="Z21" i="1" s="1"/>
  <c r="Z20" i="1" s="1"/>
  <c r="Z19" i="1" s="1"/>
  <c r="R22" i="1"/>
  <c r="R21" i="1" s="1"/>
  <c r="R20" i="1" s="1"/>
  <c r="R19" i="1" s="1"/>
  <c r="P112" i="1"/>
  <c r="P111" i="1" s="1"/>
  <c r="P110" i="1" s="1"/>
  <c r="E112" i="1"/>
  <c r="E111" i="1" s="1"/>
  <c r="E110" i="1" s="1"/>
  <c r="R89" i="1"/>
  <c r="R88" i="1" s="1"/>
  <c r="R87" i="1" s="1"/>
  <c r="N89" i="1"/>
  <c r="N88" i="1" s="1"/>
  <c r="N87" i="1" s="1"/>
  <c r="E89" i="1"/>
  <c r="E88" i="1" s="1"/>
  <c r="AC23" i="1"/>
  <c r="AC22" i="1" s="1"/>
  <c r="AC21" i="1" s="1"/>
  <c r="AC20" i="1" s="1"/>
  <c r="AC19" i="1" s="1"/>
  <c r="P23" i="1"/>
  <c r="P22" i="1" s="1"/>
  <c r="U23" i="1"/>
  <c r="U22" i="1" s="1"/>
  <c r="T112" i="1"/>
  <c r="T111" i="1" s="1"/>
  <c r="T110" i="1" s="1"/>
  <c r="T87" i="1" s="1"/>
  <c r="J112" i="1"/>
  <c r="J111" i="1" s="1"/>
  <c r="J110" i="1" s="1"/>
  <c r="M89" i="1"/>
  <c r="M88" i="1" s="1"/>
  <c r="M87" i="1" s="1"/>
  <c r="U89" i="1"/>
  <c r="U88" i="1" s="1"/>
  <c r="U87" i="1" s="1"/>
  <c r="H89" i="1"/>
  <c r="H88" i="1" s="1"/>
  <c r="H87" i="1" s="1"/>
  <c r="K89" i="1"/>
  <c r="K88" i="1" s="1"/>
  <c r="K87" i="1" s="1"/>
  <c r="K21" i="1" s="1"/>
  <c r="K20" i="1" s="1"/>
  <c r="K19" i="1" s="1"/>
  <c r="M52" i="1"/>
  <c r="M47" i="1"/>
  <c r="M37" i="1" s="1"/>
  <c r="M36" i="1" s="1"/>
  <c r="AB23" i="1"/>
  <c r="AB22" i="1" s="1"/>
  <c r="AB21" i="1" s="1"/>
  <c r="AB20" i="1" s="1"/>
  <c r="AB19" i="1" s="1"/>
  <c r="T23" i="1"/>
  <c r="T22" i="1" s="1"/>
  <c r="O23" i="1"/>
  <c r="O22" i="1" s="1"/>
  <c r="O21" i="1" s="1"/>
  <c r="O20" i="1" s="1"/>
  <c r="O19" i="1" s="1"/>
  <c r="L36" i="1"/>
  <c r="L23" i="1" s="1"/>
  <c r="L22" i="1" s="1"/>
  <c r="L21" i="1" s="1"/>
  <c r="L20" i="1" s="1"/>
  <c r="L19" i="1" s="1"/>
  <c r="H36" i="1"/>
  <c r="AE21" i="1" l="1"/>
  <c r="AE20" i="1" s="1"/>
  <c r="AE19" i="1" s="1"/>
  <c r="T21" i="1"/>
  <c r="T20" i="1" s="1"/>
  <c r="T19" i="1" s="1"/>
  <c r="P21" i="1"/>
  <c r="P20" i="1" s="1"/>
  <c r="P19" i="1" s="1"/>
  <c r="M23" i="1"/>
  <c r="M22" i="1" s="1"/>
  <c r="M21" i="1" s="1"/>
  <c r="M20" i="1" s="1"/>
  <c r="M19" i="1" s="1"/>
  <c r="E21" i="1"/>
  <c r="E20" i="1" s="1"/>
  <c r="E19" i="1" s="1"/>
  <c r="N21" i="1"/>
  <c r="N20" i="1" s="1"/>
  <c r="N19" i="1" s="1"/>
  <c r="AE87" i="1"/>
  <c r="W21" i="1"/>
  <c r="W20" i="1" s="1"/>
  <c r="W19" i="1" s="1"/>
  <c r="U21" i="1"/>
  <c r="U20" i="1" s="1"/>
  <c r="U19" i="1" s="1"/>
  <c r="E87" i="1"/>
</calcChain>
</file>

<file path=xl/sharedStrings.xml><?xml version="1.0" encoding="utf-8"?>
<sst xmlns="http://schemas.openxmlformats.org/spreadsheetml/2006/main" count="294" uniqueCount="228">
  <si>
    <t>Приобретение объектов основных средств</t>
  </si>
  <si>
    <t>1.2.</t>
  </si>
  <si>
    <t>2*6.3 МВА</t>
  </si>
  <si>
    <t>трансформатор 6.3 МВА - 2 шт</t>
  </si>
  <si>
    <t>ПИР ПС 110 кВ  "Терней" (строительство)</t>
  </si>
  <si>
    <t>ПИР ПС 110 кВ "Городская" (строительство)</t>
  </si>
  <si>
    <t>АС-95-120</t>
  </si>
  <si>
    <t>металл ПМТ-21,7; АМ-22,1; УМ-35</t>
  </si>
  <si>
    <t>ПИР ЛЭП 6 кВ от ПС 110/6 кВ "Де-Фриз" (строительство)</t>
  </si>
  <si>
    <t>AERO-Z сеч.176.93 мм</t>
  </si>
  <si>
    <t>ПМ110-1Ф , ПМ110-1Ф.3</t>
  </si>
  <si>
    <t xml:space="preserve">ПИР ВЛ 110 кВ "Пластун"- "Терней" (строительство) </t>
  </si>
  <si>
    <t>62.6 МВА</t>
  </si>
  <si>
    <t>ПИР для строительства будущих лет, в.т.ч.:</t>
  </si>
  <si>
    <t>1.1.2.7</t>
  </si>
  <si>
    <t>Оборудование, не входящее в сметы строек, в.т.ч.:</t>
  </si>
  <si>
    <t>1.1.2.6</t>
  </si>
  <si>
    <t>Прочие объекты электроэнергетики, в.т.ч.:</t>
  </si>
  <si>
    <t>1.1.2.5</t>
  </si>
  <si>
    <t>Строительство  КЛ «ТЭЦ Восточная – Зеленый угол»</t>
  </si>
  <si>
    <t>Строительство  КЛ «ТЭЦ Восточная – СИ»</t>
  </si>
  <si>
    <t>Строительство  КЛ «ТЭЦ Восточная – 2Р»</t>
  </si>
  <si>
    <t>Строительство КЛ «ТЭЦ Восточная – 1Р»</t>
  </si>
  <si>
    <t>определить проектом</t>
  </si>
  <si>
    <t>Строительство КЛ-110 кВ (для технологического присоединения электростанция типа ГТУ ТЭЦ)</t>
  </si>
  <si>
    <t xml:space="preserve">                    КЛЭП 110-220 кВ (ВН)</t>
  </si>
  <si>
    <t xml:space="preserve">              кабельные линии, в т.ч.</t>
  </si>
  <si>
    <t>СИП 3</t>
  </si>
  <si>
    <t>ж/б СВ-95</t>
  </si>
  <si>
    <t>Строительство ВЛ – 10 кВ и КТП 10/0,4  кВ в селе Знаменка</t>
  </si>
  <si>
    <t>Строительство ВЛ – 10 кВ и КТП 10/0,4  кВ в селе Сухановка</t>
  </si>
  <si>
    <t>ЗАС 50</t>
  </si>
  <si>
    <t>Строительство ВЛ – 10 кВ и КТП 10/0,4  кВ возле села Ляличи</t>
  </si>
  <si>
    <t>Строительство ВЛ – 6 кВ и КТП 6/0,4  кВ в селе Глуховка</t>
  </si>
  <si>
    <t>Строительство ЛЭП –0,4  кВ в селе Тамга</t>
  </si>
  <si>
    <t>СИП 2</t>
  </si>
  <si>
    <t>Строительство ВЛ – 10 кВ и КТП 10/0,4  кВ в 4 км на Ю-В от ст. Партизан</t>
  </si>
  <si>
    <t>Строительство ВЛ – 10 кВ и КТП 10/0,4  кВ в селе Духовское</t>
  </si>
  <si>
    <t>Базовые станции сотовой связи (строительство), в т.ч.:</t>
  </si>
  <si>
    <t>Выполнение мероприятий по подключению заявителей по заключенным договорам ТП с мощностью от 15 кВт до 100 кВт</t>
  </si>
  <si>
    <t>Выполнение мероприятий  по подключению заявителей по заключенным договорам ТП с мощностью до 15 кВт</t>
  </si>
  <si>
    <t>Выполнение мероприятий по подключению заявителей по заключенным договорам ТП с мощностью от 100 кВт и выше</t>
  </si>
  <si>
    <t xml:space="preserve">                    ВЛЭП 1-20 кВ (СН2)</t>
  </si>
  <si>
    <t xml:space="preserve">                    ВЛЭП 110-220 кВ (ВН)</t>
  </si>
  <si>
    <t xml:space="preserve">              воздушные линии, в т.ч.:</t>
  </si>
  <si>
    <t xml:space="preserve">       Электрические линии, в т.ч.:</t>
  </si>
  <si>
    <t>Основные объекты всего, в т.ч.</t>
  </si>
  <si>
    <t>Технологическое присоединение потребителей, в т.ч.:</t>
  </si>
  <si>
    <t>1.1.2.4</t>
  </si>
  <si>
    <t>2*40 МВА</t>
  </si>
  <si>
    <t>трансформатор ТДТН-40000/110/35/6 У1-2 шт</t>
  </si>
  <si>
    <t>ПС 110/6 кВ "Бурная" с заходами КЛ 110 кВ (строительство)</t>
  </si>
  <si>
    <t>80 МВА</t>
  </si>
  <si>
    <t>Инновации и НИОКР</t>
  </si>
  <si>
    <t>1.1.2.3</t>
  </si>
  <si>
    <t>Энергосбережение и повышение энергетической эффективности, в т.ч.</t>
  </si>
  <si>
    <t>1.1.2.2</t>
  </si>
  <si>
    <t xml:space="preserve">                    Уровень входящего напряжения 35 кВ (СН1)</t>
  </si>
  <si>
    <t>ТДТН-40000/110/35/6 У1-2 шт</t>
  </si>
  <si>
    <t>ПС 110/35/6 кВ "Орлиная" (строительство)</t>
  </si>
  <si>
    <t xml:space="preserve">                    Уровень входящего напряжения 110 кВ (ВН)</t>
  </si>
  <si>
    <t xml:space="preserve">            Подстанции, в т. ч.</t>
  </si>
  <si>
    <t xml:space="preserve">АПвПу2Г  1х630/150-110/64  </t>
  </si>
  <si>
    <t>металл П-35-2
У-35-2</t>
  </si>
  <si>
    <t xml:space="preserve"> КЛ-110 "Залив-Бурная" (строительство)</t>
  </si>
  <si>
    <t>АС-150</t>
  </si>
  <si>
    <t xml:space="preserve">  КЛ-110 кВ Чуркин-Голдобин (строительство)</t>
  </si>
  <si>
    <t xml:space="preserve">                   КЛЭП 110 кВ (ВН)</t>
  </si>
  <si>
    <t xml:space="preserve">                   ВЛЭП 0,4 кВ (НН)</t>
  </si>
  <si>
    <t>ЛЭП-10 кВ Сокольчи-Глазковка (строительство )</t>
  </si>
  <si>
    <t xml:space="preserve">                   ВЛЭП 1-20 кВ (СН2)</t>
  </si>
  <si>
    <t>АС-120-150-185</t>
  </si>
  <si>
    <t>металл У35-1; УС-110-3; ПС-110-9</t>
  </si>
  <si>
    <t xml:space="preserve">  ВЛ-35 кВ "Сокольчи-Милоградово" (строительство)</t>
  </si>
  <si>
    <t>М-50,АС-70,АС-95,АС-120,АС-185</t>
  </si>
  <si>
    <t>металл У-35-1,
спец</t>
  </si>
  <si>
    <t>ЛЭП-35 кВ Эгершельд - Зеленая - КЭТ с заходами на ПС Русская (строительство)</t>
  </si>
  <si>
    <t xml:space="preserve">                    ВЛЭП 35 кВ (СН1)</t>
  </si>
  <si>
    <t>АСК 300/39</t>
  </si>
  <si>
    <t>металлические на грибовидных подножниках</t>
  </si>
  <si>
    <t>ВЛ 110 кВ "ВТЭЦ-2 до оп.54" (строительство)</t>
  </si>
  <si>
    <t>1.1.2.1</t>
  </si>
  <si>
    <t>222.6 МВА</t>
  </si>
  <si>
    <t>Новое строительство и расширение</t>
  </si>
  <si>
    <t>1.1.2</t>
  </si>
  <si>
    <t>металл У-35-1</t>
  </si>
  <si>
    <t xml:space="preserve">ПИР Реконструкция ЛЭП-35 кВ Ипподром-Академическая-Бурун </t>
  </si>
  <si>
    <t>ПИР Реконструкция сетей 6 / 0,4 кВ с. Тигровое</t>
  </si>
  <si>
    <t>1*10 МВА
1*6.3 МВА</t>
  </si>
  <si>
    <t>трансформатор ТМТ-6300/110 - 1 шт; трансформатор ТДТН - 10000/100 1 шт</t>
  </si>
  <si>
    <t>ПИР Реконструкция ПС-110 кВ Пластун</t>
  </si>
  <si>
    <t>М-50,АС-120</t>
  </si>
  <si>
    <t>ПИР Реконструкция ЛЭП-35 кВ Седанка-Ипподром</t>
  </si>
  <si>
    <t>16.3 МВА</t>
  </si>
  <si>
    <t>1.1.1.10</t>
  </si>
  <si>
    <t>1.1.1.9</t>
  </si>
  <si>
    <t xml:space="preserve">Модернизация измериительных приборов показателей качества электроэнергии </t>
  </si>
  <si>
    <t>Монтаж автоматической противопожарной сигнализации</t>
  </si>
  <si>
    <t>Создание телекоммуникационной сети в новых помещениях Управления Филиала на Командорской 13</t>
  </si>
  <si>
    <t>Оснащение средствами телеизмерений фидеров 6 кВ</t>
  </si>
  <si>
    <t>ЦП 4.2 Обновление автотракторного парка</t>
  </si>
  <si>
    <t>ЦП 4.1 Создание участков в отдаленных районах обслуживания</t>
  </si>
  <si>
    <t xml:space="preserve">ЦП 3.1 Оснащение ПС устройствами телемеханики и связи с выводом на ДП </t>
  </si>
  <si>
    <t xml:space="preserve">ЦП 2.5 Эксплуатация измерительных комплексов </t>
  </si>
  <si>
    <t>ЦП 2.4 Замена измерительных трансформаторов тока и напряжения</t>
  </si>
  <si>
    <t>ЦП 2.3 Оснащение быстродействующими защитами транзитов 110 кВ</t>
  </si>
  <si>
    <t>ЦП 1.3 Замена высоковольтных вводов на ПС 35/110 кВ</t>
  </si>
  <si>
    <t>Целевые программы по повышению надежности электроснабжения потребителей</t>
  </si>
  <si>
    <t>1.1.1.8</t>
  </si>
  <si>
    <t>1.1.1.7</t>
  </si>
  <si>
    <t>Установка устройств регулирования напряжения и компенсации реактивной мощности, в т.ч.</t>
  </si>
  <si>
    <t>1.1.1.6</t>
  </si>
  <si>
    <t>Создание систем телемеханики  и связи, в т.ч.</t>
  </si>
  <si>
    <t>1.1.1.5</t>
  </si>
  <si>
    <t>Создание систем противоаварийной и режимной автоматики, в т.ч.</t>
  </si>
  <si>
    <t>1.1.1.4</t>
  </si>
  <si>
    <t>Энергокластер "Зеленый угол" с элементами интеллектуальных сетей (Smart Grid) в рамках создания интеллектуальной сети юга Приморской энергосистемы</t>
  </si>
  <si>
    <t>1.1.1.3</t>
  </si>
  <si>
    <t>АИИС КУЭ розничного рынка</t>
  </si>
  <si>
    <t>1.1.1.2</t>
  </si>
  <si>
    <t>2*4 МВА</t>
  </si>
  <si>
    <t>трансформатор ТМ-4000/35У1 -2 шт</t>
  </si>
  <si>
    <t>Реконструкция ПС-35/10 кВ Пограничная (телемеханика и связь)</t>
  </si>
  <si>
    <t>1*10 МВА</t>
  </si>
  <si>
    <t>трансформатор ТДТН-10000 - 1 шт</t>
  </si>
  <si>
    <t>Расширение ПС-35/6 кВ "Ипподром" (с переводом на напряжение 110 кВ)</t>
  </si>
  <si>
    <t>2*6,3 МВА</t>
  </si>
  <si>
    <t>трансформатор ТМН-6300/35 - 2 шт</t>
  </si>
  <si>
    <t>Реконструкция ПС 35/6 кВ Заводская (установка линейной ячейки 6 кВ)</t>
  </si>
  <si>
    <t>трансформатор ТМ-4000/35 - 2 шт</t>
  </si>
  <si>
    <t>Реконструкция ПС 35/6 кВ Владимиро-Александровское (Замена трансформаторов)</t>
  </si>
  <si>
    <t>1*6.3 МВА 1*5.6 МВА</t>
  </si>
  <si>
    <t>трансформатор ТМ-6300/35 - 1 шт, трансформатор ТМ-5600/35 - 1шт</t>
  </si>
  <si>
    <t>Реконструкция ПС 35/6 кВ Шахтовая   (Замена трансформаторов)</t>
  </si>
  <si>
    <t>2*10 МВА</t>
  </si>
  <si>
    <t>трансформатор ТДНС-10000/35 - 2 шт.</t>
  </si>
  <si>
    <t>Реконструкция ПС 35/6 кВ Соленое Озеро  (Замена трансформатора Т-2 на 16 МВА)</t>
  </si>
  <si>
    <t>трансформатор ТМ-4000/6 - 2шт</t>
  </si>
  <si>
    <t>Реконструкция ПС 35/6 кВ Соловей ключ  (ретрофит линейной ячейки 6 кВ)</t>
  </si>
  <si>
    <t>98.5 МВА</t>
  </si>
  <si>
    <t>Установка линейной ячейки на ПС 110/6 кВ "Чайка"</t>
  </si>
  <si>
    <t>ТДТН-40000 - 2 шт</t>
  </si>
  <si>
    <t xml:space="preserve">Реконструкция ПС 110 кВ ВТЭЦ-1 </t>
  </si>
  <si>
    <t>2*20 МВА</t>
  </si>
  <si>
    <t>ТДТНГ-20000/110 - 2 шт</t>
  </si>
  <si>
    <t>Реконструкция ПС 110 кВ 2Р</t>
  </si>
  <si>
    <t>1*40.5 МВА
1*40 МВА</t>
  </si>
  <si>
    <t>ТДТНГ-40500/110 - 1 шт, ТДТНГ-40000/110 - 1 шт</t>
  </si>
  <si>
    <t>Реконструкция ПС 110 кВ А</t>
  </si>
  <si>
    <t>Реконструкция ПС 110 кВ А, 2Р,  ВТЭЦ-1 (для технологического присоединения электростанция типа ГТУ ТЭЦ)</t>
  </si>
  <si>
    <t>трансформатор ТДН-10000/110-74У1 - 2 шт</t>
  </si>
  <si>
    <t>Реконструкция ПС 110/6 кВ Шахта 7 (Замена трансформатора Т-1)</t>
  </si>
  <si>
    <t>Реконструкция ПС-110/35/10 Краскино</t>
  </si>
  <si>
    <t>Реконструкция ПС-110/35/6 Находка</t>
  </si>
  <si>
    <t>Расширение ПС-110/35/6 Славянка (монтаж ячейки 110 кВ для присоединения ТП "Посьет")</t>
  </si>
  <si>
    <t>2*25 МВА</t>
  </si>
  <si>
    <t>трансформатор ТРДН-25000/110У1 -2 шт</t>
  </si>
  <si>
    <t>Реконструкция ПС-110/6 УКФ</t>
  </si>
  <si>
    <t>ТДН-25000/110/6 кВ - 2 шт</t>
  </si>
  <si>
    <t>Реконструкция ПС-35 кВ "Чуркин" (расширение ПС-35 кВ с переводом на напряжение 110 кВ)</t>
  </si>
  <si>
    <t>ТДН-40000/110/35/6 кВ - 2 шт</t>
  </si>
  <si>
    <t>Реконструкция ПС-110 кВ Голдобин</t>
  </si>
  <si>
    <t>ТРДН-25000/110-76У1 - 2 шт</t>
  </si>
  <si>
    <t>Реконструкция ПС 110/6 кВ "Загородная" с заменой силового трансформатора Т1</t>
  </si>
  <si>
    <t>трансформатор ТДТН-25000/110-76У1 - 2 шт</t>
  </si>
  <si>
    <t>Реконструкция ПС-110/35/6 кВ Западная</t>
  </si>
  <si>
    <t>493.1 МВА</t>
  </si>
  <si>
    <t>591.6 МВА</t>
  </si>
  <si>
    <t xml:space="preserve">       Подстанции, в т.ч.:</t>
  </si>
  <si>
    <t>АПвП2Г 1х185</t>
  </si>
  <si>
    <t>1У110-4+5, 1У110-3 (+5), ПМ110-1ф</t>
  </si>
  <si>
    <t>Реконструкция ВЛ-35 кВ Эгершельд-Зеленая-КЭТ (с выносом на полуостров Саперный о.Русский)</t>
  </si>
  <si>
    <t>Реконструкция ЗТП города Партизанск</t>
  </si>
  <si>
    <t>Реконструкция сетей 6 / 0,4 кВ города Партизанска и Партизанского Г.О. (п. Авангард)</t>
  </si>
  <si>
    <t xml:space="preserve">Реконструкция сетей 6/10/0.4 кВ </t>
  </si>
  <si>
    <t>АСО300/39</t>
  </si>
  <si>
    <t>металл УМ-110-17.3</t>
  </si>
  <si>
    <t>Вынос ВЛ 110 кВ 2Р-СИ-ВТЭЦ 2 на территории ЦПВБ для стр.сооруж.ТЭЦ Восточная г.Владивосток</t>
  </si>
  <si>
    <t>3</t>
  </si>
  <si>
    <t>АСК240/32</t>
  </si>
  <si>
    <t>ПМ110-1ф.2, ПМ110-1ф.5, УМ110 - 7.2, У110-1+9, УМ110-19.1, У110-2, У110-1+5, У110-2+9, У110-1+14</t>
  </si>
  <si>
    <t>Реконструкция ЛЭП-110 кВ Чайка-Седанка</t>
  </si>
  <si>
    <t>2</t>
  </si>
  <si>
    <t>АСК 240/32, АСК 120/19</t>
  </si>
  <si>
    <t>У110-2+5, У110-2П+5, У110-2+9, УС110-5, УС110-6, УС110-6П, УС110-8+5, МУЕ110-9+5, У220-2+5, У220-2+9</t>
  </si>
  <si>
    <t>Реконструкция ВЛ-110 кВ Волна-2Р-1Ртяга-Амурская-ВТЭЦ-1</t>
  </si>
  <si>
    <t>1</t>
  </si>
  <si>
    <t>1.1.1.1</t>
  </si>
  <si>
    <t>607.9 МВА</t>
  </si>
  <si>
    <t xml:space="preserve">Техническое перевооружение и реконструкция </t>
  </si>
  <si>
    <t>1.1.1</t>
  </si>
  <si>
    <t xml:space="preserve">Инвестиции на производственное развитие, из них: </t>
  </si>
  <si>
    <t>1.1.</t>
  </si>
  <si>
    <t>Инвестиции в основной капитал, в т.ч.</t>
  </si>
  <si>
    <t>Итого по филиалу "Приморские ЭС"</t>
  </si>
  <si>
    <t>протя-
женность, км</t>
  </si>
  <si>
    <t>марка кабеля</t>
  </si>
  <si>
    <t>тип опор</t>
  </si>
  <si>
    <t>норма-
тивный срок службы, лет</t>
  </si>
  <si>
    <t>год ввода в экс-
плуата-
цию</t>
  </si>
  <si>
    <t>мощ-
ность, МВА</t>
  </si>
  <si>
    <t>количество
и марка силовых трансформа-
торов, шт.</t>
  </si>
  <si>
    <t>тепловая энергия, Гкал/час</t>
  </si>
  <si>
    <t>мощ-
ность, МВт</t>
  </si>
  <si>
    <t>год ввода в экс-
плуатацию</t>
  </si>
  <si>
    <t>прочие</t>
  </si>
  <si>
    <t>оборудование и
материалы</t>
  </si>
  <si>
    <t>СМР</t>
  </si>
  <si>
    <t>ПИР</t>
  </si>
  <si>
    <t>всего</t>
  </si>
  <si>
    <t>ВСЕГО</t>
  </si>
  <si>
    <t>иные объекты</t>
  </si>
  <si>
    <t>линии электропередачи</t>
  </si>
  <si>
    <t>подстанции</t>
  </si>
  <si>
    <t>генерирующие объекты</t>
  </si>
  <si>
    <t>Технические характеристики созданных объектов</t>
  </si>
  <si>
    <t>Плановый объем финансирования,
млн. руб. **</t>
  </si>
  <si>
    <t>Наименование объекта</t>
  </si>
  <si>
    <t>№ №</t>
  </si>
  <si>
    <t>М.П.</t>
  </si>
  <si>
    <t>«13» 09 2013 года</t>
  </si>
  <si>
    <t>____________________ М.И. Никуленко</t>
  </si>
  <si>
    <t>Директор филиала ОАО "ДРСК" "Приморские электрические сети"</t>
  </si>
  <si>
    <t>Утверждаю</t>
  </si>
  <si>
    <t>Стоимость основных этапов работ по реализации инвестиционной программы филиала "Приморские электрические сети" на 2013 год</t>
  </si>
  <si>
    <t>от "24" марта 2010 г. №114</t>
  </si>
  <si>
    <t>к приказу Минэнерго России</t>
  </si>
  <si>
    <t>Приложение  №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</si>
</sst>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0_р_._-;\-* #,##0.000_р_._-;_-* &quot;-&quot;??_р_._-;_-@_-"/>
    <numFmt numFmtId="165" formatCode="_-* #,##0_р_._-;\-* #,##0_р_._-;_-* &quot;-&quot;??_р_._-;_-@_-"/>
    <numFmt numFmtId="166" formatCode="#,##0_);[Red]\(#,##0\)"/>
    <numFmt numFmtId="167" formatCode="#,##0_);\(#,##0\)"/>
    <numFmt numFmtId="168" formatCode="[&lt;=9999999]###\-####;\+#_ \(###\)\ ###\-####"/>
  </numFmts>
  <fonts count="5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charset val="204"/>
    </font>
    <font>
      <sz val="10"/>
      <name val="Times New Roman Cyr"/>
      <charset val="204"/>
    </font>
    <font>
      <b/>
      <sz val="10"/>
      <name val="Times New Roman Cyr"/>
      <family val="1"/>
      <charset val="204"/>
    </font>
    <font>
      <i/>
      <sz val="10"/>
      <name val="Times New Roman"/>
      <family val="1"/>
      <charset val="204"/>
    </font>
    <font>
      <i/>
      <sz val="10"/>
      <name val="Times New Roman CYR"/>
      <charset val="204"/>
    </font>
    <font>
      <i/>
      <sz val="10"/>
      <name val="Times New Roman Cyr"/>
      <family val="1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color indexed="12"/>
      <name val="Arial Cyr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sz val="8"/>
      <color indexed="9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Times New Roman"/>
      <charset val="204"/>
    </font>
    <font>
      <sz val="10"/>
      <name val="Arial"/>
      <family val="2"/>
      <charset val="204"/>
    </font>
    <font>
      <sz val="11"/>
      <color rgb="FF000000"/>
      <name val="SimSun"/>
      <family val="2"/>
      <charset val="204"/>
    </font>
    <font>
      <sz val="10"/>
      <name val="Arial"/>
    </font>
    <font>
      <sz val="10"/>
      <name val="Arial Cyr"/>
      <charset val="204"/>
    </font>
    <font>
      <sz val="12"/>
      <name val="Times New Roman CYR"/>
      <charset val="204"/>
    </font>
    <font>
      <sz val="11"/>
      <color indexed="8"/>
      <name val="SimSun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</font>
    <font>
      <sz val="11"/>
      <color indexed="52"/>
      <name val="Calibri"/>
      <family val="2"/>
      <charset val="204"/>
    </font>
    <font>
      <sz val="10"/>
      <name val="Helv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8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166" fontId="15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166" fontId="15" fillId="0" borderId="0">
      <alignment vertical="top"/>
    </xf>
    <xf numFmtId="0" fontId="14" fillId="0" borderId="0"/>
    <xf numFmtId="166" fontId="15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166" fontId="15" fillId="0" borderId="0">
      <alignment vertical="top"/>
    </xf>
    <xf numFmtId="0" fontId="14" fillId="0" borderId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166" fontId="18" fillId="18" borderId="0">
      <alignment vertical="top"/>
    </xf>
    <xf numFmtId="14" fontId="19" fillId="0" borderId="0">
      <alignment vertical="top"/>
    </xf>
    <xf numFmtId="166" fontId="20" fillId="0" borderId="0">
      <alignment vertical="top"/>
    </xf>
    <xf numFmtId="0" fontId="21" fillId="0" borderId="0">
      <alignment vertical="top"/>
    </xf>
    <xf numFmtId="166" fontId="22" fillId="0" borderId="0">
      <alignment vertical="top"/>
    </xf>
    <xf numFmtId="167" fontId="18" fillId="0" borderId="0">
      <alignment vertical="top"/>
    </xf>
    <xf numFmtId="0" fontId="14" fillId="0" borderId="0"/>
    <xf numFmtId="166" fontId="23" fillId="19" borderId="0">
      <alignment horizontal="right" vertical="top"/>
    </xf>
    <xf numFmtId="168" fontId="19" fillId="0" borderId="0">
      <alignment vertical="top"/>
    </xf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23" borderId="0" applyNumberFormat="0" applyBorder="0" applyAlignment="0" applyProtection="0"/>
    <xf numFmtId="0" fontId="24" fillId="9" borderId="17" applyNumberFormat="0" applyAlignment="0" applyProtection="0"/>
    <xf numFmtId="0" fontId="25" fillId="24" borderId="18" applyNumberFormat="0" applyAlignment="0" applyProtection="0"/>
    <xf numFmtId="0" fontId="26" fillId="24" borderId="17" applyNumberFormat="0" applyAlignment="0" applyProtection="0"/>
    <xf numFmtId="44" fontId="2" fillId="0" borderId="0" applyFont="0" applyFill="0" applyBorder="0" applyAlignment="0" applyProtection="0"/>
    <xf numFmtId="0" fontId="27" fillId="0" borderId="0" applyBorder="0">
      <alignment horizontal="center" vertical="center" wrapText="1"/>
    </xf>
    <xf numFmtId="0" fontId="28" fillId="0" borderId="19" applyNumberFormat="0" applyFill="0" applyAlignment="0" applyProtection="0"/>
    <xf numFmtId="0" fontId="29" fillId="0" borderId="20" applyNumberFormat="0" applyFill="0" applyAlignment="0" applyProtection="0"/>
    <xf numFmtId="0" fontId="30" fillId="0" borderId="21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22" applyBorder="0">
      <alignment horizontal="center" vertical="center" wrapText="1"/>
    </xf>
    <xf numFmtId="4" fontId="32" fillId="25" borderId="2" applyBorder="0">
      <alignment horizontal="right"/>
    </xf>
    <xf numFmtId="0" fontId="33" fillId="0" borderId="23" applyNumberFormat="0" applyFill="0" applyAlignment="0" applyProtection="0"/>
    <xf numFmtId="0" fontId="34" fillId="26" borderId="24" applyNumberFormat="0" applyAlignment="0" applyProtection="0"/>
    <xf numFmtId="0" fontId="35" fillId="0" borderId="0" applyNumberFormat="0" applyFill="0" applyBorder="0" applyAlignment="0" applyProtection="0"/>
    <xf numFmtId="0" fontId="36" fillId="27" borderId="0" applyNumberFormat="0" applyBorder="0" applyAlignment="0" applyProtection="0"/>
    <xf numFmtId="0" fontId="2" fillId="0" borderId="0"/>
    <xf numFmtId="0" fontId="37" fillId="0" borderId="0"/>
    <xf numFmtId="0" fontId="2" fillId="0" borderId="0"/>
    <xf numFmtId="0" fontId="38" fillId="0" borderId="0"/>
    <xf numFmtId="0" fontId="37" fillId="0" borderId="0"/>
    <xf numFmtId="0" fontId="38" fillId="0" borderId="0"/>
    <xf numFmtId="0" fontId="1" fillId="0" borderId="0"/>
    <xf numFmtId="0" fontId="39" fillId="0" borderId="0"/>
    <xf numFmtId="0" fontId="40" fillId="0" borderId="0"/>
    <xf numFmtId="0" fontId="38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2" fillId="0" borderId="0"/>
    <xf numFmtId="0" fontId="2" fillId="0" borderId="0"/>
    <xf numFmtId="0" fontId="38" fillId="0" borderId="0"/>
    <xf numFmtId="0" fontId="41" fillId="0" borderId="0"/>
    <xf numFmtId="0" fontId="41" fillId="0" borderId="0"/>
    <xf numFmtId="0" fontId="42" fillId="0" borderId="0"/>
    <xf numFmtId="0" fontId="41" fillId="0" borderId="0"/>
    <xf numFmtId="0" fontId="2" fillId="0" borderId="0"/>
    <xf numFmtId="0" fontId="1" fillId="0" borderId="0"/>
    <xf numFmtId="0" fontId="41" fillId="0" borderId="0"/>
    <xf numFmtId="0" fontId="16" fillId="0" borderId="0"/>
    <xf numFmtId="0" fontId="38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16" fillId="0" borderId="0"/>
    <xf numFmtId="0" fontId="38" fillId="0" borderId="0"/>
    <xf numFmtId="0" fontId="45" fillId="5" borderId="0" applyNumberFormat="0" applyBorder="0" applyAlignment="0" applyProtection="0"/>
    <xf numFmtId="0" fontId="46" fillId="0" borderId="0" applyNumberFormat="0" applyFill="0" applyBorder="0" applyAlignment="0" applyProtection="0"/>
    <xf numFmtId="0" fontId="2" fillId="28" borderId="25" applyNumberFormat="0" applyFont="0" applyAlignment="0" applyProtection="0"/>
    <xf numFmtId="0" fontId="16" fillId="28" borderId="25" applyNumberFormat="0" applyFont="0" applyAlignment="0" applyProtection="0"/>
    <xf numFmtId="9" fontId="4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8" fillId="0" borderId="26" applyNumberFormat="0" applyFill="0" applyAlignment="0" applyProtection="0"/>
    <xf numFmtId="0" fontId="12" fillId="0" borderId="0"/>
    <xf numFmtId="166" fontId="15" fillId="0" borderId="0">
      <alignment vertical="top"/>
    </xf>
    <xf numFmtId="0" fontId="12" fillId="0" borderId="0"/>
    <xf numFmtId="0" fontId="14" fillId="0" borderId="0"/>
    <xf numFmtId="0" fontId="14" fillId="0" borderId="0"/>
    <xf numFmtId="0" fontId="49" fillId="0" borderId="0"/>
    <xf numFmtId="0" fontId="12" fillId="0" borderId="0"/>
    <xf numFmtId="0" fontId="50" fillId="0" borderId="0" applyNumberFormat="0" applyFill="0" applyBorder="0" applyAlignment="0" applyProtection="0"/>
    <xf numFmtId="43" fontId="4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2" fillId="29" borderId="0" applyBorder="0">
      <alignment horizontal="right"/>
    </xf>
    <xf numFmtId="0" fontId="51" fillId="6" borderId="0" applyNumberFormat="0" applyBorder="0" applyAlignment="0" applyProtection="0"/>
  </cellStyleXfs>
  <cellXfs count="148">
    <xf numFmtId="0" fontId="0" fillId="0" borderId="0" xfId="0"/>
    <xf numFmtId="0" fontId="2" fillId="0" borderId="0" xfId="1"/>
    <xf numFmtId="0" fontId="3" fillId="0" borderId="0" xfId="1" applyFont="1" applyFill="1"/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/>
    </xf>
    <xf numFmtId="43" fontId="3" fillId="0" borderId="0" xfId="1" applyNumberFormat="1" applyFont="1" applyFill="1"/>
    <xf numFmtId="43" fontId="3" fillId="0" borderId="1" xfId="1" applyNumberFormat="1" applyFont="1" applyFill="1" applyBorder="1"/>
    <xf numFmtId="43" fontId="3" fillId="0" borderId="2" xfId="1" applyNumberFormat="1" applyFont="1" applyFill="1" applyBorder="1"/>
    <xf numFmtId="43" fontId="3" fillId="0" borderId="3" xfId="1" applyNumberFormat="1" applyFont="1" applyFill="1" applyBorder="1"/>
    <xf numFmtId="164" fontId="4" fillId="0" borderId="1" xfId="1" applyNumberFormat="1" applyFont="1" applyFill="1" applyBorder="1"/>
    <xf numFmtId="164" fontId="4" fillId="0" borderId="2" xfId="1" applyNumberFormat="1" applyFont="1" applyFill="1" applyBorder="1"/>
    <xf numFmtId="164" fontId="4" fillId="0" borderId="4" xfId="1" applyNumberFormat="1" applyFont="1" applyFill="1" applyBorder="1"/>
    <xf numFmtId="43" fontId="3" fillId="0" borderId="5" xfId="1" applyNumberFormat="1" applyFont="1" applyFill="1" applyBorder="1"/>
    <xf numFmtId="43" fontId="3" fillId="0" borderId="2" xfId="1" applyNumberFormat="1" applyFont="1" applyFill="1" applyBorder="1" applyAlignment="1">
      <alignment horizontal="center" vertical="center"/>
    </xf>
    <xf numFmtId="1" fontId="3" fillId="0" borderId="2" xfId="1" applyNumberFormat="1" applyFont="1" applyFill="1" applyBorder="1" applyAlignment="1">
      <alignment horizontal="center"/>
    </xf>
    <xf numFmtId="0" fontId="5" fillId="0" borderId="2" xfId="1" applyFont="1" applyFill="1" applyBorder="1" applyProtection="1">
      <protection locked="0"/>
    </xf>
    <xf numFmtId="0" fontId="6" fillId="0" borderId="2" xfId="1" applyFont="1" applyFill="1" applyBorder="1" applyAlignment="1" applyProtection="1">
      <alignment horizontal="left" vertical="center" wrapText="1"/>
      <protection locked="0"/>
    </xf>
    <xf numFmtId="49" fontId="6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165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164" fontId="3" fillId="0" borderId="1" xfId="1" applyNumberFormat="1" applyFont="1" applyFill="1" applyBorder="1"/>
    <xf numFmtId="164" fontId="3" fillId="0" borderId="2" xfId="1" applyNumberFormat="1" applyFont="1" applyFill="1" applyBorder="1"/>
    <xf numFmtId="164" fontId="3" fillId="0" borderId="4" xfId="1" applyNumberFormat="1" applyFont="1" applyFill="1" applyBorder="1"/>
    <xf numFmtId="0" fontId="5" fillId="0" borderId="2" xfId="1" applyFont="1" applyFill="1" applyBorder="1" applyAlignment="1" applyProtection="1">
      <alignment horizontal="center" vertical="center"/>
      <protection locked="0"/>
    </xf>
    <xf numFmtId="0" fontId="7" fillId="0" borderId="2" xfId="1" applyFont="1" applyFill="1" applyBorder="1" applyAlignment="1" applyProtection="1">
      <alignment horizontal="left" vertical="center" wrapText="1"/>
      <protection locked="0"/>
    </xf>
    <xf numFmtId="1" fontId="7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3" fillId="0" borderId="6" xfId="1" applyNumberFormat="1" applyFont="1" applyFill="1" applyBorder="1"/>
    <xf numFmtId="43" fontId="4" fillId="0" borderId="1" xfId="1" applyNumberFormat="1" applyFont="1" applyFill="1" applyBorder="1"/>
    <xf numFmtId="164" fontId="4" fillId="0" borderId="2" xfId="2" applyNumberFormat="1" applyFont="1" applyFill="1" applyBorder="1" applyAlignment="1">
      <alignment horizontal="center"/>
    </xf>
    <xf numFmtId="43" fontId="4" fillId="0" borderId="2" xfId="1" applyNumberFormat="1" applyFont="1" applyFill="1" applyBorder="1"/>
    <xf numFmtId="43" fontId="4" fillId="0" borderId="3" xfId="1" applyNumberFormat="1" applyFont="1" applyFill="1" applyBorder="1"/>
    <xf numFmtId="43" fontId="4" fillId="0" borderId="5" xfId="1" applyNumberFormat="1" applyFont="1" applyFill="1" applyBorder="1"/>
    <xf numFmtId="43" fontId="4" fillId="0" borderId="2" xfId="1" applyNumberFormat="1" applyFont="1" applyFill="1" applyBorder="1" applyAlignment="1">
      <alignment horizontal="center" vertical="center"/>
    </xf>
    <xf numFmtId="1" fontId="4" fillId="0" borderId="2" xfId="1" applyNumberFormat="1" applyFont="1" applyFill="1" applyBorder="1" applyAlignment="1">
      <alignment horizontal="center"/>
    </xf>
    <xf numFmtId="0" fontId="8" fillId="0" borderId="2" xfId="1" applyFont="1" applyFill="1" applyBorder="1" applyAlignment="1" applyProtection="1">
      <alignment horizontal="center" vertical="center"/>
      <protection locked="0"/>
    </xf>
    <xf numFmtId="164" fontId="9" fillId="0" borderId="1" xfId="1" applyNumberFormat="1" applyFont="1" applyFill="1" applyBorder="1"/>
    <xf numFmtId="164" fontId="9" fillId="0" borderId="2" xfId="1" applyNumberFormat="1" applyFont="1" applyFill="1" applyBorder="1"/>
    <xf numFmtId="164" fontId="9" fillId="0" borderId="4" xfId="1" applyNumberFormat="1" applyFont="1" applyFill="1" applyBorder="1"/>
    <xf numFmtId="0" fontId="10" fillId="0" borderId="2" xfId="1" applyFont="1" applyFill="1" applyBorder="1" applyAlignment="1" applyProtection="1">
      <alignment horizontal="left" vertical="center" wrapText="1"/>
      <protection locked="0"/>
    </xf>
    <xf numFmtId="1" fontId="6" fillId="0" borderId="4" xfId="1" applyNumberFormat="1" applyFont="1" applyFill="1" applyBorder="1" applyAlignment="1" applyProtection="1">
      <alignment horizontal="center" vertical="center" wrapText="1"/>
      <protection locked="0"/>
    </xf>
    <xf numFmtId="43" fontId="9" fillId="0" borderId="1" xfId="1" applyNumberFormat="1" applyFont="1" applyFill="1" applyBorder="1"/>
    <xf numFmtId="43" fontId="9" fillId="0" borderId="2" xfId="1" applyNumberFormat="1" applyFont="1" applyFill="1" applyBorder="1"/>
    <xf numFmtId="165" fontId="9" fillId="0" borderId="2" xfId="2" applyNumberFormat="1" applyFont="1" applyFill="1" applyBorder="1" applyAlignment="1">
      <alignment horizontal="center" vertical="center" wrapText="1"/>
    </xf>
    <xf numFmtId="43" fontId="9" fillId="0" borderId="3" xfId="1" applyNumberFormat="1" applyFont="1" applyFill="1" applyBorder="1"/>
    <xf numFmtId="43" fontId="9" fillId="0" borderId="5" xfId="1" applyNumberFormat="1" applyFont="1" applyFill="1" applyBorder="1"/>
    <xf numFmtId="43" fontId="9" fillId="0" borderId="2" xfId="1" applyNumberFormat="1" applyFont="1" applyFill="1" applyBorder="1" applyAlignment="1">
      <alignment horizontal="center" vertical="center"/>
    </xf>
    <xf numFmtId="1" fontId="9" fillId="0" borderId="2" xfId="1" applyNumberFormat="1" applyFont="1" applyFill="1" applyBorder="1" applyAlignment="1">
      <alignment horizontal="center"/>
    </xf>
    <xf numFmtId="0" fontId="11" fillId="0" borderId="2" xfId="1" applyFont="1" applyFill="1" applyBorder="1" applyAlignment="1" applyProtection="1">
      <alignment horizontal="center" vertical="center"/>
      <protection locked="0"/>
    </xf>
    <xf numFmtId="0" fontId="10" fillId="2" borderId="2" xfId="3" applyFont="1" applyFill="1" applyBorder="1" applyAlignment="1" applyProtection="1">
      <alignment horizontal="left" vertical="center" wrapText="1"/>
      <protection locked="0"/>
    </xf>
    <xf numFmtId="1" fontId="10" fillId="0" borderId="4" xfId="1" applyNumberFormat="1" applyFont="1" applyFill="1" applyBorder="1" applyAlignment="1" applyProtection="1">
      <alignment horizontal="center" vertical="center" wrapText="1"/>
      <protection locked="0"/>
    </xf>
    <xf numFmtId="164" fontId="9" fillId="0" borderId="2" xfId="2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/>
    </xf>
    <xf numFmtId="0" fontId="7" fillId="2" borderId="2" xfId="3" applyFont="1" applyFill="1" applyBorder="1" applyAlignment="1" applyProtection="1">
      <alignment horizontal="left" vertical="center" wrapText="1"/>
      <protection locked="0"/>
    </xf>
    <xf numFmtId="164" fontId="4" fillId="0" borderId="2" xfId="2" applyNumberFormat="1" applyFont="1" applyFill="1" applyBorder="1" applyAlignment="1">
      <alignment horizontal="center" vertical="center"/>
    </xf>
    <xf numFmtId="165" fontId="3" fillId="0" borderId="2" xfId="2" applyNumberFormat="1" applyFont="1" applyFill="1" applyBorder="1" applyAlignment="1">
      <alignment horizontal="center" vertical="center" wrapText="1"/>
    </xf>
    <xf numFmtId="165" fontId="3" fillId="0" borderId="2" xfId="2" applyNumberFormat="1" applyFont="1" applyFill="1" applyBorder="1" applyAlignment="1" applyProtection="1">
      <alignment horizontal="left" vertical="center" wrapText="1"/>
      <protection locked="0"/>
    </xf>
    <xf numFmtId="0" fontId="3" fillId="0" borderId="2" xfId="4" applyFont="1" applyFill="1" applyBorder="1" applyAlignment="1">
      <alignment horizontal="center" vertical="center" wrapText="1"/>
    </xf>
    <xf numFmtId="0" fontId="3" fillId="0" borderId="2" xfId="4" applyFont="1" applyFill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 vertical="center" wrapText="1"/>
    </xf>
    <xf numFmtId="0" fontId="7" fillId="0" borderId="2" xfId="3" applyFont="1" applyFill="1" applyBorder="1" applyAlignment="1" applyProtection="1">
      <alignment horizontal="left" vertical="center" wrapText="1"/>
      <protection locked="0"/>
    </xf>
    <xf numFmtId="0" fontId="7" fillId="0" borderId="2" xfId="1" applyFont="1" applyFill="1" applyBorder="1" applyAlignment="1" applyProtection="1">
      <alignment vertical="center" wrapText="1"/>
      <protection locked="0"/>
    </xf>
    <xf numFmtId="43" fontId="4" fillId="3" borderId="1" xfId="1" applyNumberFormat="1" applyFont="1" applyFill="1" applyBorder="1"/>
    <xf numFmtId="164" fontId="4" fillId="3" borderId="2" xfId="2" applyNumberFormat="1" applyFont="1" applyFill="1" applyBorder="1" applyAlignment="1">
      <alignment horizontal="center" vertical="center"/>
    </xf>
    <xf numFmtId="43" fontId="4" fillId="3" borderId="2" xfId="1" applyNumberFormat="1" applyFont="1" applyFill="1" applyBorder="1"/>
    <xf numFmtId="43" fontId="4" fillId="3" borderId="3" xfId="1" applyNumberFormat="1" applyFont="1" applyFill="1" applyBorder="1"/>
    <xf numFmtId="164" fontId="4" fillId="3" borderId="1" xfId="1" applyNumberFormat="1" applyFont="1" applyFill="1" applyBorder="1"/>
    <xf numFmtId="164" fontId="4" fillId="3" borderId="2" xfId="1" applyNumberFormat="1" applyFont="1" applyFill="1" applyBorder="1"/>
    <xf numFmtId="164" fontId="4" fillId="3" borderId="4" xfId="1" applyNumberFormat="1" applyFont="1" applyFill="1" applyBorder="1"/>
    <xf numFmtId="43" fontId="4" fillId="3" borderId="5" xfId="1" applyNumberFormat="1" applyFont="1" applyFill="1" applyBorder="1"/>
    <xf numFmtId="43" fontId="4" fillId="3" borderId="2" xfId="1" applyNumberFormat="1" applyFont="1" applyFill="1" applyBorder="1" applyAlignment="1">
      <alignment horizontal="center" vertical="center"/>
    </xf>
    <xf numFmtId="1" fontId="4" fillId="3" borderId="2" xfId="1" applyNumberFormat="1" applyFont="1" applyFill="1" applyBorder="1" applyAlignment="1">
      <alignment horizontal="center"/>
    </xf>
    <xf numFmtId="0" fontId="8" fillId="3" borderId="2" xfId="1" applyFont="1" applyFill="1" applyBorder="1" applyAlignment="1" applyProtection="1">
      <alignment horizontal="center" vertical="center"/>
      <protection locked="0"/>
    </xf>
    <xf numFmtId="0" fontId="6" fillId="3" borderId="2" xfId="1" applyFont="1" applyFill="1" applyBorder="1" applyAlignment="1" applyProtection="1">
      <alignment horizontal="left" vertical="center" wrapText="1"/>
      <protection locked="0"/>
    </xf>
    <xf numFmtId="49" fontId="6" fillId="3" borderId="4" xfId="1" applyNumberFormat="1" applyFont="1" applyFill="1" applyBorder="1" applyAlignment="1" applyProtection="1">
      <alignment horizontal="center" vertical="center" wrapText="1"/>
      <protection locked="0"/>
    </xf>
    <xf numFmtId="43" fontId="3" fillId="0" borderId="1" xfId="1" applyNumberFormat="1" applyFont="1" applyBorder="1"/>
    <xf numFmtId="43" fontId="3" fillId="0" borderId="2" xfId="1" applyNumberFormat="1" applyFont="1" applyBorder="1"/>
    <xf numFmtId="43" fontId="3" fillId="0" borderId="3" xfId="1" applyNumberFormat="1" applyFont="1" applyBorder="1"/>
    <xf numFmtId="43" fontId="3" fillId="0" borderId="5" xfId="1" applyNumberFormat="1" applyFont="1" applyBorder="1"/>
    <xf numFmtId="165" fontId="3" fillId="0" borderId="2" xfId="2" applyNumberFormat="1" applyFont="1" applyFill="1" applyBorder="1" applyAlignment="1">
      <alignment horizontal="left" vertical="center" wrapText="1"/>
    </xf>
    <xf numFmtId="1" fontId="3" fillId="0" borderId="2" xfId="4" applyNumberFormat="1" applyFont="1" applyBorder="1" applyAlignment="1">
      <alignment horizontal="center" vertical="center"/>
    </xf>
    <xf numFmtId="0" fontId="5" fillId="0" borderId="2" xfId="1" applyFont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>
      <alignment horizontal="left" vertical="center" wrapText="1"/>
    </xf>
    <xf numFmtId="164" fontId="3" fillId="0" borderId="2" xfId="2" applyNumberFormat="1" applyFont="1" applyFill="1" applyBorder="1" applyAlignment="1">
      <alignment horizontal="left" vertical="center" wrapText="1"/>
    </xf>
    <xf numFmtId="165" fontId="3" fillId="0" borderId="5" xfId="2" applyNumberFormat="1" applyFont="1" applyFill="1" applyBorder="1" applyAlignment="1">
      <alignment horizontal="left" vertical="center" wrapText="1"/>
    </xf>
    <xf numFmtId="164" fontId="3" fillId="2" borderId="2" xfId="2" applyNumberFormat="1" applyFont="1" applyFill="1" applyBorder="1" applyAlignment="1">
      <alignment horizontal="center" vertical="center" wrapText="1"/>
    </xf>
    <xf numFmtId="1" fontId="3" fillId="0" borderId="2" xfId="2" applyNumberFormat="1" applyFont="1" applyFill="1" applyBorder="1" applyAlignment="1">
      <alignment horizontal="center" vertical="center" wrapText="1"/>
    </xf>
    <xf numFmtId="43" fontId="3" fillId="0" borderId="2" xfId="1" applyNumberFormat="1" applyFont="1" applyBorder="1" applyAlignment="1">
      <alignment wrapText="1"/>
    </xf>
    <xf numFmtId="0" fontId="3" fillId="0" borderId="2" xfId="4" applyFont="1" applyBorder="1" applyAlignment="1">
      <alignment horizontal="center" vertical="center"/>
    </xf>
    <xf numFmtId="164" fontId="3" fillId="0" borderId="2" xfId="2" applyNumberFormat="1" applyFont="1" applyFill="1" applyBorder="1" applyAlignment="1">
      <alignment horizontal="center"/>
    </xf>
    <xf numFmtId="0" fontId="7" fillId="0" borderId="2" xfId="5" applyFont="1" applyFill="1" applyBorder="1" applyAlignment="1" applyProtection="1">
      <alignment horizontal="left" vertical="center" wrapText="1"/>
      <protection locked="0"/>
    </xf>
    <xf numFmtId="0" fontId="6" fillId="0" borderId="2" xfId="5" applyFont="1" applyFill="1" applyBorder="1" applyAlignment="1" applyProtection="1">
      <alignment horizontal="left" vertical="center" wrapText="1"/>
      <protection locked="0"/>
    </xf>
    <xf numFmtId="164" fontId="9" fillId="0" borderId="2" xfId="2" applyNumberFormat="1" applyFont="1" applyFill="1" applyBorder="1" applyAlignment="1">
      <alignment horizontal="center"/>
    </xf>
    <xf numFmtId="43" fontId="9" fillId="0" borderId="2" xfId="1" applyNumberFormat="1" applyFont="1" applyFill="1" applyBorder="1" applyAlignment="1">
      <alignment wrapText="1"/>
    </xf>
    <xf numFmtId="1" fontId="5" fillId="0" borderId="2" xfId="1" applyNumberFormat="1" applyFont="1" applyFill="1" applyBorder="1" applyAlignment="1" applyProtection="1">
      <alignment horizontal="center" vertical="center"/>
      <protection locked="0"/>
    </xf>
    <xf numFmtId="1" fontId="4" fillId="0" borderId="2" xfId="1" applyNumberFormat="1" applyFont="1" applyFill="1" applyBorder="1" applyAlignment="1">
      <alignment horizontal="center" vertical="center"/>
    </xf>
    <xf numFmtId="49" fontId="7" fillId="0" borderId="4" xfId="1" applyNumberFormat="1" applyFont="1" applyFill="1" applyBorder="1" applyAlignment="1" applyProtection="1">
      <alignment horizontal="center" vertical="center" wrapText="1"/>
      <protection locked="0"/>
    </xf>
    <xf numFmtId="43" fontId="3" fillId="0" borderId="2" xfId="1" applyNumberFormat="1" applyFont="1" applyFill="1" applyBorder="1" applyAlignment="1">
      <alignment wrapText="1"/>
    </xf>
    <xf numFmtId="43" fontId="4" fillId="0" borderId="1" xfId="1" applyNumberFormat="1" applyFont="1" applyBorder="1"/>
    <xf numFmtId="43" fontId="4" fillId="0" borderId="2" xfId="1" applyNumberFormat="1" applyFont="1" applyBorder="1"/>
    <xf numFmtId="43" fontId="4" fillId="0" borderId="3" xfId="1" applyNumberFormat="1" applyFont="1" applyBorder="1"/>
    <xf numFmtId="164" fontId="4" fillId="0" borderId="1" xfId="1" applyNumberFormat="1" applyFont="1" applyBorder="1"/>
    <xf numFmtId="164" fontId="4" fillId="0" borderId="2" xfId="1" applyNumberFormat="1" applyFont="1" applyBorder="1"/>
    <xf numFmtId="164" fontId="4" fillId="0" borderId="4" xfId="1" applyNumberFormat="1" applyFont="1" applyBorder="1"/>
    <xf numFmtId="43" fontId="4" fillId="0" borderId="5" xfId="1" applyNumberFormat="1" applyFont="1" applyBorder="1"/>
    <xf numFmtId="164" fontId="4" fillId="0" borderId="2" xfId="2" applyNumberFormat="1" applyFont="1" applyBorder="1" applyAlignment="1">
      <alignment horizontal="center"/>
    </xf>
    <xf numFmtId="43" fontId="4" fillId="0" borderId="2" xfId="1" applyNumberFormat="1" applyFont="1" applyBorder="1" applyAlignment="1">
      <alignment horizontal="center" vertical="center"/>
    </xf>
    <xf numFmtId="1" fontId="4" fillId="0" borderId="2" xfId="1" applyNumberFormat="1" applyFont="1" applyBorder="1" applyAlignment="1">
      <alignment horizontal="center"/>
    </xf>
    <xf numFmtId="0" fontId="8" fillId="0" borderId="2" xfId="1" applyFont="1" applyBorder="1" applyAlignment="1" applyProtection="1">
      <alignment horizontal="center" vertical="center"/>
      <protection locked="0"/>
    </xf>
    <xf numFmtId="43" fontId="4" fillId="3" borderId="7" xfId="1" applyNumberFormat="1" applyFont="1" applyFill="1" applyBorder="1"/>
    <xf numFmtId="164" fontId="4" fillId="3" borderId="8" xfId="2" applyNumberFormat="1" applyFont="1" applyFill="1" applyBorder="1" applyAlignment="1">
      <alignment horizontal="center" vertical="center"/>
    </xf>
    <xf numFmtId="43" fontId="4" fillId="3" borderId="8" xfId="1" applyNumberFormat="1" applyFont="1" applyFill="1" applyBorder="1"/>
    <xf numFmtId="43" fontId="4" fillId="3" borderId="9" xfId="1" applyNumberFormat="1" applyFont="1" applyFill="1" applyBorder="1"/>
    <xf numFmtId="164" fontId="4" fillId="3" borderId="7" xfId="1" applyNumberFormat="1" applyFont="1" applyFill="1" applyBorder="1"/>
    <xf numFmtId="164" fontId="4" fillId="3" borderId="8" xfId="1" applyNumberFormat="1" applyFont="1" applyFill="1" applyBorder="1"/>
    <xf numFmtId="164" fontId="4" fillId="3" borderId="10" xfId="1" applyNumberFormat="1" applyFont="1" applyFill="1" applyBorder="1"/>
    <xf numFmtId="43" fontId="4" fillId="3" borderId="11" xfId="1" applyNumberFormat="1" applyFont="1" applyFill="1" applyBorder="1"/>
    <xf numFmtId="43" fontId="4" fillId="3" borderId="8" xfId="1" applyNumberFormat="1" applyFont="1" applyFill="1" applyBorder="1" applyAlignment="1">
      <alignment horizontal="center" vertical="center"/>
    </xf>
    <xf numFmtId="1" fontId="4" fillId="3" borderId="8" xfId="1" applyNumberFormat="1" applyFont="1" applyFill="1" applyBorder="1" applyAlignment="1">
      <alignment horizontal="center"/>
    </xf>
    <xf numFmtId="0" fontId="8" fillId="3" borderId="8" xfId="1" applyFont="1" applyFill="1" applyBorder="1" applyAlignment="1" applyProtection="1">
      <alignment horizontal="center" vertical="center"/>
      <protection locked="0"/>
    </xf>
    <xf numFmtId="0" fontId="6" fillId="3" borderId="8" xfId="1" applyFont="1" applyFill="1" applyBorder="1" applyAlignment="1" applyProtection="1">
      <alignment horizontal="left" vertical="center" wrapText="1"/>
      <protection locked="0"/>
    </xf>
    <xf numFmtId="49" fontId="6" fillId="3" borderId="10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12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1" fontId="3" fillId="0" borderId="13" xfId="1" applyNumberFormat="1" applyFont="1" applyFill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2" fillId="0" borderId="0" xfId="3" applyFont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3" fillId="0" borderId="0" xfId="1" applyFont="1" applyAlignment="1"/>
    <xf numFmtId="0" fontId="13" fillId="0" borderId="0" xfId="1" applyFont="1" applyAlignment="1">
      <alignment horizontal="center"/>
    </xf>
    <xf numFmtId="0" fontId="3" fillId="0" borderId="0" xfId="1" applyFont="1" applyAlignment="1">
      <alignment horizontal="right" wrapText="1"/>
    </xf>
  </cellXfs>
  <cellStyles count="185">
    <cellStyle name=" 1" xfId="6"/>
    <cellStyle name="_2010 СТРУКТУРА СВОД" xfId="7"/>
    <cellStyle name="_4.1 и 5 Финпланы" xfId="8"/>
    <cellStyle name="_4.1 и 5 Финпланы (1)" xfId="9"/>
    <cellStyle name="_Copy of ДРСК_1" xfId="10"/>
    <cellStyle name="_ДРСК, ИПР 2010 Приложение 1свод" xfId="11"/>
    <cellStyle name="_Инвест-структура 2011 26.10.10" xfId="12"/>
    <cellStyle name="_Инвест-структура_ХЭС_22.10.2010" xfId="13"/>
    <cellStyle name="_Инвест-структура_ХЭС_29.10.2010" xfId="14"/>
    <cellStyle name="_ИПР 2011-2017  ХЭС  от 21.02.12" xfId="15"/>
    <cellStyle name="_ИПР 2011-2017 ХЭС  10.01.12 ПРАВИЛЬНЫЙ" xfId="16"/>
    <cellStyle name="_ИПР 2011-2017 ХЭС 16.12.11 на РАО" xfId="17"/>
    <cellStyle name="_ИПР 2012 ХЭС  12.01.12" xfId="18"/>
    <cellStyle name="_ИПР 2014-2018 ХЭС 06.12.12" xfId="19"/>
    <cellStyle name="_Книга2" xfId="20"/>
    <cellStyle name="_Книга4" xfId="21"/>
    <cellStyle name="_Лист1" xfId="22"/>
    <cellStyle name="_Лист2" xfId="23"/>
    <cellStyle name="_Модель Стратегия Ленэнерго_3" xfId="24"/>
    <cellStyle name="_Прил 14 ( 29 ноября)" xfId="25"/>
    <cellStyle name="_Прил 25а_ЕАО_25.12.2009" xfId="26"/>
    <cellStyle name="_Прил 25а_свод_02.11.2009" xfId="27"/>
    <cellStyle name="_Прил 4.1, 4.3 ИПР 2013-2017 24.01.12 СЕМЫКИН" xfId="28"/>
    <cellStyle name="_Прил 4_21.04.2009_СВОД" xfId="29"/>
    <cellStyle name="_Прил. 1.2, 2.2" xfId="30"/>
    <cellStyle name="_прил. 1.4" xfId="31"/>
    <cellStyle name="_Прил.1 Финансирование ИПР 2011-2013" xfId="32"/>
    <cellStyle name="_Прил.10 Отчет об исполнении  финплана 2009-2010" xfId="33"/>
    <cellStyle name="_Прил.4 Отчет об источниках финансирования ИПР 2009-2010 ХЭС" xfId="34"/>
    <cellStyle name="_Прил.9 Финплан 2011-2013" xfId="35"/>
    <cellStyle name="_Прилож. Л к регл. РАО ХЭС 28.11.11 1" xfId="36"/>
    <cellStyle name="_Приложение  2.2; 2.3 ИПР 2013 25.12.12" xfId="37"/>
    <cellStyle name="_Приложение 1 - ЮЯ 2010-2012 гг." xfId="38"/>
    <cellStyle name="_Приложение 1.2_ЮЯ" xfId="39"/>
    <cellStyle name="_Приложение 1.4 ИПР 2013г. ХЭС 21.12.12" xfId="40"/>
    <cellStyle name="_Приложение 14" xfId="41"/>
    <cellStyle name="_Приложение 14 ИПР 2013г. ХЭС 24.12.12" xfId="42"/>
    <cellStyle name="_Приложение 2 (3 вариант)" xfId="43"/>
    <cellStyle name="_Приложение 2 в формате Приложения 8" xfId="44"/>
    <cellStyle name="_Приложение 2 фин. модель ДРСК 01.03.2011 г." xfId="45"/>
    <cellStyle name="_Приложение 4 от 11.01.10" xfId="46"/>
    <cellStyle name="_Приложение 5 ИПР 2013-2017" xfId="47"/>
    <cellStyle name="_Приложение 6" xfId="48"/>
    <cellStyle name="_Приложение 6.1_ЕАО от Артура" xfId="49"/>
    <cellStyle name="_Приложение 7.1" xfId="50"/>
    <cellStyle name="_Приложение 8а" xfId="51"/>
    <cellStyle name="_Приложение №1" xfId="52"/>
    <cellStyle name="_Приложение Ж (инвест.стр-ра)" xfId="53"/>
    <cellStyle name="_Приложения  4.1 ОАО ДРСК,4.2 ХЭС" xfId="54"/>
    <cellStyle name="_Приложения 11 г. ХЭС 28.03.11 утв. Чудовым" xfId="55"/>
    <cellStyle name="_Приложения на Прав-во ХЭС 12.01.12" xfId="56"/>
    <cellStyle name="_таблица 14 ЕАО." xfId="57"/>
    <cellStyle name="_таблица 14 Перечень ИПР и план финансирования 2010г ЕАО." xfId="58"/>
    <cellStyle name="_Финплан ДРСК 2011-2013 17.02.10 Семыкин" xfId="59"/>
    <cellStyle name="_ЮЯ_РАО ЭСВ (1)" xfId="60"/>
    <cellStyle name="20% - Акцент1 2" xfId="61"/>
    <cellStyle name="20% - Акцент1 2 2" xfId="62"/>
    <cellStyle name="20% - Акцент2 2" xfId="63"/>
    <cellStyle name="20% - Акцент2 2 2" xfId="64"/>
    <cellStyle name="20% - Акцент3 2" xfId="65"/>
    <cellStyle name="20% - Акцент3 2 2" xfId="66"/>
    <cellStyle name="20% - Акцент4 2" xfId="67"/>
    <cellStyle name="20% - Акцент4 2 2" xfId="68"/>
    <cellStyle name="20% - Акцент5 2" xfId="69"/>
    <cellStyle name="20% - Акцент5 2 2" xfId="70"/>
    <cellStyle name="20% - Акцент6 2" xfId="71"/>
    <cellStyle name="20% - Акцент6 2 2" xfId="72"/>
    <cellStyle name="40% - Акцент1 2" xfId="73"/>
    <cellStyle name="40% - Акцент1 2 2" xfId="74"/>
    <cellStyle name="40% - Акцент2 2" xfId="75"/>
    <cellStyle name="40% - Акцент2 2 2" xfId="76"/>
    <cellStyle name="40% - Акцент3 2" xfId="77"/>
    <cellStyle name="40% - Акцент3 2 2" xfId="78"/>
    <cellStyle name="40% - Акцент4 2" xfId="79"/>
    <cellStyle name="40% - Акцент4 2 2" xfId="80"/>
    <cellStyle name="40% - Акцент5 2" xfId="81"/>
    <cellStyle name="40% - Акцент5 2 2" xfId="82"/>
    <cellStyle name="40% - Акцент6 2" xfId="83"/>
    <cellStyle name="40% - Акцент6 2 2" xfId="84"/>
    <cellStyle name="60% - Акцент1 2" xfId="85"/>
    <cellStyle name="60% - Акцент2 2" xfId="86"/>
    <cellStyle name="60% - Акцент3 2" xfId="87"/>
    <cellStyle name="60% - Акцент4 2" xfId="88"/>
    <cellStyle name="60% - Акцент5 2" xfId="89"/>
    <cellStyle name="60% - Акцент6 2" xfId="90"/>
    <cellStyle name="Assumption" xfId="91"/>
    <cellStyle name="Dates" xfId="92"/>
    <cellStyle name="E-mail" xfId="93"/>
    <cellStyle name="Heading" xfId="94"/>
    <cellStyle name="Heading2" xfId="95"/>
    <cellStyle name="Inputs" xfId="96"/>
    <cellStyle name="Normal_Copy of IP_Kamhatskenergo_v_formate_RAO" xfId="97"/>
    <cellStyle name="Table Heading" xfId="98"/>
    <cellStyle name="Telephone number" xfId="99"/>
    <cellStyle name="Акцент1 2" xfId="100"/>
    <cellStyle name="Акцент2 2" xfId="101"/>
    <cellStyle name="Акцент3 2" xfId="102"/>
    <cellStyle name="Акцент4 2" xfId="103"/>
    <cellStyle name="Акцент5 2" xfId="104"/>
    <cellStyle name="Акцент6 2" xfId="105"/>
    <cellStyle name="Ввод  2" xfId="106"/>
    <cellStyle name="Вывод 2" xfId="107"/>
    <cellStyle name="Вычисление 2" xfId="108"/>
    <cellStyle name="Денежный 2" xfId="109"/>
    <cellStyle name="Заголовок" xfId="110"/>
    <cellStyle name="Заголовок 1 2" xfId="111"/>
    <cellStyle name="Заголовок 2 2" xfId="112"/>
    <cellStyle name="Заголовок 3 2" xfId="113"/>
    <cellStyle name="Заголовок 4 2" xfId="114"/>
    <cellStyle name="ЗаголовокСтолбца" xfId="115"/>
    <cellStyle name="Значение" xfId="116"/>
    <cellStyle name="Итог 2" xfId="117"/>
    <cellStyle name="Контрольная ячейка 2" xfId="118"/>
    <cellStyle name="Название 2" xfId="119"/>
    <cellStyle name="Нейтральный 2" xfId="120"/>
    <cellStyle name="Обычный" xfId="0" builtinId="0"/>
    <cellStyle name="Обычный 10" xfId="1"/>
    <cellStyle name="Обычный 10 2" xfId="121"/>
    <cellStyle name="Обычный 10 3" xfId="122"/>
    <cellStyle name="Обычный 11" xfId="123"/>
    <cellStyle name="Обычный 11 2" xfId="124"/>
    <cellStyle name="Обычный 12" xfId="125"/>
    <cellStyle name="Обычный 12 2" xfId="126"/>
    <cellStyle name="Обычный 12 3" xfId="127"/>
    <cellStyle name="Обычный 13" xfId="128"/>
    <cellStyle name="Обычный 14" xfId="129"/>
    <cellStyle name="Обычный 15" xfId="130"/>
    <cellStyle name="Обычный 16" xfId="131"/>
    <cellStyle name="Обычный 2" xfId="132"/>
    <cellStyle name="Обычный 2 2" xfId="133"/>
    <cellStyle name="Обычный 2 2 2" xfId="134"/>
    <cellStyle name="Обычный 2 3" xfId="135"/>
    <cellStyle name="Обычный 3" xfId="3"/>
    <cellStyle name="Обычный 3 2" xfId="136"/>
    <cellStyle name="Обычный 3 3" xfId="137"/>
    <cellStyle name="Обычный 3_ДИПР 2014-2018 (прил 1.1,1.2,1.3,2.2,2.3, 6.1.,6.2,6.3)" xfId="138"/>
    <cellStyle name="Обычный 4" xfId="139"/>
    <cellStyle name="Обычный 5" xfId="140"/>
    <cellStyle name="Обычный 5 2" xfId="141"/>
    <cellStyle name="Обычный 5 2 2" xfId="142"/>
    <cellStyle name="Обычный 5 3" xfId="143"/>
    <cellStyle name="Обычный 5 4" xfId="144"/>
    <cellStyle name="Обычный 5_Все прил 2012-2017 (коррект ПР) ЕАО" xfId="145"/>
    <cellStyle name="Обычный 6" xfId="146"/>
    <cellStyle name="Обычный 6 2" xfId="147"/>
    <cellStyle name="Обычный 7" xfId="148"/>
    <cellStyle name="Обычный 7 2" xfId="149"/>
    <cellStyle name="Обычный 8" xfId="150"/>
    <cellStyle name="Обычный 8 28" xfId="151"/>
    <cellStyle name="Обычный 8 28 2" xfId="152"/>
    <cellStyle name="Обычный 8_Прил 6.1, 6,2, 6,3 факт ЕИ" xfId="153"/>
    <cellStyle name="Обычный 9" xfId="154"/>
    <cellStyle name="Обычный_ИПР ПЭС 2012-2017гг.-рабочий" xfId="4"/>
    <cellStyle name="Обычный_Приложение 14" xfId="5"/>
    <cellStyle name="Плохой 2" xfId="155"/>
    <cellStyle name="Пояснение 2" xfId="156"/>
    <cellStyle name="Примечание 2" xfId="157"/>
    <cellStyle name="Примечание 2 2" xfId="158"/>
    <cellStyle name="Процентный 2" xfId="159"/>
    <cellStyle name="Процентный 2 2" xfId="160"/>
    <cellStyle name="Процентный 2 3" xfId="161"/>
    <cellStyle name="Процентный 3" xfId="162"/>
    <cellStyle name="Процентный 4" xfId="163"/>
    <cellStyle name="Процентный 5" xfId="164"/>
    <cellStyle name="Связанная ячейка 2" xfId="165"/>
    <cellStyle name="Стиль 1" xfId="166"/>
    <cellStyle name="Стиль 1 2" xfId="167"/>
    <cellStyle name="Стиль 1 3" xfId="168"/>
    <cellStyle name="Стиль 1 3 2" xfId="169"/>
    <cellStyle name="Стиль 1 4" xfId="170"/>
    <cellStyle name="Стиль 1 5" xfId="171"/>
    <cellStyle name="Стиль 1_1.2 ХЭС" xfId="172"/>
    <cellStyle name="Текст предупреждения 2" xfId="173"/>
    <cellStyle name="Финансовый 2" xfId="174"/>
    <cellStyle name="Финансовый 2 2" xfId="2"/>
    <cellStyle name="Финансовый 2 2 2" xfId="175"/>
    <cellStyle name="Финансовый 2 3" xfId="176"/>
    <cellStyle name="Финансовый 3" xfId="177"/>
    <cellStyle name="Финансовый 3 2" xfId="178"/>
    <cellStyle name="Финансовый 4" xfId="179"/>
    <cellStyle name="Финансовый 4 2" xfId="180"/>
    <cellStyle name="Финансовый 4 3" xfId="181"/>
    <cellStyle name="Финансовый 5" xfId="182"/>
    <cellStyle name="Формула" xfId="183"/>
    <cellStyle name="Хороший 2" xfId="1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3\3.&#1042;%20&#1056;&#1069;&#1050;,%20&#1088;&#1077;&#1075;&#1080;&#1086;&#1085;%20&#1086;&#1090;%2019.02.2013%20(&#1040;&#1069;&#1057;,%20&#1061;&#1069;&#1057;,%20&#1045;&#1040;&#1054;)\&#1061;&#1069;&#1057;%2021.05.2013%20&#1074;%20&#1055;&#1088;&#1072;&#1074;&#1080;&#1090;&#1077;&#1083;&#1100;&#1089;&#1090;&#1074;&#1086;\&#1055;&#1088;&#1080;&#1083;&#1086;&#1078;&#1077;&#1085;&#1080;&#1103;%20%204.1,%204.3,%205%20&#1054;&#1040;&#1054;%20&#1044;&#1056;&#1057;&#1050;_2013-2017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~1\fin8\LOCALS~1\Temp\Rar$DI00.016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\&#1086;&#1073;&#1084;&#1077;&#1085;\DOCUME~1\fin8\LOCALS~1\Temp\Rar$DI00.016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u\sui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1-2017\&#1054;&#1090;&#1074;&#1077;&#1090;&#1099;%20(&#1089;&#1086;&#1075;&#1083;&#1072;&#1089;&#1086;&#1074;&#1072;&#1085;&#1080;&#1103;)%20&#1088;&#1077;&#1075;&#1080;&#1086;&#1085;&#1086;&#1074;\&#1061;&#1069;&#1057;%20&#1085;&#1086;&#1074;&#1099;&#1081;%20&#1087;&#1072;&#1082;&#1077;&#1090;\&#1048;&#1055;&#1056;%202011-2017%20%20&#1061;&#1069;&#1057;%20%20&#1086;&#1090;%2021.02.1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\&#1086;&#1073;&#1084;&#1077;&#1085;\DOCUME~1\fin8\LOCALS~1\Temp\Rar$DI00.578\30.11.09_&#1048;&#1055;%207,&#1086;&#1094;&#1077;&#1085;&#1082;&#1072;%2011,%20&#1054;&#1056;&#1045;&#1061;%200%20&#1075;&#1086;&#1076;%20&#1090;&#1072;&#1088;&#1080;&#1092;%208,5%25_&#1060;&#105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2\&#1056;&#1045;&#1043;&#1048;&#1054;&#1053;%20&#1055;&#1054;%201%20&#1055;&#1054;&#1051;&#1059;&#1043;&#1054;&#1044;&#1048;&#1070;%202012%20&#1075;\&#1059;&#1058;&#1042;&#1045;&#1056;&#1046;&#1044;&#1025;&#1053;&#1053;&#1067;&#1045;%20&#1056;&#1045;&#1043;&#1048;&#1054;&#1053;&#1054;&#1052;\&#1055;&#1069;&#1057;\&#1050;&#1086;&#1087;&#1080;&#1103;%20&#1055;&#1069;&#1057;%20&#1085;&#1072;%20&#1086;&#1090;&#1087;&#1088;&#1072;&#1074;&#1082;&#1091;%20%20&#1048;&#1055;&#1056;%202013-2017&#1075;&#1075;%20-%2010%2010%202013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vest1\&#1072;&#1088;&#1093;&#1080;&#1074;$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89;&#1077;&#1090;&#1077;&#1074;&#1099;&#1077;%20&#1088;&#1077;&#1089;&#1091;&#1088;&#1089;&#1099;\OBMEN\&#1057;&#1059;&#1048;\2012%20%20-%20%20&#1040;&#1083;&#1100;&#1090;-&#1048;&#1085;&#1074;&#1077;&#1089;&#1090;\&#1040;&#1051;&#1068;&#1058;-&#1048;&#1053;&#1042;&#1045;&#1057;&#1058;%202012%20&#1075;\8%20&#1056;&#1077;&#1082;&#1086;&#1085;&#1089;&#1090;&#1088;&#1091;&#1082;&#1094;&#1080;&#1103;%20&#1055;&#1057;%20&#1051;&#1077;&#1085;&#1080;&#1085;&#1089;&#1082;&#1072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sk.ru\&#1057;&#1077;&#1090;&#1077;&#1074;&#1099;&#1077;%20&#1088;&#1077;&#1089;&#1091;&#1088;&#1089;&#1099;\00%20&#1055;&#1088;&#1086;&#1077;&#1082;&#1090;&#1099;\001%20&#1044;&#1080;&#1088;&#1077;&#1082;&#1094;&#1080;&#1103;%20&#1087;&#1086;%20&#1080;&#1085;&#1074;&#1077;&#1089;&#1090;&#1080;&#1094;&#1080;&#1103;&#1084;\2012\&#1056;&#1045;&#1043;&#1048;&#1054;&#1053;%20&#1055;&#1054;%201%20&#1055;&#1054;&#1051;&#1059;&#1043;&#1054;&#1044;&#1048;&#1070;%202012%20&#1075;\&#1059;&#1058;&#1042;&#1045;&#1056;&#1046;&#1044;&#1025;&#1053;&#1053;&#1067;&#1045;%20&#1056;&#1045;&#1043;&#1048;&#1054;&#1053;&#1054;&#1052;\&#1069;&#1057;%20&#1045;&#1040;&#1054;\&#1048;&#1055;&#1056;%202012-2017%20&#1075;&#1075;%20(&#1087;&#1088;&#1080;&#1083;.%20&#1082;%20&#1087;&#1088;&#1080;&#1082;&#1072;&#1079;&#1091;_38%20&#1086;&#1090;%2028.09.2012&#1075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user\Local%20Settings\Temporary%20Internet%20Files\OLKD3\&#1042;&#1099;&#1093;&#1060;-&#1054;&#1090;&#1095;&#1077;&#1090;%20&#1086;&#1073;%20&#1080;&#1089;&#1087;&#1086;&#1083;&#1085;&#1077;&#1085;&#1080;&#1080;%20&#1089;&#1077;&#1090;&#1077;&#1074;&#1086;&#1075;&#1086;%20&#1075;&#1088;&#1072;&#1092;&#1080;&#1082;&#1072;%20&#1089;&#1090;&#1088;&#1086;&#1080;&#1090;&#1077;&#1083;&#1100;&#1089;&#1090;&#1074;&#1072;%201604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4;&#1073;&#1084;&#1077;&#1085;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ur.drsk.ru\shared\Documents%20and%20Settings\user\Local%20Settings\Temporary%20Internet%20Files\OLKD3\&#1042;&#1099;&#1093;&#1060;-&#1057;&#1077;&#1090;&#1077;&#1074;&#1086;&#1081;_&#1075;&#1088;&#1072;&#1092;&#1080;&#1082;_&#1089;&#1090;&#1088;&#1086;&#1080;&#1090;&#1077;&#1083;&#1100;&#1089;&#1090;&#1074;&#1072;%201604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obanov\plan-99\P-99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  <sheetName val="Карточка"/>
      <sheetName val="ф1 инвалюта"/>
    </sheetNames>
    <sheetDataSet>
      <sheetData sheetId="0">
        <row r="8">
          <cell r="D8">
            <v>1</v>
          </cell>
        </row>
        <row r="12">
          <cell r="AN12">
            <v>5</v>
          </cell>
        </row>
        <row r="106">
          <cell r="AN106" t="str">
            <v xml:space="preserve"> 2044</v>
          </cell>
        </row>
        <row r="110">
          <cell r="AN110">
            <v>0</v>
          </cell>
        </row>
        <row r="111">
          <cell r="AN111">
            <v>5.4000000000000048E-2</v>
          </cell>
        </row>
        <row r="112">
          <cell r="AN112">
            <v>1</v>
          </cell>
        </row>
        <row r="114">
          <cell r="AN114">
            <v>0</v>
          </cell>
        </row>
        <row r="115">
          <cell r="AN115">
            <v>0</v>
          </cell>
        </row>
        <row r="117">
          <cell r="AN117">
            <v>0</v>
          </cell>
        </row>
        <row r="118">
          <cell r="AN118">
            <v>5.4000000000000048E-2</v>
          </cell>
        </row>
        <row r="119">
          <cell r="AN119">
            <v>1</v>
          </cell>
        </row>
        <row r="121">
          <cell r="AN121">
            <v>0</v>
          </cell>
        </row>
        <row r="123">
          <cell r="AN123">
            <v>0</v>
          </cell>
        </row>
        <row r="124">
          <cell r="AN124">
            <v>0</v>
          </cell>
        </row>
        <row r="125">
          <cell r="AN125">
            <v>0</v>
          </cell>
        </row>
        <row r="126">
          <cell r="AN126">
            <v>0</v>
          </cell>
        </row>
        <row r="127">
          <cell r="AN127">
            <v>0</v>
          </cell>
        </row>
        <row r="128">
          <cell r="AN128">
            <v>0</v>
          </cell>
        </row>
        <row r="129">
          <cell r="AN129">
            <v>0</v>
          </cell>
        </row>
        <row r="130">
          <cell r="AN130">
            <v>0</v>
          </cell>
        </row>
        <row r="131">
          <cell r="AN131">
            <v>0</v>
          </cell>
        </row>
        <row r="134">
          <cell r="AN134" t="str">
            <v xml:space="preserve"> 2044</v>
          </cell>
        </row>
        <row r="137">
          <cell r="AN137">
            <v>0</v>
          </cell>
        </row>
        <row r="138">
          <cell r="AN138">
            <v>0</v>
          </cell>
        </row>
        <row r="139">
          <cell r="AN139">
            <v>0</v>
          </cell>
        </row>
        <row r="140">
          <cell r="AN140">
            <v>0</v>
          </cell>
        </row>
        <row r="141">
          <cell r="AN141">
            <v>0</v>
          </cell>
        </row>
        <row r="142">
          <cell r="AN142">
            <v>0</v>
          </cell>
        </row>
        <row r="144">
          <cell r="AN144">
            <v>0</v>
          </cell>
        </row>
        <row r="146">
          <cell r="AN146">
            <v>0</v>
          </cell>
        </row>
        <row r="147">
          <cell r="AN147">
            <v>0</v>
          </cell>
        </row>
        <row r="148">
          <cell r="AN148">
            <v>0</v>
          </cell>
        </row>
        <row r="149">
          <cell r="AN149">
            <v>0</v>
          </cell>
        </row>
        <row r="151">
          <cell r="AN151">
            <v>0</v>
          </cell>
        </row>
        <row r="153">
          <cell r="AN153">
            <v>0</v>
          </cell>
        </row>
        <row r="156">
          <cell r="AN156" t="str">
            <v xml:space="preserve"> 2044</v>
          </cell>
        </row>
        <row r="158">
          <cell r="AN158">
            <v>0</v>
          </cell>
        </row>
        <row r="161">
          <cell r="AN161">
            <v>0</v>
          </cell>
        </row>
        <row r="162">
          <cell r="AN162">
            <v>1</v>
          </cell>
        </row>
        <row r="163">
          <cell r="AN163">
            <v>5.4000000000000048E-2</v>
          </cell>
        </row>
        <row r="164">
          <cell r="AN164">
            <v>6.1375632402476503</v>
          </cell>
        </row>
        <row r="165">
          <cell r="AN165">
            <v>0</v>
          </cell>
        </row>
        <row r="167">
          <cell r="AN167">
            <v>0</v>
          </cell>
        </row>
        <row r="168">
          <cell r="AN168">
            <v>0</v>
          </cell>
        </row>
        <row r="169">
          <cell r="AN169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0</v>
          </cell>
        </row>
        <row r="176">
          <cell r="AN176">
            <v>0</v>
          </cell>
        </row>
        <row r="179">
          <cell r="AN179" t="str">
            <v xml:space="preserve"> 2044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5">
          <cell r="AN195">
            <v>0</v>
          </cell>
        </row>
        <row r="196">
          <cell r="AN196">
            <v>0</v>
          </cell>
        </row>
        <row r="197">
          <cell r="AN197">
            <v>0</v>
          </cell>
        </row>
        <row r="198">
          <cell r="AN198">
            <v>0</v>
          </cell>
        </row>
        <row r="200">
          <cell r="AN200">
            <v>0</v>
          </cell>
        </row>
        <row r="204">
          <cell r="AN204" t="str">
            <v xml:space="preserve"> 2044</v>
          </cell>
        </row>
        <row r="206">
          <cell r="AN206">
            <v>0</v>
          </cell>
        </row>
        <row r="207">
          <cell r="AN207">
            <v>0</v>
          </cell>
        </row>
        <row r="208">
          <cell r="AN208">
            <v>0</v>
          </cell>
        </row>
        <row r="209">
          <cell r="AN209">
            <v>0</v>
          </cell>
        </row>
        <row r="210">
          <cell r="AN210">
            <v>0</v>
          </cell>
        </row>
        <row r="211">
          <cell r="AN211">
            <v>0</v>
          </cell>
        </row>
        <row r="212">
          <cell r="AN212">
            <v>0</v>
          </cell>
        </row>
        <row r="213">
          <cell r="AN213">
            <v>0</v>
          </cell>
        </row>
        <row r="214">
          <cell r="AN214">
            <v>0</v>
          </cell>
        </row>
        <row r="215">
          <cell r="AN215">
            <v>0</v>
          </cell>
        </row>
        <row r="216">
          <cell r="AN216">
            <v>0</v>
          </cell>
        </row>
        <row r="217">
          <cell r="AN217">
            <v>0</v>
          </cell>
        </row>
        <row r="218">
          <cell r="AN218">
            <v>0</v>
          </cell>
        </row>
        <row r="219">
          <cell r="AN219">
            <v>0</v>
          </cell>
        </row>
        <row r="220">
          <cell r="AN220">
            <v>0</v>
          </cell>
        </row>
        <row r="221">
          <cell r="AN221">
            <v>0</v>
          </cell>
        </row>
        <row r="222">
          <cell r="AN222">
            <v>0</v>
          </cell>
        </row>
        <row r="223">
          <cell r="AN223">
            <v>0</v>
          </cell>
        </row>
        <row r="224">
          <cell r="AN224">
            <v>0</v>
          </cell>
        </row>
        <row r="225">
          <cell r="AN225">
            <v>0</v>
          </cell>
        </row>
        <row r="228">
          <cell r="AN228" t="str">
            <v xml:space="preserve"> 2044</v>
          </cell>
        </row>
        <row r="230">
          <cell r="AN230">
            <v>0</v>
          </cell>
        </row>
        <row r="231">
          <cell r="AN231">
            <v>0</v>
          </cell>
        </row>
        <row r="232">
          <cell r="AN232">
            <v>0</v>
          </cell>
        </row>
        <row r="233">
          <cell r="AN233">
            <v>0</v>
          </cell>
        </row>
        <row r="234">
          <cell r="AN234">
            <v>0</v>
          </cell>
        </row>
        <row r="235">
          <cell r="AN235">
            <v>0</v>
          </cell>
        </row>
        <row r="236">
          <cell r="AN236">
            <v>0</v>
          </cell>
        </row>
        <row r="237">
          <cell r="AN237">
            <v>0</v>
          </cell>
        </row>
        <row r="239">
          <cell r="AN239">
            <v>0</v>
          </cell>
        </row>
        <row r="241">
          <cell r="AN241">
            <v>0</v>
          </cell>
        </row>
        <row r="242">
          <cell r="AN242">
            <v>0</v>
          </cell>
        </row>
        <row r="243">
          <cell r="AN243">
            <v>0</v>
          </cell>
        </row>
        <row r="244">
          <cell r="AN244">
            <v>0</v>
          </cell>
        </row>
        <row r="245">
          <cell r="AN245">
            <v>0</v>
          </cell>
        </row>
        <row r="247">
          <cell r="AN247">
            <v>0</v>
          </cell>
        </row>
        <row r="249">
          <cell r="AN249">
            <v>0</v>
          </cell>
        </row>
        <row r="250">
          <cell r="AN250">
            <v>0</v>
          </cell>
        </row>
        <row r="251">
          <cell r="AN251">
            <v>0</v>
          </cell>
        </row>
        <row r="252">
          <cell r="AN252">
            <v>0</v>
          </cell>
        </row>
        <row r="253">
          <cell r="AN253">
            <v>0</v>
          </cell>
        </row>
        <row r="254">
          <cell r="AN254">
            <v>0</v>
          </cell>
        </row>
        <row r="256">
          <cell r="AN256">
            <v>0</v>
          </cell>
        </row>
        <row r="258">
          <cell r="AN258">
            <v>0</v>
          </cell>
        </row>
        <row r="259">
          <cell r="AN259">
            <v>0</v>
          </cell>
        </row>
        <row r="262">
          <cell r="AN262" t="str">
            <v xml:space="preserve"> 2044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0</v>
          </cell>
        </row>
        <row r="267">
          <cell r="AN267">
            <v>0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5">
          <cell r="AN275">
            <v>0</v>
          </cell>
        </row>
        <row r="276">
          <cell r="AN276">
            <v>0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1">
          <cell r="AN281">
            <v>0</v>
          </cell>
        </row>
        <row r="283">
          <cell r="AN283">
            <v>0</v>
          </cell>
        </row>
        <row r="284">
          <cell r="AN284">
            <v>0</v>
          </cell>
        </row>
        <row r="285">
          <cell r="AN285">
            <v>0</v>
          </cell>
        </row>
        <row r="286">
          <cell r="AN286">
            <v>0</v>
          </cell>
        </row>
        <row r="287">
          <cell r="AN287">
            <v>0</v>
          </cell>
        </row>
        <row r="288">
          <cell r="AN288">
            <v>0</v>
          </cell>
        </row>
        <row r="289">
          <cell r="AN289">
            <v>0</v>
          </cell>
        </row>
        <row r="290">
          <cell r="AN290">
            <v>0</v>
          </cell>
        </row>
        <row r="291">
          <cell r="AN291">
            <v>0</v>
          </cell>
        </row>
        <row r="293">
          <cell r="AN293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300">
          <cell r="AN300">
            <v>0</v>
          </cell>
        </row>
        <row r="301">
          <cell r="AN301">
            <v>0</v>
          </cell>
        </row>
      </sheetData>
      <sheetData sheetId="1">
        <row r="7">
          <cell r="D7">
            <v>40544</v>
          </cell>
        </row>
        <row r="8">
          <cell r="D8">
            <v>34</v>
          </cell>
        </row>
        <row r="9">
          <cell r="D9">
            <v>4</v>
          </cell>
          <cell r="E9" t="str">
            <v>лет</v>
          </cell>
        </row>
        <row r="10">
          <cell r="D10">
            <v>360</v>
          </cell>
        </row>
        <row r="11">
          <cell r="B11" t="str">
            <v>тыс. руб.</v>
          </cell>
          <cell r="D11">
            <v>7</v>
          </cell>
        </row>
        <row r="12">
          <cell r="B12" t="str">
            <v>$</v>
          </cell>
          <cell r="D12">
            <v>1</v>
          </cell>
        </row>
        <row r="17">
          <cell r="D17">
            <v>0</v>
          </cell>
        </row>
        <row r="18">
          <cell r="D18" t="b">
            <v>1</v>
          </cell>
        </row>
        <row r="19">
          <cell r="B19" t="str">
            <v>тыс. руб.</v>
          </cell>
          <cell r="D19">
            <v>1</v>
          </cell>
        </row>
        <row r="20">
          <cell r="D20" t="b">
            <v>1</v>
          </cell>
        </row>
        <row r="25">
          <cell r="F25">
            <v>2011</v>
          </cell>
        </row>
        <row r="26">
          <cell r="F26">
            <v>1</v>
          </cell>
        </row>
        <row r="27">
          <cell r="AN27">
            <v>34</v>
          </cell>
        </row>
        <row r="28">
          <cell r="AN28" t="str">
            <v>34 год</v>
          </cell>
        </row>
        <row r="29">
          <cell r="AN29">
            <v>52597</v>
          </cell>
        </row>
        <row r="30">
          <cell r="AN30" t="str">
            <v xml:space="preserve"> 2044</v>
          </cell>
        </row>
        <row r="33">
          <cell r="A33" t="str">
            <v>СТРОИТЕЛЬСТВО: ХАРАКТЕРИСТИКИ ОБЪЕКТА</v>
          </cell>
        </row>
        <row r="35">
          <cell r="A35" t="str">
            <v>Объект вводится в эксплуатацию в конце</v>
          </cell>
          <cell r="B35">
            <v>2</v>
          </cell>
          <cell r="C35" t="str">
            <v>года  проекта ( 2012)</v>
          </cell>
        </row>
        <row r="37">
          <cell r="A37" t="str">
            <v>Категория площадей</v>
          </cell>
          <cell r="B37" t="str">
            <v>Площадь</v>
          </cell>
          <cell r="D37">
            <v>1</v>
          </cell>
        </row>
        <row r="38">
          <cell r="A38" t="str">
            <v>Жилые площади</v>
          </cell>
          <cell r="B38">
            <v>0</v>
          </cell>
          <cell r="C38" t="str">
            <v>кв. м</v>
          </cell>
          <cell r="E38">
            <v>0</v>
          </cell>
          <cell r="F38" t="str">
            <v>(0%)</v>
          </cell>
        </row>
        <row r="40">
          <cell r="A40" t="str">
            <v>Полезная площадь объекта</v>
          </cell>
          <cell r="B40">
            <v>0</v>
          </cell>
          <cell r="C40" t="str">
            <v>кв. м</v>
          </cell>
        </row>
        <row r="41">
          <cell r="A41" t="str">
            <v>Общая площадь объекта</v>
          </cell>
          <cell r="B41">
            <v>0</v>
          </cell>
          <cell r="C41" t="str">
            <v>кв. м</v>
          </cell>
          <cell r="F41" t="str">
            <v/>
          </cell>
        </row>
        <row r="44">
          <cell r="A44" t="str">
            <v>СТРОИТЕЛЬСТВО: ИСПОЛЬЗОВАНИЕ ОБЪЕКТА</v>
          </cell>
        </row>
        <row r="46">
          <cell r="A46" t="str">
            <v>Привлечение дольщиков / соинвесторов</v>
          </cell>
          <cell r="B46" t="str">
            <v>Площадь</v>
          </cell>
        </row>
        <row r="47">
          <cell r="A47" t="str">
            <v>Жилые площади</v>
          </cell>
          <cell r="B47">
            <v>0</v>
          </cell>
          <cell r="C47" t="str">
            <v>кв. м</v>
          </cell>
          <cell r="F47">
            <v>0</v>
          </cell>
        </row>
        <row r="49">
          <cell r="A49" t="str">
            <v>Продажа готовых площадей (покупатели)</v>
          </cell>
        </row>
        <row r="50">
          <cell r="A50" t="str">
            <v>Жилые площади</v>
          </cell>
          <cell r="B50">
            <v>0</v>
          </cell>
          <cell r="C50" t="str">
            <v>кв. м</v>
          </cell>
          <cell r="F50">
            <v>0</v>
          </cell>
        </row>
        <row r="52">
          <cell r="A52" t="str">
            <v>Собственное использование объекта</v>
          </cell>
        </row>
        <row r="53">
          <cell r="A53" t="str">
            <v>Жилые площади</v>
          </cell>
          <cell r="B53">
            <v>0</v>
          </cell>
          <cell r="C53" t="str">
            <v>кв. м</v>
          </cell>
          <cell r="F53">
            <v>0</v>
          </cell>
        </row>
        <row r="54">
          <cell r="A54" t="str">
            <v/>
          </cell>
        </row>
        <row r="57">
          <cell r="A57" t="str">
            <v>СТРОИТЕЛЬСТВО: ЗАТРАТЫ НА ОБЪЕКТ</v>
          </cell>
          <cell r="D57">
            <v>1</v>
          </cell>
          <cell r="F57" t="str">
            <v>"0"</v>
          </cell>
          <cell r="G57" t="str">
            <v xml:space="preserve"> 2011</v>
          </cell>
          <cell r="H57" t="str">
            <v xml:space="preserve"> 2012</v>
          </cell>
          <cell r="I57" t="str">
            <v xml:space="preserve"> 2013</v>
          </cell>
          <cell r="J57" t="str">
            <v xml:space="preserve"> 2014</v>
          </cell>
          <cell r="K57" t="str">
            <v xml:space="preserve"> 2015</v>
          </cell>
          <cell r="L57" t="str">
            <v xml:space="preserve"> 2016</v>
          </cell>
          <cell r="M57" t="str">
            <v xml:space="preserve"> 2017</v>
          </cell>
          <cell r="N57" t="str">
            <v xml:space="preserve"> 2018</v>
          </cell>
          <cell r="O57" t="str">
            <v xml:space="preserve"> 2019</v>
          </cell>
          <cell r="P57" t="str">
            <v xml:space="preserve"> 2020</v>
          </cell>
          <cell r="Q57" t="str">
            <v xml:space="preserve"> 2021</v>
          </cell>
          <cell r="R57" t="str">
            <v xml:space="preserve"> 2022</v>
          </cell>
          <cell r="S57" t="str">
            <v xml:space="preserve"> 2023</v>
          </cell>
          <cell r="T57" t="str">
            <v xml:space="preserve"> 2024</v>
          </cell>
          <cell r="U57" t="str">
            <v xml:space="preserve"> 2025</v>
          </cell>
          <cell r="V57" t="str">
            <v xml:space="preserve"> 2026</v>
          </cell>
          <cell r="W57" t="str">
            <v xml:space="preserve"> 2027</v>
          </cell>
          <cell r="X57" t="str">
            <v xml:space="preserve"> 2028</v>
          </cell>
          <cell r="Y57" t="str">
            <v xml:space="preserve"> 2029</v>
          </cell>
          <cell r="Z57" t="str">
            <v xml:space="preserve"> 2030</v>
          </cell>
          <cell r="AA57" t="str">
            <v xml:space="preserve"> 2031</v>
          </cell>
          <cell r="AB57" t="str">
            <v xml:space="preserve"> 2032</v>
          </cell>
          <cell r="AC57" t="str">
            <v xml:space="preserve"> 2033</v>
          </cell>
          <cell r="AD57" t="str">
            <v xml:space="preserve"> 2034</v>
          </cell>
          <cell r="AE57" t="str">
            <v xml:space="preserve"> 2035</v>
          </cell>
          <cell r="AF57" t="str">
            <v xml:space="preserve"> 2036</v>
          </cell>
          <cell r="AG57" t="str">
            <v xml:space="preserve"> 2037</v>
          </cell>
          <cell r="AH57" t="str">
            <v xml:space="preserve"> 2038</v>
          </cell>
          <cell r="AI57" t="str">
            <v xml:space="preserve"> 2039</v>
          </cell>
          <cell r="AJ57" t="str">
            <v xml:space="preserve"> 2040</v>
          </cell>
          <cell r="AK57" t="str">
            <v xml:space="preserve"> 2041</v>
          </cell>
          <cell r="AL57" t="str">
            <v xml:space="preserve"> 2042</v>
          </cell>
          <cell r="AM57" t="str">
            <v xml:space="preserve"> 2043</v>
          </cell>
          <cell r="AN57" t="str">
            <v xml:space="preserve"> 2044</v>
          </cell>
          <cell r="AP57" t="str">
            <v>ИТОГО</v>
          </cell>
        </row>
        <row r="59">
          <cell r="A59" t="str">
            <v>Стадия строительства №1</v>
          </cell>
        </row>
        <row r="60">
          <cell r="A60" t="str">
            <v>начало стадии</v>
          </cell>
          <cell r="B60">
            <v>1</v>
          </cell>
        </row>
        <row r="61">
          <cell r="A61" t="str">
            <v>конец стадии</v>
          </cell>
          <cell r="B61">
            <v>2</v>
          </cell>
        </row>
        <row r="62">
          <cell r="A62" t="str">
            <v>Площади, к которым относится стадия</v>
          </cell>
          <cell r="B62">
            <v>0</v>
          </cell>
          <cell r="C62" t="str">
            <v>кв. м</v>
          </cell>
        </row>
        <row r="63">
          <cell r="A63" t="str">
            <v>Стоимость одного кв. м (с НДС)</v>
          </cell>
          <cell r="B63">
            <v>1</v>
          </cell>
          <cell r="C63" t="str">
            <v>тыс. руб.</v>
          </cell>
          <cell r="D63" t="str">
            <v>int_avg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</row>
        <row r="64">
          <cell r="A64" t="str">
            <v xml:space="preserve">    в том числе НДС</v>
          </cell>
          <cell r="B64">
            <v>0.18</v>
          </cell>
          <cell r="C64" t="str">
            <v>тыс. руб.</v>
          </cell>
          <cell r="D64" t="str">
            <v>int_avg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</row>
        <row r="65">
          <cell r="A65" t="str">
            <v>Объем выполненных работ</v>
          </cell>
          <cell r="C65" t="str">
            <v>тыс. руб.</v>
          </cell>
          <cell r="D65" t="str">
            <v>1_01</v>
          </cell>
          <cell r="G65">
            <v>15000</v>
          </cell>
          <cell r="H65">
            <v>109976</v>
          </cell>
          <cell r="I65">
            <v>190549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P65">
            <v>315525</v>
          </cell>
        </row>
        <row r="66">
          <cell r="A66" t="str">
            <v xml:space="preserve">    в том числе НДС</v>
          </cell>
          <cell r="C66" t="str">
            <v>тыс. руб.</v>
          </cell>
          <cell r="D66" t="str">
            <v>1_03</v>
          </cell>
          <cell r="G66">
            <v>2288.1355932203387</v>
          </cell>
          <cell r="H66">
            <v>16776</v>
          </cell>
          <cell r="I66">
            <v>29066.796610169491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48130.932203389828</v>
          </cell>
        </row>
        <row r="67">
          <cell r="A67" t="str">
            <v>Оплата работ</v>
          </cell>
          <cell r="C67" t="str">
            <v>тыс. руб.</v>
          </cell>
          <cell r="D67" t="str">
            <v>1_02</v>
          </cell>
          <cell r="F67">
            <v>0</v>
          </cell>
          <cell r="G67">
            <v>17700</v>
          </cell>
          <cell r="H67">
            <v>154500</v>
          </cell>
          <cell r="I67">
            <v>164272</v>
          </cell>
          <cell r="J67">
            <v>35848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P67">
            <v>372320</v>
          </cell>
        </row>
        <row r="68">
          <cell r="A68" t="str">
            <v xml:space="preserve">    в том числе НДС</v>
          </cell>
          <cell r="C68" t="str">
            <v>тыс. руб.</v>
          </cell>
          <cell r="D68" t="str">
            <v>1_04</v>
          </cell>
          <cell r="G68">
            <v>2700</v>
          </cell>
          <cell r="H68">
            <v>23567.796610169491</v>
          </cell>
          <cell r="I68">
            <v>25058.440677966108</v>
          </cell>
          <cell r="J68">
            <v>5468.3389830508459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P68">
            <v>56794.576271186445</v>
          </cell>
        </row>
        <row r="70">
          <cell r="A70" t="str">
            <v>Итого: объем выполненных работ</v>
          </cell>
          <cell r="C70" t="str">
            <v>тыс. руб.</v>
          </cell>
          <cell r="F70">
            <v>0</v>
          </cell>
          <cell r="G70">
            <v>15000</v>
          </cell>
          <cell r="H70">
            <v>109976</v>
          </cell>
          <cell r="I70">
            <v>190549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P70">
            <v>315525</v>
          </cell>
        </row>
        <row r="71">
          <cell r="A71" t="str">
            <v xml:space="preserve">   НДС</v>
          </cell>
          <cell r="C71" t="str">
            <v>тыс. руб.</v>
          </cell>
          <cell r="F71">
            <v>0</v>
          </cell>
          <cell r="G71">
            <v>2288.1355932203387</v>
          </cell>
          <cell r="H71">
            <v>16776</v>
          </cell>
          <cell r="I71">
            <v>29066.796610169491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P71">
            <v>48130.932203389828</v>
          </cell>
        </row>
        <row r="72">
          <cell r="A72" t="str">
            <v>Итого: оплата работ</v>
          </cell>
          <cell r="C72" t="str">
            <v>тыс. руб.</v>
          </cell>
          <cell r="F72">
            <v>0</v>
          </cell>
          <cell r="G72">
            <v>17700</v>
          </cell>
          <cell r="H72">
            <v>154500</v>
          </cell>
          <cell r="I72">
            <v>164272</v>
          </cell>
          <cell r="J72">
            <v>35848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372320</v>
          </cell>
        </row>
        <row r="73">
          <cell r="A73" t="str">
            <v xml:space="preserve">   НДС</v>
          </cell>
          <cell r="C73" t="str">
            <v>тыс. руб.</v>
          </cell>
          <cell r="F73">
            <v>0</v>
          </cell>
          <cell r="G73">
            <v>2700</v>
          </cell>
          <cell r="H73">
            <v>23567.796610169491</v>
          </cell>
          <cell r="I73">
            <v>25058.440677966108</v>
          </cell>
          <cell r="J73">
            <v>5468.3389830508459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P73">
            <v>56794.576271186445</v>
          </cell>
        </row>
        <row r="74">
          <cell r="A74" t="str">
            <v>Авансы подрядчикам (с НДС)</v>
          </cell>
          <cell r="C74" t="str">
            <v>тыс. руб.</v>
          </cell>
          <cell r="D74" t="str">
            <v>int_end</v>
          </cell>
          <cell r="F74">
            <v>0</v>
          </cell>
          <cell r="G74">
            <v>2700</v>
          </cell>
          <cell r="H74">
            <v>47224</v>
          </cell>
          <cell r="I74">
            <v>20947</v>
          </cell>
          <cell r="J74">
            <v>56795</v>
          </cell>
          <cell r="K74">
            <v>56795</v>
          </cell>
          <cell r="L74">
            <v>56795</v>
          </cell>
          <cell r="M74">
            <v>56795</v>
          </cell>
          <cell r="N74">
            <v>56795</v>
          </cell>
          <cell r="O74">
            <v>56795</v>
          </cell>
          <cell r="P74">
            <v>56795</v>
          </cell>
          <cell r="Q74">
            <v>56795</v>
          </cell>
          <cell r="R74">
            <v>56795</v>
          </cell>
          <cell r="S74">
            <v>56795</v>
          </cell>
          <cell r="T74">
            <v>56795</v>
          </cell>
          <cell r="U74">
            <v>56795</v>
          </cell>
          <cell r="V74">
            <v>56795</v>
          </cell>
          <cell r="W74">
            <v>56795</v>
          </cell>
          <cell r="X74">
            <v>56795</v>
          </cell>
          <cell r="Y74">
            <v>56795</v>
          </cell>
          <cell r="Z74">
            <v>56795</v>
          </cell>
          <cell r="AA74">
            <v>56795</v>
          </cell>
          <cell r="AB74">
            <v>56795</v>
          </cell>
          <cell r="AC74">
            <v>56795</v>
          </cell>
          <cell r="AD74">
            <v>56795</v>
          </cell>
          <cell r="AE74">
            <v>56795</v>
          </cell>
          <cell r="AF74">
            <v>56795</v>
          </cell>
          <cell r="AG74">
            <v>56795</v>
          </cell>
          <cell r="AH74">
            <v>56795</v>
          </cell>
          <cell r="AI74">
            <v>56795</v>
          </cell>
          <cell r="AJ74">
            <v>56795</v>
          </cell>
          <cell r="AK74">
            <v>56795</v>
          </cell>
          <cell r="AL74">
            <v>56795</v>
          </cell>
          <cell r="AM74">
            <v>56795</v>
          </cell>
          <cell r="AN74">
            <v>56795</v>
          </cell>
        </row>
        <row r="75">
          <cell r="A75" t="str">
            <v xml:space="preserve">   НДС</v>
          </cell>
          <cell r="C75" t="str">
            <v>тыс. руб.</v>
          </cell>
          <cell r="D75" t="str">
            <v>int_end</v>
          </cell>
          <cell r="F75">
            <v>0</v>
          </cell>
          <cell r="G75">
            <v>411.86440677966129</v>
          </cell>
          <cell r="H75">
            <v>7203.6610169491541</v>
          </cell>
          <cell r="I75">
            <v>3195.3050847457707</v>
          </cell>
          <cell r="J75">
            <v>8663.6440677966166</v>
          </cell>
          <cell r="K75">
            <v>8663.6440677966166</v>
          </cell>
          <cell r="L75">
            <v>8663.6440677966166</v>
          </cell>
          <cell r="M75">
            <v>8663.6440677966166</v>
          </cell>
          <cell r="N75">
            <v>8663.6440677966166</v>
          </cell>
          <cell r="O75">
            <v>8663.6440677966166</v>
          </cell>
          <cell r="P75">
            <v>8663.6440677966166</v>
          </cell>
          <cell r="Q75">
            <v>8663.6440677966166</v>
          </cell>
          <cell r="R75">
            <v>8663.6440677966166</v>
          </cell>
          <cell r="S75">
            <v>8663.6440677966166</v>
          </cell>
          <cell r="T75">
            <v>8663.6440677966166</v>
          </cell>
          <cell r="U75">
            <v>8663.6440677966166</v>
          </cell>
          <cell r="V75">
            <v>8663.6440677966166</v>
          </cell>
          <cell r="W75">
            <v>8663.6440677966166</v>
          </cell>
          <cell r="X75">
            <v>8663.6440677966166</v>
          </cell>
          <cell r="Y75">
            <v>8663.6440677966166</v>
          </cell>
          <cell r="Z75">
            <v>8663.6440677966166</v>
          </cell>
          <cell r="AA75">
            <v>8663.6440677966166</v>
          </cell>
          <cell r="AB75">
            <v>8663.6440677966166</v>
          </cell>
          <cell r="AC75">
            <v>8663.6440677966166</v>
          </cell>
          <cell r="AD75">
            <v>8663.6440677966166</v>
          </cell>
          <cell r="AE75">
            <v>8663.6440677966166</v>
          </cell>
          <cell r="AF75">
            <v>8663.6440677966166</v>
          </cell>
          <cell r="AG75">
            <v>8663.6440677966166</v>
          </cell>
          <cell r="AH75">
            <v>8663.6440677966166</v>
          </cell>
          <cell r="AI75">
            <v>8663.6440677966166</v>
          </cell>
          <cell r="AJ75">
            <v>8663.6440677966166</v>
          </cell>
          <cell r="AK75">
            <v>8663.6440677966166</v>
          </cell>
          <cell r="AL75">
            <v>8663.6440677966166</v>
          </cell>
          <cell r="AM75">
            <v>8663.6440677966166</v>
          </cell>
          <cell r="AN75">
            <v>8663.6440677966166</v>
          </cell>
        </row>
        <row r="76">
          <cell r="A76" t="str">
            <v>Кредиторская задолженность подрядчикам (с НДС)</v>
          </cell>
          <cell r="C76" t="str">
            <v>тыс. руб.</v>
          </cell>
          <cell r="D76" t="str">
            <v>int_end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</row>
        <row r="77">
          <cell r="A77" t="str">
            <v xml:space="preserve">   НДС</v>
          </cell>
          <cell r="C77" t="str">
            <v>тыс. руб.</v>
          </cell>
          <cell r="D77" t="str">
            <v>int_end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</row>
        <row r="78">
          <cell r="A78" t="str">
            <v>Период начала строительства</v>
          </cell>
          <cell r="B78">
            <v>1</v>
          </cell>
          <cell r="F78">
            <v>0</v>
          </cell>
          <cell r="G78">
            <v>1</v>
          </cell>
          <cell r="H78">
            <v>1</v>
          </cell>
          <cell r="I78">
            <v>1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</row>
        <row r="80">
          <cell r="A80" t="str">
            <v>Ранее осуществленные инвестиции</v>
          </cell>
          <cell r="B80">
            <v>0</v>
          </cell>
          <cell r="C80" t="str">
            <v>тыс. руб.</v>
          </cell>
        </row>
        <row r="81">
          <cell r="A81" t="str">
            <v>НДС к ранее осуществленным инвестициям</v>
          </cell>
          <cell r="B81">
            <v>0</v>
          </cell>
          <cell r="C81" t="str">
            <v>тыс. руб.</v>
          </cell>
        </row>
        <row r="82">
          <cell r="A82" t="str">
            <v>Рыночная стоимость недостроенного объекта</v>
          </cell>
          <cell r="B82">
            <v>0</v>
          </cell>
          <cell r="C82" t="str">
            <v>тыс. руб.</v>
          </cell>
        </row>
        <row r="85">
          <cell r="A85" t="str">
            <v>СТРОИТЕЛЬСТВО: ПРИВЛЕЧЕНИЕ ДОЛЬЩИКОВ / СОИНВЕСТОРОВ</v>
          </cell>
          <cell r="F85" t="str">
            <v>"0"</v>
          </cell>
          <cell r="G85" t="str">
            <v xml:space="preserve"> 2011</v>
          </cell>
          <cell r="H85" t="str">
            <v xml:space="preserve"> 2012</v>
          </cell>
          <cell r="I85" t="str">
            <v xml:space="preserve"> 2013</v>
          </cell>
          <cell r="J85" t="str">
            <v xml:space="preserve"> 2014</v>
          </cell>
          <cell r="K85" t="str">
            <v xml:space="preserve"> 2015</v>
          </cell>
          <cell r="L85" t="str">
            <v xml:space="preserve"> 2016</v>
          </cell>
          <cell r="M85" t="str">
            <v xml:space="preserve"> 2017</v>
          </cell>
          <cell r="N85" t="str">
            <v xml:space="preserve"> 2018</v>
          </cell>
          <cell r="O85" t="str">
            <v xml:space="preserve"> 2019</v>
          </cell>
          <cell r="P85" t="str">
            <v xml:space="preserve"> 2020</v>
          </cell>
          <cell r="Q85" t="str">
            <v xml:space="preserve"> 2021</v>
          </cell>
          <cell r="R85" t="str">
            <v xml:space="preserve"> 2022</v>
          </cell>
          <cell r="S85" t="str">
            <v xml:space="preserve"> 2023</v>
          </cell>
          <cell r="T85" t="str">
            <v xml:space="preserve"> 2024</v>
          </cell>
          <cell r="U85" t="str">
            <v xml:space="preserve"> 2025</v>
          </cell>
          <cell r="V85" t="str">
            <v xml:space="preserve"> 2026</v>
          </cell>
          <cell r="W85" t="str">
            <v xml:space="preserve"> 2027</v>
          </cell>
          <cell r="X85" t="str">
            <v xml:space="preserve"> 2028</v>
          </cell>
          <cell r="Y85" t="str">
            <v xml:space="preserve"> 2029</v>
          </cell>
          <cell r="Z85" t="str">
            <v xml:space="preserve"> 2030</v>
          </cell>
          <cell r="AA85" t="str">
            <v xml:space="preserve"> 2031</v>
          </cell>
          <cell r="AB85" t="str">
            <v xml:space="preserve"> 2032</v>
          </cell>
          <cell r="AC85" t="str">
            <v xml:space="preserve"> 2033</v>
          </cell>
          <cell r="AD85" t="str">
            <v xml:space="preserve"> 2034</v>
          </cell>
          <cell r="AE85" t="str">
            <v xml:space="preserve"> 2035</v>
          </cell>
          <cell r="AF85" t="str">
            <v xml:space="preserve"> 2036</v>
          </cell>
          <cell r="AG85" t="str">
            <v xml:space="preserve"> 2037</v>
          </cell>
          <cell r="AH85" t="str">
            <v xml:space="preserve"> 2038</v>
          </cell>
          <cell r="AI85" t="str">
            <v xml:space="preserve"> 2039</v>
          </cell>
          <cell r="AJ85" t="str">
            <v xml:space="preserve"> 2040</v>
          </cell>
          <cell r="AK85" t="str">
            <v xml:space="preserve"> 2041</v>
          </cell>
          <cell r="AL85" t="str">
            <v xml:space="preserve"> 2042</v>
          </cell>
          <cell r="AM85" t="str">
            <v xml:space="preserve"> 2043</v>
          </cell>
          <cell r="AN85" t="str">
            <v xml:space="preserve"> 2044</v>
          </cell>
          <cell r="AP85" t="str">
            <v>ИТОГО</v>
          </cell>
        </row>
        <row r="87">
          <cell r="A87" t="str">
            <v>Жилые площади</v>
          </cell>
        </row>
        <row r="88">
          <cell r="A88" t="str">
            <v>График привлечения дольщиков / соинвесторов</v>
          </cell>
          <cell r="B88">
            <v>0</v>
          </cell>
          <cell r="C88" t="str">
            <v>кв. м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P88">
            <v>0</v>
          </cell>
        </row>
        <row r="89">
          <cell r="A89" t="str">
            <v>График оплаты площадей</v>
          </cell>
          <cell r="B89">
            <v>0</v>
          </cell>
          <cell r="C89" t="str">
            <v>кв. м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P89">
            <v>0</v>
          </cell>
        </row>
        <row r="90">
          <cell r="A90" t="str">
            <v>Стоимость 1 кв. м (без НДС)</v>
          </cell>
          <cell r="B90">
            <v>1</v>
          </cell>
          <cell r="C90" t="str">
            <v>тыс. руб.</v>
          </cell>
          <cell r="D90" t="str">
            <v>1_01;int_avg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</row>
        <row r="91">
          <cell r="A91" t="str">
            <v xml:space="preserve">    в том числе вознаграждение заказчику</v>
          </cell>
          <cell r="B91">
            <v>0</v>
          </cell>
          <cell r="C91" t="str">
            <v>тыс. руб.</v>
          </cell>
          <cell r="D91" t="str">
            <v>int_avg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</row>
        <row r="92">
          <cell r="A92" t="str">
            <v>Поступление финансирования</v>
          </cell>
          <cell r="C92" t="str">
            <v>тыс. руб.</v>
          </cell>
          <cell r="D92" t="str">
            <v>1_02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P92">
            <v>0</v>
          </cell>
        </row>
        <row r="93">
          <cell r="A93" t="str">
            <v xml:space="preserve">    в том числе вознаграждение заказчику</v>
          </cell>
          <cell r="C93" t="str">
            <v>тыс. руб.</v>
          </cell>
          <cell r="D93" t="str">
            <v>1_03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P93">
            <v>0</v>
          </cell>
        </row>
        <row r="94">
          <cell r="A94" t="str">
            <v>Передача площадей</v>
          </cell>
          <cell r="C94" t="str">
            <v>кв. м</v>
          </cell>
          <cell r="D94" t="str">
            <v>1_04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</row>
        <row r="95">
          <cell r="A95" t="str">
            <v xml:space="preserve">    передача площадей</v>
          </cell>
          <cell r="C95" t="str">
            <v>тыс. руб.</v>
          </cell>
          <cell r="D95" t="str">
            <v>1_05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P95">
            <v>0</v>
          </cell>
        </row>
        <row r="96">
          <cell r="A96" t="str">
            <v xml:space="preserve">    в том числе вознаграждение заказчику</v>
          </cell>
          <cell r="C96" t="str">
            <v>тыс. руб.</v>
          </cell>
          <cell r="D96" t="str">
            <v>1_06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P96">
            <v>0</v>
          </cell>
        </row>
        <row r="98">
          <cell r="A98" t="str">
            <v>Итого: Поступление финансирования</v>
          </cell>
          <cell r="C98" t="str">
            <v>тыс. руб.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P98">
            <v>0</v>
          </cell>
        </row>
        <row r="99">
          <cell r="A99" t="str">
            <v xml:space="preserve">    в том числе вознаграждение заказчику</v>
          </cell>
          <cell r="C99" t="str">
            <v>тыс. руб.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P99">
            <v>0</v>
          </cell>
        </row>
        <row r="100">
          <cell r="A100" t="str">
            <v>Итого: Передано площадей на сумму</v>
          </cell>
          <cell r="C100" t="str">
            <v>тыс. руб.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P100">
            <v>0</v>
          </cell>
        </row>
        <row r="101">
          <cell r="A101" t="str">
            <v xml:space="preserve">    в том числе вознаграждение заказчику</v>
          </cell>
          <cell r="C101" t="str">
            <v>тыс. руб.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P101">
            <v>0</v>
          </cell>
        </row>
        <row r="102">
          <cell r="A102" t="str">
            <v xml:space="preserve">    передано влощадей в кв. м</v>
          </cell>
          <cell r="C102" t="str">
            <v>кв. м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P102">
            <v>0</v>
          </cell>
        </row>
        <row r="105">
          <cell r="A105" t="str">
            <v>СТРОИТЕЛЬСТВО: ПРОДАЖА ГОТОВЫХ ПЛОЩАДЕЙ</v>
          </cell>
          <cell r="F105" t="str">
            <v>"0"</v>
          </cell>
          <cell r="G105" t="str">
            <v xml:space="preserve"> 2011</v>
          </cell>
          <cell r="H105" t="str">
            <v xml:space="preserve"> 2012</v>
          </cell>
          <cell r="I105" t="str">
            <v xml:space="preserve"> 2013</v>
          </cell>
          <cell r="J105" t="str">
            <v xml:space="preserve"> 2014</v>
          </cell>
          <cell r="K105" t="str">
            <v xml:space="preserve"> 2015</v>
          </cell>
          <cell r="L105" t="str">
            <v xml:space="preserve"> 2016</v>
          </cell>
          <cell r="M105" t="str">
            <v xml:space="preserve"> 2017</v>
          </cell>
          <cell r="N105" t="str">
            <v xml:space="preserve"> 2018</v>
          </cell>
          <cell r="O105" t="str">
            <v xml:space="preserve"> 2019</v>
          </cell>
          <cell r="P105" t="str">
            <v xml:space="preserve"> 2020</v>
          </cell>
          <cell r="Q105" t="str">
            <v xml:space="preserve"> 2021</v>
          </cell>
          <cell r="R105" t="str">
            <v xml:space="preserve"> 2022</v>
          </cell>
          <cell r="S105" t="str">
            <v xml:space="preserve"> 2023</v>
          </cell>
          <cell r="T105" t="str">
            <v xml:space="preserve"> 2024</v>
          </cell>
          <cell r="U105" t="str">
            <v xml:space="preserve"> 2025</v>
          </cell>
          <cell r="V105" t="str">
            <v xml:space="preserve"> 2026</v>
          </cell>
          <cell r="W105" t="str">
            <v xml:space="preserve"> 2027</v>
          </cell>
          <cell r="X105" t="str">
            <v xml:space="preserve"> 2028</v>
          </cell>
          <cell r="Y105" t="str">
            <v xml:space="preserve"> 2029</v>
          </cell>
          <cell r="Z105" t="str">
            <v xml:space="preserve"> 2030</v>
          </cell>
          <cell r="AA105" t="str">
            <v xml:space="preserve"> 2031</v>
          </cell>
          <cell r="AB105" t="str">
            <v xml:space="preserve"> 2032</v>
          </cell>
          <cell r="AC105" t="str">
            <v xml:space="preserve"> 2033</v>
          </cell>
          <cell r="AD105" t="str">
            <v xml:space="preserve"> 2034</v>
          </cell>
          <cell r="AE105" t="str">
            <v xml:space="preserve"> 2035</v>
          </cell>
          <cell r="AF105" t="str">
            <v xml:space="preserve"> 2036</v>
          </cell>
          <cell r="AG105" t="str">
            <v xml:space="preserve"> 2037</v>
          </cell>
          <cell r="AH105" t="str">
            <v xml:space="preserve"> 2038</v>
          </cell>
          <cell r="AI105" t="str">
            <v xml:space="preserve"> 2039</v>
          </cell>
          <cell r="AJ105" t="str">
            <v xml:space="preserve"> 2040</v>
          </cell>
          <cell r="AK105" t="str">
            <v xml:space="preserve"> 2041</v>
          </cell>
          <cell r="AL105" t="str">
            <v xml:space="preserve"> 2042</v>
          </cell>
          <cell r="AM105" t="str">
            <v xml:space="preserve"> 2043</v>
          </cell>
          <cell r="AN105" t="str">
            <v xml:space="preserve"> 2044</v>
          </cell>
          <cell r="AP105" t="str">
            <v>ИТОГО</v>
          </cell>
        </row>
        <row r="107">
          <cell r="A107" t="str">
            <v>Жилые площади</v>
          </cell>
          <cell r="B107" t="str">
            <v>Валюта</v>
          </cell>
        </row>
        <row r="108">
          <cell r="A108" t="str">
            <v>Цены за кв. м (с НДС)</v>
          </cell>
          <cell r="B108">
            <v>1</v>
          </cell>
          <cell r="C108" t="str">
            <v>тыс. руб.</v>
          </cell>
          <cell r="D108" t="str">
            <v>1_01;int_avg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</row>
        <row r="109">
          <cell r="A109" t="str">
            <v xml:space="preserve">    в том числе НДС</v>
          </cell>
          <cell r="B109">
            <v>0.18</v>
          </cell>
          <cell r="C109" t="str">
            <v>тыс. руб.</v>
          </cell>
          <cell r="D109" t="str">
            <v>1_02;int_avg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</row>
        <row r="110">
          <cell r="A110" t="str">
            <v>График продажи площадей</v>
          </cell>
          <cell r="B110">
            <v>0</v>
          </cell>
          <cell r="C110" t="str">
            <v>кв. м</v>
          </cell>
          <cell r="D110" t="str">
            <v>1_00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P110">
            <v>0</v>
          </cell>
        </row>
        <row r="111">
          <cell r="A111" t="str">
            <v>Передача проданных площадей покупателям (кв. м)</v>
          </cell>
          <cell r="B111">
            <v>0</v>
          </cell>
          <cell r="C111" t="str">
            <v>кв. м</v>
          </cell>
          <cell r="D111" t="str">
            <v>0_00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P111">
            <v>0</v>
          </cell>
        </row>
        <row r="112">
          <cell r="A112" t="str">
            <v>Поступления от продаж</v>
          </cell>
          <cell r="C112" t="str">
            <v>тыс. руб.</v>
          </cell>
          <cell r="D112" t="str">
            <v>1_03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P112">
            <v>0</v>
          </cell>
        </row>
        <row r="113">
          <cell r="A113" t="str">
            <v xml:space="preserve">    в том числе НДС</v>
          </cell>
          <cell r="C113" t="str">
            <v>тыс. руб.</v>
          </cell>
          <cell r="D113" t="str">
            <v>1_04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P113">
            <v>0</v>
          </cell>
        </row>
        <row r="114">
          <cell r="A114" t="str">
            <v>Передано площадей на сумму</v>
          </cell>
          <cell r="C114" t="str">
            <v>тыс. руб.</v>
          </cell>
          <cell r="D114" t="str">
            <v>1_05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P114">
            <v>0</v>
          </cell>
        </row>
        <row r="115">
          <cell r="A115" t="str">
            <v xml:space="preserve">    в том числе НДС</v>
          </cell>
          <cell r="C115" t="str">
            <v>тыс. руб.</v>
          </cell>
          <cell r="D115" t="str">
            <v>1_06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P115">
            <v>0</v>
          </cell>
        </row>
        <row r="116">
          <cell r="A116" t="str">
            <v>Доля площадей, не облагаемых НДС</v>
          </cell>
          <cell r="B116">
            <v>0</v>
          </cell>
          <cell r="C116" t="str">
            <v>%</v>
          </cell>
          <cell r="D116" t="str">
            <v>1_07</v>
          </cell>
        </row>
        <row r="118">
          <cell r="A118" t="str">
            <v>Итого - поступления от продаж</v>
          </cell>
          <cell r="C118" t="str">
            <v>тыс. руб.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P118">
            <v>0</v>
          </cell>
        </row>
        <row r="119">
          <cell r="A119" t="str">
            <v xml:space="preserve">   в том числе НДС</v>
          </cell>
          <cell r="C119" t="str">
            <v>тыс. руб.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P119">
            <v>0</v>
          </cell>
        </row>
        <row r="120">
          <cell r="A120" t="str">
            <v xml:space="preserve">    Продажи площадей</v>
          </cell>
          <cell r="C120" t="str">
            <v>кв. м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P120">
            <v>0</v>
          </cell>
        </row>
        <row r="121">
          <cell r="A121" t="str">
            <v xml:space="preserve">    нарастающим итогом</v>
          </cell>
          <cell r="C121" t="str">
            <v>кв. м</v>
          </cell>
          <cell r="D121" t="str">
            <v>int_end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</row>
        <row r="122">
          <cell r="A122" t="str">
            <v xml:space="preserve">    в % от общей площади объекта</v>
          </cell>
          <cell r="C122" t="str">
            <v>%</v>
          </cell>
          <cell r="D122" t="str">
            <v>int_avg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</row>
        <row r="123">
          <cell r="A123" t="str">
            <v>Итого - стоимость переданных площадей</v>
          </cell>
          <cell r="C123" t="str">
            <v>тыс. руб.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P123">
            <v>0</v>
          </cell>
        </row>
        <row r="124">
          <cell r="A124" t="str">
            <v xml:space="preserve">   в том числе НДС</v>
          </cell>
          <cell r="C124" t="str">
            <v>тыс. руб.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P124">
            <v>0</v>
          </cell>
        </row>
        <row r="125">
          <cell r="A125" t="str">
            <v xml:space="preserve">    Передача площадей</v>
          </cell>
          <cell r="C125" t="str">
            <v>кв. м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P125">
            <v>0</v>
          </cell>
        </row>
        <row r="126">
          <cell r="A126" t="str">
            <v xml:space="preserve">    нарастающим итогом</v>
          </cell>
          <cell r="C126" t="str">
            <v>кв. м</v>
          </cell>
          <cell r="D126" t="str">
            <v>int_end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</row>
        <row r="127">
          <cell r="A127" t="str">
            <v xml:space="preserve">    в % от общей площади объекта</v>
          </cell>
          <cell r="C127" t="str">
            <v>%</v>
          </cell>
          <cell r="D127" t="str">
            <v>int_avg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</row>
        <row r="128">
          <cell r="A128" t="str">
            <v>Доля площадей, не облагаемых НДС</v>
          </cell>
          <cell r="B128">
            <v>0</v>
          </cell>
          <cell r="C128" t="str">
            <v>%</v>
          </cell>
        </row>
        <row r="131">
          <cell r="A131" t="str">
            <v>СТРОИТЕЛЬСТВО: СДАЧА ПЛОЩАДЕЙ В АРЕНДУ</v>
          </cell>
          <cell r="F131" t="str">
            <v>"0"</v>
          </cell>
          <cell r="G131" t="str">
            <v xml:space="preserve"> 2011</v>
          </cell>
          <cell r="H131" t="str">
            <v xml:space="preserve"> 2012</v>
          </cell>
          <cell r="I131" t="str">
            <v xml:space="preserve"> 2013</v>
          </cell>
          <cell r="J131" t="str">
            <v xml:space="preserve"> 2014</v>
          </cell>
          <cell r="K131" t="str">
            <v xml:space="preserve"> 2015</v>
          </cell>
          <cell r="L131" t="str">
            <v xml:space="preserve"> 2016</v>
          </cell>
          <cell r="M131" t="str">
            <v xml:space="preserve"> 2017</v>
          </cell>
          <cell r="N131" t="str">
            <v xml:space="preserve"> 2018</v>
          </cell>
          <cell r="O131" t="str">
            <v xml:space="preserve"> 2019</v>
          </cell>
          <cell r="P131" t="str">
            <v xml:space="preserve"> 2020</v>
          </cell>
          <cell r="Q131" t="str">
            <v xml:space="preserve"> 2021</v>
          </cell>
          <cell r="R131" t="str">
            <v xml:space="preserve"> 2022</v>
          </cell>
          <cell r="S131" t="str">
            <v xml:space="preserve"> 2023</v>
          </cell>
          <cell r="T131" t="str">
            <v xml:space="preserve"> 2024</v>
          </cell>
          <cell r="U131" t="str">
            <v xml:space="preserve"> 2025</v>
          </cell>
          <cell r="V131" t="str">
            <v xml:space="preserve"> 2026</v>
          </cell>
          <cell r="W131" t="str">
            <v xml:space="preserve"> 2027</v>
          </cell>
          <cell r="X131" t="str">
            <v xml:space="preserve"> 2028</v>
          </cell>
          <cell r="Y131" t="str">
            <v xml:space="preserve"> 2029</v>
          </cell>
          <cell r="Z131" t="str">
            <v xml:space="preserve"> 2030</v>
          </cell>
          <cell r="AA131" t="str">
            <v xml:space="preserve"> 2031</v>
          </cell>
          <cell r="AB131" t="str">
            <v xml:space="preserve"> 2032</v>
          </cell>
          <cell r="AC131" t="str">
            <v xml:space="preserve"> 2033</v>
          </cell>
          <cell r="AD131" t="str">
            <v xml:space="preserve"> 2034</v>
          </cell>
          <cell r="AE131" t="str">
            <v xml:space="preserve"> 2035</v>
          </cell>
          <cell r="AF131" t="str">
            <v xml:space="preserve"> 2036</v>
          </cell>
          <cell r="AG131" t="str">
            <v xml:space="preserve"> 2037</v>
          </cell>
          <cell r="AH131" t="str">
            <v xml:space="preserve"> 2038</v>
          </cell>
          <cell r="AI131" t="str">
            <v xml:space="preserve"> 2039</v>
          </cell>
          <cell r="AJ131" t="str">
            <v xml:space="preserve"> 2040</v>
          </cell>
          <cell r="AK131" t="str">
            <v xml:space="preserve"> 2041</v>
          </cell>
          <cell r="AL131" t="str">
            <v xml:space="preserve"> 2042</v>
          </cell>
          <cell r="AM131" t="str">
            <v xml:space="preserve"> 2043</v>
          </cell>
          <cell r="AN131" t="str">
            <v xml:space="preserve"> 2044</v>
          </cell>
          <cell r="AP131" t="str">
            <v>ИТОГО</v>
          </cell>
        </row>
        <row r="133">
          <cell r="A133" t="str">
            <v>Жилые площади</v>
          </cell>
          <cell r="B133" t="str">
            <v>Валюта</v>
          </cell>
        </row>
        <row r="134">
          <cell r="A134" t="str">
            <v>Ставка, за кв. м в год (с НДС)</v>
          </cell>
          <cell r="B134">
            <v>1</v>
          </cell>
          <cell r="C134" t="str">
            <v>тыс. руб.</v>
          </cell>
          <cell r="D134" t="str">
            <v>int_avg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</row>
        <row r="135">
          <cell r="A135" t="str">
            <v>Доступные для сдачи площади</v>
          </cell>
          <cell r="C135" t="str">
            <v>кв. м</v>
          </cell>
          <cell r="D135" t="str">
            <v>1_03;int_avg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</row>
        <row r="136">
          <cell r="A136" t="str">
            <v>Сдано в аренду</v>
          </cell>
          <cell r="C136" t="str">
            <v>кв. м</v>
          </cell>
          <cell r="D136" t="str">
            <v>1_02;int_avg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</row>
        <row r="137">
          <cell r="A137" t="str">
            <v>Поступления от аренды</v>
          </cell>
          <cell r="C137" t="str">
            <v>тыс. руб.</v>
          </cell>
          <cell r="D137" t="str">
            <v>1_01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P137">
            <v>0</v>
          </cell>
        </row>
        <row r="139">
          <cell r="A139" t="str">
            <v>Суммарные поступления от аренды</v>
          </cell>
          <cell r="C139" t="str">
            <v>тыс. руб.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P139">
            <v>0</v>
          </cell>
        </row>
        <row r="140">
          <cell r="A140" t="str">
            <v xml:space="preserve">    Всего сдано в аренду площадей</v>
          </cell>
          <cell r="C140" t="str">
            <v>кв. м</v>
          </cell>
          <cell r="D140" t="str">
            <v>int_avg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</row>
        <row r="141">
          <cell r="A141" t="str">
            <v xml:space="preserve">    в % от площади доступной для сдачи</v>
          </cell>
          <cell r="C141" t="str">
            <v>%</v>
          </cell>
          <cell r="D141" t="str">
            <v>int_avg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</row>
        <row r="144">
          <cell r="A144" t="str">
            <v>СТРОИТЕЛЬСТВО: БАЛАНС ПО ОБЪЕКТУ</v>
          </cell>
          <cell r="F144" t="str">
            <v>"0"</v>
          </cell>
          <cell r="G144" t="str">
            <v xml:space="preserve"> 2011</v>
          </cell>
          <cell r="H144" t="str">
            <v xml:space="preserve"> 2012</v>
          </cell>
          <cell r="I144" t="str">
            <v xml:space="preserve"> 2013</v>
          </cell>
          <cell r="J144" t="str">
            <v xml:space="preserve"> 2014</v>
          </cell>
          <cell r="K144" t="str">
            <v xml:space="preserve"> 2015</v>
          </cell>
          <cell r="L144" t="str">
            <v xml:space="preserve"> 2016</v>
          </cell>
          <cell r="M144" t="str">
            <v xml:space="preserve"> 2017</v>
          </cell>
          <cell r="N144" t="str">
            <v xml:space="preserve"> 2018</v>
          </cell>
          <cell r="O144" t="str">
            <v xml:space="preserve"> 2019</v>
          </cell>
          <cell r="P144" t="str">
            <v xml:space="preserve"> 2020</v>
          </cell>
          <cell r="Q144" t="str">
            <v xml:space="preserve"> 2021</v>
          </cell>
          <cell r="R144" t="str">
            <v xml:space="preserve"> 2022</v>
          </cell>
          <cell r="S144" t="str">
            <v xml:space="preserve"> 2023</v>
          </cell>
          <cell r="T144" t="str">
            <v xml:space="preserve"> 2024</v>
          </cell>
          <cell r="U144" t="str">
            <v xml:space="preserve"> 2025</v>
          </cell>
          <cell r="V144" t="str">
            <v xml:space="preserve"> 2026</v>
          </cell>
          <cell r="W144" t="str">
            <v xml:space="preserve"> 2027</v>
          </cell>
          <cell r="X144" t="str">
            <v xml:space="preserve"> 2028</v>
          </cell>
          <cell r="Y144" t="str">
            <v xml:space="preserve"> 2029</v>
          </cell>
          <cell r="Z144" t="str">
            <v xml:space="preserve"> 2030</v>
          </cell>
          <cell r="AA144" t="str">
            <v xml:space="preserve"> 2031</v>
          </cell>
          <cell r="AB144" t="str">
            <v xml:space="preserve"> 2032</v>
          </cell>
          <cell r="AC144" t="str">
            <v xml:space="preserve"> 2033</v>
          </cell>
          <cell r="AD144" t="str">
            <v xml:space="preserve"> 2034</v>
          </cell>
          <cell r="AE144" t="str">
            <v xml:space="preserve"> 2035</v>
          </cell>
          <cell r="AF144" t="str">
            <v xml:space="preserve"> 2036</v>
          </cell>
          <cell r="AG144" t="str">
            <v xml:space="preserve"> 2037</v>
          </cell>
          <cell r="AH144" t="str">
            <v xml:space="preserve"> 2038</v>
          </cell>
          <cell r="AI144" t="str">
            <v xml:space="preserve"> 2039</v>
          </cell>
          <cell r="AJ144" t="str">
            <v xml:space="preserve"> 2040</v>
          </cell>
          <cell r="AK144" t="str">
            <v xml:space="preserve"> 2041</v>
          </cell>
          <cell r="AL144" t="str">
            <v xml:space="preserve"> 2042</v>
          </cell>
          <cell r="AM144" t="str">
            <v xml:space="preserve"> 2043</v>
          </cell>
          <cell r="AN144" t="str">
            <v xml:space="preserve"> 2044</v>
          </cell>
          <cell r="AP144" t="str">
            <v>ИТОГО</v>
          </cell>
        </row>
        <row r="147">
          <cell r="A147" t="str">
            <v>Оплата строительства объекта</v>
          </cell>
          <cell r="C147" t="str">
            <v>тыс. руб.</v>
          </cell>
          <cell r="F147">
            <v>0</v>
          </cell>
          <cell r="G147">
            <v>17700</v>
          </cell>
          <cell r="H147">
            <v>154500</v>
          </cell>
          <cell r="I147">
            <v>164272</v>
          </cell>
          <cell r="J147">
            <v>35848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P147">
            <v>372320</v>
          </cell>
        </row>
        <row r="148">
          <cell r="A148" t="str">
            <v xml:space="preserve">    оплата без НДС</v>
          </cell>
          <cell r="C148" t="str">
            <v>тыс. руб.</v>
          </cell>
          <cell r="F148">
            <v>0</v>
          </cell>
          <cell r="G148">
            <v>15000</v>
          </cell>
          <cell r="H148">
            <v>130932.20338983051</v>
          </cell>
          <cell r="I148">
            <v>139213.55932203389</v>
          </cell>
          <cell r="J148">
            <v>30379.661016949154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P148">
            <v>315525.42372881359</v>
          </cell>
        </row>
        <row r="149">
          <cell r="A149" t="str">
            <v xml:space="preserve">    НДС</v>
          </cell>
          <cell r="C149" t="str">
            <v>тыс. руб.</v>
          </cell>
          <cell r="F149">
            <v>0</v>
          </cell>
          <cell r="G149">
            <v>2700</v>
          </cell>
          <cell r="H149">
            <v>23567.796610169491</v>
          </cell>
          <cell r="I149">
            <v>25058.440677966108</v>
          </cell>
          <cell r="J149">
            <v>5468.3389830508459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P149">
            <v>56794.576271186445</v>
          </cell>
        </row>
        <row r="150">
          <cell r="A150" t="str">
            <v>Выполненный объем работ</v>
          </cell>
          <cell r="C150" t="str">
            <v>тыс. руб.</v>
          </cell>
          <cell r="F150">
            <v>0</v>
          </cell>
          <cell r="G150">
            <v>15000</v>
          </cell>
          <cell r="H150">
            <v>109976</v>
          </cell>
          <cell r="I150">
            <v>190549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P150">
            <v>315525</v>
          </cell>
        </row>
        <row r="151">
          <cell r="A151" t="str">
            <v xml:space="preserve">    работы без НДС</v>
          </cell>
          <cell r="C151" t="str">
            <v>тыс. руб.</v>
          </cell>
          <cell r="F151">
            <v>0</v>
          </cell>
          <cell r="G151">
            <v>12711.864406779661</v>
          </cell>
          <cell r="H151">
            <v>93200</v>
          </cell>
          <cell r="I151">
            <v>161482.20338983051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P151">
            <v>267394.06779661018</v>
          </cell>
        </row>
        <row r="152">
          <cell r="A152" t="str">
            <v xml:space="preserve">    НДС</v>
          </cell>
          <cell r="C152" t="str">
            <v>тыс. руб.</v>
          </cell>
          <cell r="F152">
            <v>0</v>
          </cell>
          <cell r="G152">
            <v>2288.1355932203387</v>
          </cell>
          <cell r="H152">
            <v>16776</v>
          </cell>
          <cell r="I152">
            <v>29066.796610169491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P152">
            <v>48130.932203389828</v>
          </cell>
        </row>
        <row r="153">
          <cell r="A153" t="str">
            <v>Авансы подрядчикам (без НДС)</v>
          </cell>
          <cell r="C153" t="str">
            <v>тыс. руб.</v>
          </cell>
          <cell r="D153" t="str">
            <v>int_end</v>
          </cell>
          <cell r="F153">
            <v>0</v>
          </cell>
          <cell r="G153">
            <v>2288.1355932203387</v>
          </cell>
          <cell r="H153">
            <v>40020.338983050846</v>
          </cell>
          <cell r="I153">
            <v>17751.694915254229</v>
          </cell>
          <cell r="J153">
            <v>48131.355932203383</v>
          </cell>
          <cell r="K153">
            <v>48131.355932203383</v>
          </cell>
          <cell r="L153">
            <v>48131.355932203383</v>
          </cell>
          <cell r="M153">
            <v>48131.355932203383</v>
          </cell>
          <cell r="N153">
            <v>48131.355932203383</v>
          </cell>
          <cell r="O153">
            <v>48131.355932203383</v>
          </cell>
          <cell r="P153">
            <v>48131.355932203383</v>
          </cell>
          <cell r="Q153">
            <v>48131.355932203383</v>
          </cell>
          <cell r="R153">
            <v>48131.355932203383</v>
          </cell>
          <cell r="S153">
            <v>48131.355932203383</v>
          </cell>
          <cell r="T153">
            <v>48131.355932203383</v>
          </cell>
          <cell r="U153">
            <v>48131.355932203383</v>
          </cell>
          <cell r="V153">
            <v>48131.355932203383</v>
          </cell>
          <cell r="W153">
            <v>48131.355932203383</v>
          </cell>
          <cell r="X153">
            <v>48131.355932203383</v>
          </cell>
          <cell r="Y153">
            <v>48131.355932203383</v>
          </cell>
          <cell r="Z153">
            <v>48131.355932203383</v>
          </cell>
          <cell r="AA153">
            <v>48131.355932203383</v>
          </cell>
          <cell r="AB153">
            <v>48131.355932203383</v>
          </cell>
          <cell r="AC153">
            <v>48131.355932203383</v>
          </cell>
          <cell r="AD153">
            <v>48131.355932203383</v>
          </cell>
          <cell r="AE153">
            <v>48131.355932203383</v>
          </cell>
          <cell r="AF153">
            <v>48131.355932203383</v>
          </cell>
          <cell r="AG153">
            <v>48131.355932203383</v>
          </cell>
          <cell r="AH153">
            <v>48131.355932203383</v>
          </cell>
          <cell r="AI153">
            <v>48131.355932203383</v>
          </cell>
          <cell r="AJ153">
            <v>48131.355932203383</v>
          </cell>
          <cell r="AK153">
            <v>48131.355932203383</v>
          </cell>
          <cell r="AL153">
            <v>48131.355932203383</v>
          </cell>
          <cell r="AM153">
            <v>48131.355932203383</v>
          </cell>
          <cell r="AN153">
            <v>48131.355932203383</v>
          </cell>
        </row>
        <row r="154">
          <cell r="A154" t="str">
            <v>Кредиторская задолженность подрядчикам (без НДС)</v>
          </cell>
          <cell r="C154" t="str">
            <v>тыс. руб.</v>
          </cell>
          <cell r="D154" t="str">
            <v>int_end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</row>
        <row r="155">
          <cell r="A155" t="str">
            <v>Стоимость завершенного объекта</v>
          </cell>
          <cell r="B155">
            <v>315525</v>
          </cell>
          <cell r="C155" t="str">
            <v>тыс. руб.</v>
          </cell>
        </row>
        <row r="156">
          <cell r="A156" t="str">
            <v xml:space="preserve">    стоимость без НДС</v>
          </cell>
          <cell r="B156">
            <v>267394.06779661018</v>
          </cell>
          <cell r="C156" t="str">
            <v>тыс. руб.</v>
          </cell>
        </row>
        <row r="157">
          <cell r="A157" t="str">
            <v xml:space="preserve">    НДС</v>
          </cell>
          <cell r="B157">
            <v>48130.932203389828</v>
          </cell>
          <cell r="C157" t="str">
            <v>тыс. руб.</v>
          </cell>
        </row>
        <row r="159">
          <cell r="A159" t="str">
            <v>Доля площадей к передаче дольщикам / соинвесторам</v>
          </cell>
          <cell r="B159">
            <v>0</v>
          </cell>
        </row>
        <row r="160">
          <cell r="A160" t="str">
            <v>Доля площадей к продаже</v>
          </cell>
          <cell r="B160">
            <v>0</v>
          </cell>
        </row>
        <row r="162">
          <cell r="A162" t="str">
            <v>Учет доли объекта для собственного использования</v>
          </cell>
        </row>
        <row r="163">
          <cell r="A163" t="str">
            <v>Незавершенные инвестиции</v>
          </cell>
          <cell r="C163" t="str">
            <v>тыс. руб.</v>
          </cell>
          <cell r="D163" t="str">
            <v>int_end</v>
          </cell>
          <cell r="F163">
            <v>0</v>
          </cell>
          <cell r="G163">
            <v>12711.864406779661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</row>
        <row r="164">
          <cell r="A164" t="str">
            <v>Здания и сооружения на балансе</v>
          </cell>
          <cell r="C164" t="str">
            <v>тыс. руб.</v>
          </cell>
          <cell r="D164" t="str">
            <v>int_end</v>
          </cell>
          <cell r="F164">
            <v>0</v>
          </cell>
          <cell r="G164">
            <v>0</v>
          </cell>
          <cell r="H164">
            <v>105911.86440677966</v>
          </cell>
          <cell r="I164">
            <v>267394.06779661018</v>
          </cell>
          <cell r="J164">
            <v>267394.06779661018</v>
          </cell>
          <cell r="K164">
            <v>267394.06779661018</v>
          </cell>
          <cell r="L164">
            <v>267394.06779661018</v>
          </cell>
          <cell r="M164">
            <v>267394.06779661018</v>
          </cell>
          <cell r="N164">
            <v>267394.06779661018</v>
          </cell>
          <cell r="O164">
            <v>267394.06779661018</v>
          </cell>
          <cell r="P164">
            <v>267394.06779661018</v>
          </cell>
          <cell r="Q164">
            <v>267394.06779661018</v>
          </cell>
          <cell r="R164">
            <v>267394.06779661018</v>
          </cell>
          <cell r="S164">
            <v>267394.06779661018</v>
          </cell>
          <cell r="T164">
            <v>267394.06779661018</v>
          </cell>
          <cell r="U164">
            <v>267394.06779661018</v>
          </cell>
          <cell r="V164">
            <v>267394.06779661018</v>
          </cell>
          <cell r="W164">
            <v>267394.06779661018</v>
          </cell>
          <cell r="X164">
            <v>267394.06779661018</v>
          </cell>
          <cell r="Y164">
            <v>267394.06779661018</v>
          </cell>
          <cell r="Z164">
            <v>267394.06779661018</v>
          </cell>
          <cell r="AA164">
            <v>267394.06779661018</v>
          </cell>
          <cell r="AB164">
            <v>267394.06779661018</v>
          </cell>
          <cell r="AC164">
            <v>267394.06779661018</v>
          </cell>
          <cell r="AD164">
            <v>267394.06779661018</v>
          </cell>
          <cell r="AE164">
            <v>267394.06779661018</v>
          </cell>
          <cell r="AF164">
            <v>267394.06779661018</v>
          </cell>
          <cell r="AG164">
            <v>267394.06779661018</v>
          </cell>
          <cell r="AH164">
            <v>267394.06779661018</v>
          </cell>
          <cell r="AI164">
            <v>267394.06779661018</v>
          </cell>
          <cell r="AJ164">
            <v>267394.06779661018</v>
          </cell>
          <cell r="AK164">
            <v>267394.06779661018</v>
          </cell>
          <cell r="AL164">
            <v>267394.06779661018</v>
          </cell>
          <cell r="AM164">
            <v>267394.06779661018</v>
          </cell>
          <cell r="AN164">
            <v>267394.06779661018</v>
          </cell>
        </row>
        <row r="165">
          <cell r="A165" t="str">
            <v>Срок амортизации</v>
          </cell>
          <cell r="B165">
            <v>50</v>
          </cell>
          <cell r="C165" t="str">
            <v>лет</v>
          </cell>
        </row>
        <row r="166">
          <cell r="A166" t="str">
            <v xml:space="preserve">    балансовая стоимость</v>
          </cell>
          <cell r="C166" t="str">
            <v>тыс. руб.</v>
          </cell>
          <cell r="D166" t="str">
            <v>int_end</v>
          </cell>
          <cell r="F166">
            <v>0</v>
          </cell>
          <cell r="G166">
            <v>0</v>
          </cell>
          <cell r="H166">
            <v>105911.86440677966</v>
          </cell>
          <cell r="I166">
            <v>267394.06779661018</v>
          </cell>
          <cell r="J166">
            <v>267394.06779661018</v>
          </cell>
          <cell r="K166">
            <v>267394.06779661018</v>
          </cell>
          <cell r="L166">
            <v>267394.06779661018</v>
          </cell>
          <cell r="M166">
            <v>267394.06779661018</v>
          </cell>
          <cell r="N166">
            <v>267394.06779661018</v>
          </cell>
          <cell r="O166">
            <v>267394.06779661018</v>
          </cell>
          <cell r="P166">
            <v>267394.06779661018</v>
          </cell>
          <cell r="Q166">
            <v>267394.06779661018</v>
          </cell>
          <cell r="R166">
            <v>267394.06779661018</v>
          </cell>
          <cell r="S166">
            <v>267394.06779661018</v>
          </cell>
          <cell r="T166">
            <v>267394.06779661018</v>
          </cell>
          <cell r="U166">
            <v>267394.06779661018</v>
          </cell>
          <cell r="V166">
            <v>267394.06779661018</v>
          </cell>
          <cell r="W166">
            <v>267394.06779661018</v>
          </cell>
          <cell r="X166">
            <v>267394.06779661018</v>
          </cell>
          <cell r="Y166">
            <v>267394.06779661018</v>
          </cell>
          <cell r="Z166">
            <v>267394.06779661018</v>
          </cell>
          <cell r="AA166">
            <v>267394.06779661018</v>
          </cell>
          <cell r="AB166">
            <v>267394.06779661018</v>
          </cell>
          <cell r="AC166">
            <v>267394.06779661018</v>
          </cell>
          <cell r="AD166">
            <v>267394.06779661018</v>
          </cell>
          <cell r="AE166">
            <v>267394.06779661018</v>
          </cell>
          <cell r="AF166">
            <v>267394.06779661018</v>
          </cell>
          <cell r="AG166">
            <v>267394.06779661018</v>
          </cell>
          <cell r="AH166">
            <v>267394.06779661018</v>
          </cell>
          <cell r="AI166">
            <v>267394.06779661018</v>
          </cell>
          <cell r="AJ166">
            <v>267394.06779661018</v>
          </cell>
          <cell r="AK166">
            <v>267394.06779661018</v>
          </cell>
          <cell r="AL166">
            <v>267394.06779661018</v>
          </cell>
          <cell r="AM166">
            <v>267394.06779661018</v>
          </cell>
          <cell r="AN166">
            <v>267394.06779661018</v>
          </cell>
        </row>
        <row r="167">
          <cell r="A167" t="str">
            <v xml:space="preserve">    амортизация за текущий период</v>
          </cell>
          <cell r="C167" t="str">
            <v>тыс. руб.</v>
          </cell>
          <cell r="G167">
            <v>0</v>
          </cell>
          <cell r="H167">
            <v>0</v>
          </cell>
          <cell r="I167">
            <v>2118.2372881355932</v>
          </cell>
          <cell r="J167">
            <v>5347.8813559322034</v>
          </cell>
          <cell r="K167">
            <v>5347.8813559322034</v>
          </cell>
          <cell r="L167">
            <v>5347.8813559322034</v>
          </cell>
          <cell r="M167">
            <v>5347.8813559322034</v>
          </cell>
          <cell r="N167">
            <v>5347.8813559322034</v>
          </cell>
          <cell r="O167">
            <v>5347.8813559322034</v>
          </cell>
          <cell r="P167">
            <v>5347.8813559322034</v>
          </cell>
          <cell r="Q167">
            <v>5347.8813559322034</v>
          </cell>
          <cell r="R167">
            <v>5347.8813559322034</v>
          </cell>
          <cell r="S167">
            <v>5347.8813559322034</v>
          </cell>
          <cell r="T167">
            <v>5347.8813559322034</v>
          </cell>
          <cell r="U167">
            <v>5347.8813559322034</v>
          </cell>
          <cell r="V167">
            <v>5347.8813559322034</v>
          </cell>
          <cell r="W167">
            <v>5347.8813559322034</v>
          </cell>
          <cell r="X167">
            <v>5347.8813559322034</v>
          </cell>
          <cell r="Y167">
            <v>5347.8813559322034</v>
          </cell>
          <cell r="Z167">
            <v>5347.8813559322034</v>
          </cell>
          <cell r="AA167">
            <v>5347.8813559322034</v>
          </cell>
          <cell r="AB167">
            <v>5347.8813559322034</v>
          </cell>
          <cell r="AC167">
            <v>5347.8813559322034</v>
          </cell>
          <cell r="AD167">
            <v>5347.8813559322034</v>
          </cell>
          <cell r="AE167">
            <v>5347.8813559322034</v>
          </cell>
          <cell r="AF167">
            <v>5347.8813559322034</v>
          </cell>
          <cell r="AG167">
            <v>5347.8813559322034</v>
          </cell>
          <cell r="AH167">
            <v>5347.8813559322034</v>
          </cell>
          <cell r="AI167">
            <v>5347.8813559322034</v>
          </cell>
          <cell r="AJ167">
            <v>5347.8813559322034</v>
          </cell>
          <cell r="AK167">
            <v>5347.8813559322034</v>
          </cell>
          <cell r="AL167">
            <v>5347.8813559322034</v>
          </cell>
          <cell r="AM167">
            <v>5347.8813559322034</v>
          </cell>
          <cell r="AN167">
            <v>5347.8813559322034</v>
          </cell>
        </row>
        <row r="168">
          <cell r="A168" t="str">
            <v xml:space="preserve">    накопленная амортизация</v>
          </cell>
          <cell r="C168" t="str">
            <v>тыс. руб.</v>
          </cell>
          <cell r="D168" t="str">
            <v>int_end</v>
          </cell>
          <cell r="G168">
            <v>0</v>
          </cell>
          <cell r="H168">
            <v>0</v>
          </cell>
          <cell r="I168">
            <v>2118.2372881355932</v>
          </cell>
          <cell r="J168">
            <v>7466.1186440677966</v>
          </cell>
          <cell r="K168">
            <v>12814</v>
          </cell>
          <cell r="L168">
            <v>18161.881355932204</v>
          </cell>
          <cell r="M168">
            <v>23509.762711864409</v>
          </cell>
          <cell r="N168">
            <v>28857.644067796613</v>
          </cell>
          <cell r="O168">
            <v>34205.525423728817</v>
          </cell>
          <cell r="P168">
            <v>39553.406779661018</v>
          </cell>
          <cell r="Q168">
            <v>44901.288135593219</v>
          </cell>
          <cell r="R168">
            <v>50249.169491525419</v>
          </cell>
          <cell r="S168">
            <v>55597.05084745762</v>
          </cell>
          <cell r="T168">
            <v>60944.932203389821</v>
          </cell>
          <cell r="U168">
            <v>66292.813559322021</v>
          </cell>
          <cell r="V168">
            <v>71640.694915254222</v>
          </cell>
          <cell r="W168">
            <v>76988.576271186423</v>
          </cell>
          <cell r="X168">
            <v>82336.457627118623</v>
          </cell>
          <cell r="Y168">
            <v>87684.338983050824</v>
          </cell>
          <cell r="Z168">
            <v>93032.220338983025</v>
          </cell>
          <cell r="AA168">
            <v>98380.101694915225</v>
          </cell>
          <cell r="AB168">
            <v>103727.98305084743</v>
          </cell>
          <cell r="AC168">
            <v>109075.86440677963</v>
          </cell>
          <cell r="AD168">
            <v>114423.74576271183</v>
          </cell>
          <cell r="AE168">
            <v>119771.62711864403</v>
          </cell>
          <cell r="AF168">
            <v>125119.50847457623</v>
          </cell>
          <cell r="AG168">
            <v>130467.38983050843</v>
          </cell>
          <cell r="AH168">
            <v>135815.27118644063</v>
          </cell>
          <cell r="AI168">
            <v>141163.15254237285</v>
          </cell>
          <cell r="AJ168">
            <v>146511.03389830506</v>
          </cell>
          <cell r="AK168">
            <v>151858.91525423728</v>
          </cell>
          <cell r="AL168">
            <v>157206.79661016949</v>
          </cell>
          <cell r="AM168">
            <v>162554.67796610171</v>
          </cell>
          <cell r="AN168">
            <v>167902.55932203392</v>
          </cell>
        </row>
        <row r="169">
          <cell r="A169" t="str">
            <v xml:space="preserve">    остаточная стоимость</v>
          </cell>
          <cell r="C169" t="str">
            <v>тыс. руб.</v>
          </cell>
          <cell r="D169" t="str">
            <v>int_end</v>
          </cell>
          <cell r="F169">
            <v>0</v>
          </cell>
          <cell r="G169">
            <v>0</v>
          </cell>
          <cell r="H169">
            <v>105911.86440677966</v>
          </cell>
          <cell r="I169">
            <v>265275.83050847461</v>
          </cell>
          <cell r="J169">
            <v>259927.94915254239</v>
          </cell>
          <cell r="K169">
            <v>254580.06779661018</v>
          </cell>
          <cell r="L169">
            <v>249232.18644067796</v>
          </cell>
          <cell r="M169">
            <v>243884.30508474578</v>
          </cell>
          <cell r="N169">
            <v>238536.42372881356</v>
          </cell>
          <cell r="O169">
            <v>233188.54237288138</v>
          </cell>
          <cell r="P169">
            <v>227840.66101694916</v>
          </cell>
          <cell r="Q169">
            <v>222492.77966101695</v>
          </cell>
          <cell r="R169">
            <v>217144.89830508476</v>
          </cell>
          <cell r="S169">
            <v>211797.01694915257</v>
          </cell>
          <cell r="T169">
            <v>206449.13559322036</v>
          </cell>
          <cell r="U169">
            <v>201101.25423728814</v>
          </cell>
          <cell r="V169">
            <v>195753.37288135596</v>
          </cell>
          <cell r="W169">
            <v>190405.49152542377</v>
          </cell>
          <cell r="X169">
            <v>185057.61016949156</v>
          </cell>
          <cell r="Y169">
            <v>179709.72881355934</v>
          </cell>
          <cell r="Z169">
            <v>174361.84745762715</v>
          </cell>
          <cell r="AA169">
            <v>169013.96610169497</v>
          </cell>
          <cell r="AB169">
            <v>163666.08474576275</v>
          </cell>
          <cell r="AC169">
            <v>158318.20338983054</v>
          </cell>
          <cell r="AD169">
            <v>152970.32203389835</v>
          </cell>
          <cell r="AE169">
            <v>147622.44067796617</v>
          </cell>
          <cell r="AF169">
            <v>142274.55932203395</v>
          </cell>
          <cell r="AG169">
            <v>136926.67796610174</v>
          </cell>
          <cell r="AH169">
            <v>131578.79661016955</v>
          </cell>
          <cell r="AI169">
            <v>126230.91525423733</v>
          </cell>
          <cell r="AJ169">
            <v>120883.03389830512</v>
          </cell>
          <cell r="AK169">
            <v>115535.1525423729</v>
          </cell>
          <cell r="AL169">
            <v>110187.27118644069</v>
          </cell>
          <cell r="AM169">
            <v>104839.38983050847</v>
          </cell>
          <cell r="AN169">
            <v>99491.508474576258</v>
          </cell>
        </row>
        <row r="170">
          <cell r="A170" t="str">
            <v>Зачет НДС</v>
          </cell>
          <cell r="C170" t="str">
            <v>тыс. руб.</v>
          </cell>
          <cell r="F170">
            <v>0</v>
          </cell>
          <cell r="G170">
            <v>2288.1355932203387</v>
          </cell>
          <cell r="H170">
            <v>16776</v>
          </cell>
          <cell r="I170">
            <v>29066.796610169491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P170">
            <v>48130.932203389828</v>
          </cell>
        </row>
        <row r="171">
          <cell r="A171" t="str">
            <v>Продажа объекта после собственной эксплуатации</v>
          </cell>
          <cell r="C171" t="str">
            <v>тыс. руб.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</row>
        <row r="172">
          <cell r="A172" t="str">
            <v xml:space="preserve">    прибыль / убыток от продажи объекта</v>
          </cell>
          <cell r="C172" t="str">
            <v>тыс. 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</row>
        <row r="173">
          <cell r="A173" t="str">
            <v xml:space="preserve">    НДС к выручке от продажи объекта</v>
          </cell>
          <cell r="B173">
            <v>0.18</v>
          </cell>
          <cell r="C173" t="str">
            <v>тыс. 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</row>
        <row r="174">
          <cell r="A174" t="str">
            <v>Авансы подрядчикам</v>
          </cell>
          <cell r="C174" t="str">
            <v>тыс. руб.</v>
          </cell>
          <cell r="D174" t="str">
            <v>int_end</v>
          </cell>
          <cell r="F174">
            <v>0</v>
          </cell>
          <cell r="G174">
            <v>2288.1355932203387</v>
          </cell>
          <cell r="H174">
            <v>40020.338983050846</v>
          </cell>
          <cell r="I174">
            <v>17751.694915254229</v>
          </cell>
          <cell r="J174">
            <v>48131.355932203383</v>
          </cell>
          <cell r="K174">
            <v>48131.355932203383</v>
          </cell>
          <cell r="L174">
            <v>48131.355932203383</v>
          </cell>
          <cell r="M174">
            <v>48131.355932203383</v>
          </cell>
          <cell r="N174">
            <v>48131.355932203383</v>
          </cell>
          <cell r="O174">
            <v>48131.355932203383</v>
          </cell>
          <cell r="P174">
            <v>48131.355932203383</v>
          </cell>
          <cell r="Q174">
            <v>48131.355932203383</v>
          </cell>
          <cell r="R174">
            <v>48131.355932203383</v>
          </cell>
          <cell r="S174">
            <v>48131.355932203383</v>
          </cell>
          <cell r="T174">
            <v>48131.355932203383</v>
          </cell>
          <cell r="U174">
            <v>48131.355932203383</v>
          </cell>
          <cell r="V174">
            <v>48131.355932203383</v>
          </cell>
          <cell r="W174">
            <v>48131.355932203383</v>
          </cell>
          <cell r="X174">
            <v>48131.355932203383</v>
          </cell>
          <cell r="Y174">
            <v>48131.355932203383</v>
          </cell>
          <cell r="Z174">
            <v>48131.355932203383</v>
          </cell>
          <cell r="AA174">
            <v>48131.355932203383</v>
          </cell>
          <cell r="AB174">
            <v>48131.355932203383</v>
          </cell>
          <cell r="AC174">
            <v>48131.355932203383</v>
          </cell>
          <cell r="AD174">
            <v>48131.355932203383</v>
          </cell>
          <cell r="AE174">
            <v>48131.355932203383</v>
          </cell>
          <cell r="AF174">
            <v>48131.355932203383</v>
          </cell>
          <cell r="AG174">
            <v>48131.355932203383</v>
          </cell>
          <cell r="AH174">
            <v>48131.355932203383</v>
          </cell>
          <cell r="AI174">
            <v>48131.355932203383</v>
          </cell>
          <cell r="AJ174">
            <v>48131.355932203383</v>
          </cell>
          <cell r="AK174">
            <v>48131.355932203383</v>
          </cell>
          <cell r="AL174">
            <v>48131.355932203383</v>
          </cell>
          <cell r="AM174">
            <v>48131.355932203383</v>
          </cell>
          <cell r="AN174">
            <v>48131.355932203383</v>
          </cell>
        </row>
        <row r="175">
          <cell r="A175" t="str">
            <v>Кредиторская задолженность подрядчикам</v>
          </cell>
          <cell r="C175" t="str">
            <v>тыс. руб.</v>
          </cell>
          <cell r="D175" t="str">
            <v>int_end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</row>
        <row r="177">
          <cell r="A177" t="str">
            <v>Учет доли к передаче дольщикам / соинвесторам</v>
          </cell>
        </row>
        <row r="178">
          <cell r="A178" t="str">
            <v>Незавершенные инвестиции</v>
          </cell>
          <cell r="C178" t="str">
            <v>тыс. руб.</v>
          </cell>
          <cell r="D178" t="str">
            <v>int_end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</row>
        <row r="179">
          <cell r="A179" t="str">
            <v>Здания и сооружения на балансе</v>
          </cell>
          <cell r="C179" t="str">
            <v>тыс. руб.</v>
          </cell>
          <cell r="D179" t="str">
            <v>int_end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</row>
        <row r="180">
          <cell r="A180" t="str">
            <v>До учета переданных площадей:</v>
          </cell>
        </row>
        <row r="181">
          <cell r="A181" t="str">
            <v xml:space="preserve">    балансовая стоимость</v>
          </cell>
          <cell r="C181" t="str">
            <v>тыс. руб.</v>
          </cell>
          <cell r="D181" t="str">
            <v>int_end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</row>
        <row r="182">
          <cell r="A182" t="str">
            <v>Списание стоимости переданных площадей:</v>
          </cell>
        </row>
        <row r="183">
          <cell r="A183" t="str">
            <v xml:space="preserve">    доля объекта, переданная в текущем периоде</v>
          </cell>
          <cell r="C183" t="str">
            <v>тыс. руб.</v>
          </cell>
          <cell r="D183" t="str">
            <v>int_avg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</row>
        <row r="184">
          <cell r="A184" t="str">
            <v xml:space="preserve">    балансовая стоимость</v>
          </cell>
          <cell r="C184" t="str">
            <v>тыс. руб.</v>
          </cell>
          <cell r="D184" t="str">
            <v>int_end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</row>
        <row r="185">
          <cell r="A185" t="str">
            <v xml:space="preserve">    прибыль/убыток от реализации активов</v>
          </cell>
          <cell r="C185" t="str">
            <v>тыс. руб.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</row>
        <row r="186">
          <cell r="A186" t="str">
            <v>Стоимость оставшейся доли объекта на конец периода:</v>
          </cell>
        </row>
        <row r="187">
          <cell r="A187" t="str">
            <v xml:space="preserve">    непроданная доля объекта</v>
          </cell>
          <cell r="C187" t="str">
            <v>тыс. руб.</v>
          </cell>
          <cell r="D187" t="str">
            <v>int_avg</v>
          </cell>
          <cell r="F187">
            <v>1</v>
          </cell>
          <cell r="G187">
            <v>1</v>
          </cell>
          <cell r="H187">
            <v>1</v>
          </cell>
          <cell r="I187">
            <v>1</v>
          </cell>
          <cell r="J187">
            <v>1</v>
          </cell>
          <cell r="K187">
            <v>1</v>
          </cell>
          <cell r="L187">
            <v>1</v>
          </cell>
          <cell r="M187">
            <v>1</v>
          </cell>
          <cell r="N187">
            <v>1</v>
          </cell>
          <cell r="O187">
            <v>1</v>
          </cell>
          <cell r="P187">
            <v>1</v>
          </cell>
          <cell r="Q187">
            <v>1</v>
          </cell>
          <cell r="R187">
            <v>1</v>
          </cell>
          <cell r="S187">
            <v>1</v>
          </cell>
          <cell r="T187">
            <v>1</v>
          </cell>
          <cell r="U187">
            <v>1</v>
          </cell>
          <cell r="V187">
            <v>1</v>
          </cell>
          <cell r="W187">
            <v>1</v>
          </cell>
          <cell r="X187">
            <v>1</v>
          </cell>
          <cell r="Y187">
            <v>1</v>
          </cell>
          <cell r="Z187">
            <v>1</v>
          </cell>
          <cell r="AA187">
            <v>1</v>
          </cell>
          <cell r="AB187">
            <v>1</v>
          </cell>
          <cell r="AC187">
            <v>1</v>
          </cell>
          <cell r="AD187">
            <v>1</v>
          </cell>
          <cell r="AE187">
            <v>1</v>
          </cell>
          <cell r="AF187">
            <v>1</v>
          </cell>
          <cell r="AG187">
            <v>1</v>
          </cell>
          <cell r="AH187">
            <v>1</v>
          </cell>
          <cell r="AI187">
            <v>1</v>
          </cell>
          <cell r="AJ187">
            <v>1</v>
          </cell>
          <cell r="AK187">
            <v>1</v>
          </cell>
          <cell r="AL187">
            <v>1</v>
          </cell>
          <cell r="AM187">
            <v>1</v>
          </cell>
          <cell r="AN187">
            <v>1</v>
          </cell>
        </row>
        <row r="188">
          <cell r="A188" t="str">
            <v xml:space="preserve">    балансовая стоимость</v>
          </cell>
          <cell r="C188" t="str">
            <v>тыс. руб.</v>
          </cell>
          <cell r="D188" t="str">
            <v>int_end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</row>
        <row r="189">
          <cell r="A189" t="str">
            <v>Авансы подрядчикам</v>
          </cell>
          <cell r="C189" t="str">
            <v>тыс. руб.</v>
          </cell>
          <cell r="D189" t="str">
            <v>int_end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</row>
        <row r="190">
          <cell r="A190" t="str">
            <v>Кредиторская задолженность подрядчикам</v>
          </cell>
          <cell r="C190" t="str">
            <v>тыс. руб.</v>
          </cell>
          <cell r="D190" t="str">
            <v>int_end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</row>
        <row r="192">
          <cell r="A192" t="str">
            <v>Доходы от продажи площадей</v>
          </cell>
        </row>
        <row r="193">
          <cell r="A193" t="str">
            <v>Поступления от продажи площадей</v>
          </cell>
          <cell r="C193" t="str">
            <v>тыс. руб.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P193">
            <v>0</v>
          </cell>
        </row>
        <row r="194">
          <cell r="A194" t="str">
            <v xml:space="preserve">    доходы без НДС</v>
          </cell>
          <cell r="C194" t="str">
            <v>тыс. руб.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P194">
            <v>0</v>
          </cell>
        </row>
        <row r="195">
          <cell r="A195" t="str">
            <v xml:space="preserve">    НДС</v>
          </cell>
          <cell r="C195" t="str">
            <v>тыс. руб.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P195">
            <v>0</v>
          </cell>
        </row>
        <row r="196">
          <cell r="A196" t="str">
            <v>Передача проданных площадей</v>
          </cell>
          <cell r="C196" t="str">
            <v>тыс. руб.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P196">
            <v>0</v>
          </cell>
        </row>
        <row r="197">
          <cell r="A197" t="str">
            <v xml:space="preserve">    передача без НДС</v>
          </cell>
          <cell r="C197" t="str">
            <v>тыс. руб.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P197">
            <v>0</v>
          </cell>
        </row>
        <row r="198">
          <cell r="A198" t="str">
            <v xml:space="preserve">    НДС</v>
          </cell>
          <cell r="C198" t="str">
            <v>тыс. руб.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P198">
            <v>0</v>
          </cell>
        </row>
        <row r="199">
          <cell r="A199" t="str">
            <v>Себестоимость проданных площадей</v>
          </cell>
          <cell r="C199" t="str">
            <v>тыс. руб.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P199">
            <v>0</v>
          </cell>
        </row>
        <row r="200">
          <cell r="A200" t="str">
            <v>Полученные авансы</v>
          </cell>
          <cell r="C200" t="str">
            <v>тыс. руб.</v>
          </cell>
          <cell r="D200" t="str">
            <v>int_end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</row>
        <row r="201">
          <cell r="A201" t="str">
            <v xml:space="preserve">   НДС с авансов</v>
          </cell>
          <cell r="C201" t="str">
            <v>тыс. руб.</v>
          </cell>
          <cell r="D201" t="str">
            <v>int_end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</row>
        <row r="202">
          <cell r="A202" t="str">
            <v>Дебиторская задолженность</v>
          </cell>
          <cell r="C202" t="str">
            <v>тыс. руб.</v>
          </cell>
          <cell r="D202" t="str">
            <v>int_end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</row>
        <row r="204">
          <cell r="A204" t="str">
            <v>Доходы от аренды</v>
          </cell>
          <cell r="C204" t="str">
            <v>тыс. 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P204">
            <v>0</v>
          </cell>
        </row>
        <row r="205">
          <cell r="A205" t="str">
            <v xml:space="preserve">    доходы без НДС</v>
          </cell>
          <cell r="B205" t="str">
            <v>Ставка НДС</v>
          </cell>
          <cell r="C205" t="str">
            <v>тыс. 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P205">
            <v>0</v>
          </cell>
        </row>
        <row r="206">
          <cell r="A206" t="str">
            <v xml:space="preserve">    НДС</v>
          </cell>
          <cell r="B206">
            <v>0.18</v>
          </cell>
          <cell r="C206" t="str">
            <v>тыс. руб.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P206">
            <v>0</v>
          </cell>
        </row>
        <row r="208">
          <cell r="A208" t="str">
            <v>Учет объекта в текущих активах</v>
          </cell>
        </row>
        <row r="209">
          <cell r="A209" t="str">
            <v>Незавершенное производство</v>
          </cell>
          <cell r="C209" t="str">
            <v>тыс. руб.</v>
          </cell>
          <cell r="D209" t="str">
            <v>int_end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</row>
        <row r="210">
          <cell r="A210" t="str">
            <v>Запасы готовой продукции</v>
          </cell>
          <cell r="C210" t="str">
            <v>тыс. руб.</v>
          </cell>
          <cell r="D210" t="str">
            <v>int_end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</row>
        <row r="211">
          <cell r="A211" t="str">
            <v>Авансы подрядчикам</v>
          </cell>
          <cell r="C211" t="str">
            <v>тыс. руб.</v>
          </cell>
          <cell r="D211" t="str">
            <v>int_end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</row>
        <row r="212">
          <cell r="A212" t="str">
            <v>Кредиторская задолженность подрядчикам</v>
          </cell>
          <cell r="C212" t="str">
            <v>тыс. руб.</v>
          </cell>
          <cell r="D212" t="str">
            <v>int_end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</row>
        <row r="215">
          <cell r="F215" t="str">
            <v>"0"</v>
          </cell>
          <cell r="G215" t="str">
            <v xml:space="preserve"> 2011</v>
          </cell>
          <cell r="H215" t="str">
            <v xml:space="preserve"> 2012</v>
          </cell>
          <cell r="I215" t="str">
            <v xml:space="preserve"> 2013</v>
          </cell>
          <cell r="J215" t="str">
            <v xml:space="preserve"> 2014</v>
          </cell>
          <cell r="K215" t="str">
            <v xml:space="preserve"> 2015</v>
          </cell>
          <cell r="L215" t="str">
            <v xml:space="preserve"> 2016</v>
          </cell>
          <cell r="M215" t="str">
            <v xml:space="preserve"> 2017</v>
          </cell>
          <cell r="N215" t="str">
            <v xml:space="preserve"> 2018</v>
          </cell>
          <cell r="O215" t="str">
            <v xml:space="preserve"> 2019</v>
          </cell>
          <cell r="P215" t="str">
            <v xml:space="preserve"> 2020</v>
          </cell>
          <cell r="Q215" t="str">
            <v xml:space="preserve"> 2021</v>
          </cell>
          <cell r="R215" t="str">
            <v xml:space="preserve"> 2022</v>
          </cell>
          <cell r="S215" t="str">
            <v xml:space="preserve"> 2023</v>
          </cell>
          <cell r="T215" t="str">
            <v xml:space="preserve"> 2024</v>
          </cell>
          <cell r="U215" t="str">
            <v xml:space="preserve"> 2025</v>
          </cell>
          <cell r="V215" t="str">
            <v xml:space="preserve"> 2026</v>
          </cell>
          <cell r="W215" t="str">
            <v xml:space="preserve"> 2027</v>
          </cell>
          <cell r="X215" t="str">
            <v xml:space="preserve"> 2028</v>
          </cell>
          <cell r="Y215" t="str">
            <v xml:space="preserve"> 2029</v>
          </cell>
          <cell r="Z215" t="str">
            <v xml:space="preserve"> 2030</v>
          </cell>
          <cell r="AA215" t="str">
            <v xml:space="preserve"> 2031</v>
          </cell>
          <cell r="AB215" t="str">
            <v xml:space="preserve"> 2032</v>
          </cell>
          <cell r="AC215" t="str">
            <v xml:space="preserve"> 2033</v>
          </cell>
          <cell r="AD215" t="str">
            <v xml:space="preserve"> 2034</v>
          </cell>
          <cell r="AE215" t="str">
            <v xml:space="preserve"> 2035</v>
          </cell>
          <cell r="AF215" t="str">
            <v xml:space="preserve"> 2036</v>
          </cell>
          <cell r="AG215" t="str">
            <v xml:space="preserve"> 2037</v>
          </cell>
          <cell r="AH215" t="str">
            <v xml:space="preserve"> 2038</v>
          </cell>
          <cell r="AI215" t="str">
            <v xml:space="preserve"> 2039</v>
          </cell>
          <cell r="AJ215" t="str">
            <v xml:space="preserve"> 2040</v>
          </cell>
          <cell r="AK215" t="str">
            <v xml:space="preserve"> 2041</v>
          </cell>
          <cell r="AL215" t="str">
            <v xml:space="preserve"> 2042</v>
          </cell>
          <cell r="AM215" t="str">
            <v xml:space="preserve"> 2043</v>
          </cell>
          <cell r="AN215" t="str">
            <v xml:space="preserve"> 2044</v>
          </cell>
        </row>
        <row r="217">
          <cell r="F217">
            <v>2</v>
          </cell>
        </row>
        <row r="220">
          <cell r="AN220">
            <v>5.3999999999999999E-2</v>
          </cell>
        </row>
        <row r="221">
          <cell r="AN221">
            <v>5.4000000000000048E-2</v>
          </cell>
        </row>
        <row r="222">
          <cell r="AN222">
            <v>1.054</v>
          </cell>
        </row>
        <row r="225">
          <cell r="AN225">
            <v>0</v>
          </cell>
        </row>
        <row r="226">
          <cell r="F226">
            <v>2.8000000000000001E-2</v>
          </cell>
          <cell r="G226">
            <v>2.8000000000000001E-2</v>
          </cell>
          <cell r="H226">
            <v>2.8000000000000001E-2</v>
          </cell>
          <cell r="I226">
            <v>2.8000000000000001E-2</v>
          </cell>
          <cell r="J226">
            <v>2.8000000000000001E-2</v>
          </cell>
          <cell r="K226">
            <v>2.8000000000000001E-2</v>
          </cell>
          <cell r="L226">
            <v>2.8000000000000001E-2</v>
          </cell>
          <cell r="M226">
            <v>2.8000000000000001E-2</v>
          </cell>
          <cell r="N226">
            <v>2.8000000000000001E-2</v>
          </cell>
          <cell r="O226">
            <v>2.8000000000000001E-2</v>
          </cell>
          <cell r="P226">
            <v>2.8000000000000001E-2</v>
          </cell>
          <cell r="Q226">
            <v>2.8000000000000001E-2</v>
          </cell>
          <cell r="R226">
            <v>2.8000000000000001E-2</v>
          </cell>
          <cell r="S226">
            <v>2.8000000000000001E-2</v>
          </cell>
          <cell r="T226">
            <v>2.8000000000000001E-2</v>
          </cell>
          <cell r="U226">
            <v>2.8000000000000001E-2</v>
          </cell>
          <cell r="V226">
            <v>2.8000000000000001E-2</v>
          </cell>
          <cell r="W226">
            <v>2.8000000000000001E-2</v>
          </cell>
          <cell r="X226">
            <v>2.8000000000000001E-2</v>
          </cell>
          <cell r="Y226">
            <v>2.8000000000000001E-2</v>
          </cell>
          <cell r="Z226">
            <v>2.8000000000000001E-2</v>
          </cell>
          <cell r="AA226">
            <v>2.8000000000000001E-2</v>
          </cell>
          <cell r="AB226">
            <v>2.8000000000000001E-2</v>
          </cell>
          <cell r="AC226">
            <v>2.8000000000000001E-2</v>
          </cell>
          <cell r="AD226">
            <v>2.8000000000000001E-2</v>
          </cell>
          <cell r="AE226">
            <v>2.8000000000000001E-2</v>
          </cell>
          <cell r="AF226">
            <v>2.8000000000000001E-2</v>
          </cell>
          <cell r="AG226">
            <v>2.8000000000000001E-2</v>
          </cell>
          <cell r="AH226">
            <v>2.8000000000000001E-2</v>
          </cell>
          <cell r="AI226">
            <v>2.8000000000000001E-2</v>
          </cell>
          <cell r="AJ226">
            <v>2.8000000000000001E-2</v>
          </cell>
          <cell r="AK226">
            <v>2.8000000000000001E-2</v>
          </cell>
          <cell r="AL226">
            <v>2.8000000000000001E-2</v>
          </cell>
          <cell r="AM226">
            <v>2.8000000000000001E-2</v>
          </cell>
          <cell r="AN226">
            <v>2.8000000000000001E-2</v>
          </cell>
        </row>
        <row r="229">
          <cell r="AN229">
            <v>0.08</v>
          </cell>
        </row>
        <row r="230">
          <cell r="AN230">
            <v>8.0000000000000071E-2</v>
          </cell>
        </row>
        <row r="231">
          <cell r="AN231">
            <v>1.08</v>
          </cell>
        </row>
        <row r="233">
          <cell r="AN233">
            <v>8.2500000000000004E-2</v>
          </cell>
        </row>
        <row r="236">
          <cell r="AN236">
            <v>9.0750000000000011E-2</v>
          </cell>
        </row>
        <row r="237">
          <cell r="AN237">
            <v>0.15</v>
          </cell>
        </row>
        <row r="240">
          <cell r="D240">
            <v>3</v>
          </cell>
          <cell r="AN240" t="str">
            <v xml:space="preserve"> 2044</v>
          </cell>
        </row>
        <row r="243">
          <cell r="A243" t="str">
            <v>выручка от продажи электроэнергии</v>
          </cell>
          <cell r="AN243">
            <v>1</v>
          </cell>
        </row>
        <row r="244">
          <cell r="AN244">
            <v>1</v>
          </cell>
        </row>
        <row r="245">
          <cell r="AN245">
            <v>1</v>
          </cell>
        </row>
        <row r="247">
          <cell r="AN247">
            <v>1</v>
          </cell>
        </row>
        <row r="250">
          <cell r="AN250" t="str">
            <v xml:space="preserve"> 2044</v>
          </cell>
        </row>
        <row r="252">
          <cell r="A252" t="str">
            <v>выручка от продажи электроэнергии</v>
          </cell>
          <cell r="AN252">
            <v>188050</v>
          </cell>
        </row>
        <row r="253">
          <cell r="AN253">
            <v>0</v>
          </cell>
        </row>
        <row r="254">
          <cell r="AN254">
            <v>0</v>
          </cell>
        </row>
        <row r="258">
          <cell r="AN258" t="str">
            <v xml:space="preserve"> 2044</v>
          </cell>
        </row>
        <row r="260">
          <cell r="A260" t="str">
            <v>выручка от продажи электроэнергии</v>
          </cell>
          <cell r="AN260">
            <v>10.030619603536735</v>
          </cell>
        </row>
        <row r="261">
          <cell r="AN261">
            <v>5.3999999999999999E-2</v>
          </cell>
        </row>
        <row r="262">
          <cell r="AN262">
            <v>5.4000000000000048E-2</v>
          </cell>
        </row>
        <row r="263">
          <cell r="AN263">
            <v>8.5005250877429965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1.5300945157937393</v>
          </cell>
        </row>
        <row r="267">
          <cell r="AN267">
            <v>0</v>
          </cell>
        </row>
        <row r="268">
          <cell r="AN268">
            <v>5.3999999999999999E-2</v>
          </cell>
        </row>
        <row r="269">
          <cell r="AN269">
            <v>5.4000000000000048E-2</v>
          </cell>
        </row>
        <row r="270">
          <cell r="AN270">
            <v>0</v>
          </cell>
        </row>
        <row r="271">
          <cell r="AN271">
            <v>0</v>
          </cell>
        </row>
        <row r="272">
          <cell r="AN272">
            <v>0</v>
          </cell>
        </row>
        <row r="273">
          <cell r="AN273">
            <v>0</v>
          </cell>
        </row>
        <row r="274">
          <cell r="AN274">
            <v>0</v>
          </cell>
        </row>
        <row r="275">
          <cell r="AN275">
            <v>5.3999999999999999E-2</v>
          </cell>
        </row>
        <row r="276">
          <cell r="AN276">
            <v>5.4000000000000048E-2</v>
          </cell>
        </row>
        <row r="277">
          <cell r="AN277">
            <v>0</v>
          </cell>
        </row>
        <row r="278">
          <cell r="AN278">
            <v>0</v>
          </cell>
        </row>
        <row r="279">
          <cell r="AN279">
            <v>0</v>
          </cell>
        </row>
        <row r="280">
          <cell r="AN280">
            <v>0</v>
          </cell>
        </row>
        <row r="284">
          <cell r="AN284" t="str">
            <v xml:space="preserve"> 2044</v>
          </cell>
        </row>
        <row r="286">
          <cell r="A286" t="str">
            <v>выручка от продажи электроэнергии</v>
          </cell>
          <cell r="AN286">
            <v>1886258.0164450831</v>
          </cell>
        </row>
        <row r="287">
          <cell r="AN287">
            <v>1598523.7427500705</v>
          </cell>
        </row>
        <row r="288">
          <cell r="AN288">
            <v>0</v>
          </cell>
        </row>
        <row r="289">
          <cell r="AN289">
            <v>287734.27369501267</v>
          </cell>
        </row>
        <row r="290">
          <cell r="AN290">
            <v>1598523.7427500705</v>
          </cell>
        </row>
        <row r="291">
          <cell r="AN291">
            <v>287734.27369501267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0</v>
          </cell>
        </row>
        <row r="295">
          <cell r="AN295">
            <v>0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4">
          <cell r="AN304">
            <v>0</v>
          </cell>
        </row>
        <row r="305">
          <cell r="AN305">
            <v>0</v>
          </cell>
        </row>
        <row r="306">
          <cell r="AN306">
            <v>0</v>
          </cell>
        </row>
        <row r="307">
          <cell r="AN307">
            <v>0</v>
          </cell>
        </row>
        <row r="308">
          <cell r="AN308">
            <v>0</v>
          </cell>
        </row>
        <row r="309">
          <cell r="AN309">
            <v>0</v>
          </cell>
        </row>
        <row r="311">
          <cell r="AN311">
            <v>1886258.0164450831</v>
          </cell>
        </row>
        <row r="312">
          <cell r="AN312">
            <v>1598523.7427500705</v>
          </cell>
        </row>
        <row r="313">
          <cell r="AN313">
            <v>0</v>
          </cell>
        </row>
        <row r="314">
          <cell r="AN314">
            <v>287734.27369501267</v>
          </cell>
        </row>
        <row r="315">
          <cell r="AN315">
            <v>1598523.7427500705</v>
          </cell>
        </row>
        <row r="316">
          <cell r="AN316">
            <v>287734.27369501267</v>
          </cell>
        </row>
        <row r="317">
          <cell r="AN317">
            <v>0</v>
          </cell>
        </row>
        <row r="318">
          <cell r="AN318">
            <v>0</v>
          </cell>
        </row>
        <row r="321">
          <cell r="AN321" t="str">
            <v xml:space="preserve"> 2044</v>
          </cell>
        </row>
        <row r="324">
          <cell r="AN324">
            <v>205</v>
          </cell>
        </row>
        <row r="328">
          <cell r="AN328" t="str">
            <v xml:space="preserve"> 2044</v>
          </cell>
        </row>
        <row r="330">
          <cell r="AN330">
            <v>11.312511061894858</v>
          </cell>
        </row>
        <row r="331">
          <cell r="AN331">
            <v>5.3999999999999999E-2</v>
          </cell>
        </row>
        <row r="332">
          <cell r="AN332">
            <v>5.4000000000000048E-2</v>
          </cell>
        </row>
        <row r="333">
          <cell r="AN333">
            <v>9.5868737812668297</v>
          </cell>
        </row>
        <row r="334">
          <cell r="AN334">
            <v>0</v>
          </cell>
        </row>
        <row r="335">
          <cell r="AN335">
            <v>1.7256372806280282</v>
          </cell>
        </row>
        <row r="339">
          <cell r="AN339" t="str">
            <v xml:space="preserve"> 2044</v>
          </cell>
        </row>
        <row r="341">
          <cell r="AN341">
            <v>2319.064767688446</v>
          </cell>
        </row>
        <row r="342">
          <cell r="AN342">
            <v>1965.3091251597</v>
          </cell>
        </row>
        <row r="343">
          <cell r="AN343">
            <v>0</v>
          </cell>
        </row>
        <row r="344">
          <cell r="AN344">
            <v>1965.3091251597</v>
          </cell>
        </row>
        <row r="345">
          <cell r="AN345">
            <v>353.75564252874597</v>
          </cell>
        </row>
        <row r="346">
          <cell r="AN346">
            <v>0</v>
          </cell>
        </row>
        <row r="347">
          <cell r="AN347">
            <v>1965.3091251597</v>
          </cell>
        </row>
        <row r="348">
          <cell r="AN348">
            <v>353.75564252874597</v>
          </cell>
        </row>
        <row r="349">
          <cell r="AN349">
            <v>3.637978807091713E-12</v>
          </cell>
        </row>
        <row r="350">
          <cell r="AN350">
            <v>3.637978807091713E-12</v>
          </cell>
        </row>
        <row r="352">
          <cell r="AN352">
            <v>2319.064767688446</v>
          </cell>
        </row>
        <row r="353">
          <cell r="AN353">
            <v>1965.3091251597</v>
          </cell>
        </row>
        <row r="354">
          <cell r="AN354">
            <v>0</v>
          </cell>
        </row>
        <row r="355">
          <cell r="AN355">
            <v>1965.3091251597</v>
          </cell>
        </row>
        <row r="356">
          <cell r="AN356">
            <v>353.75564252874597</v>
          </cell>
        </row>
        <row r="357">
          <cell r="AN357">
            <v>0</v>
          </cell>
        </row>
        <row r="358">
          <cell r="AN358">
            <v>1965.3091251597</v>
          </cell>
        </row>
        <row r="359">
          <cell r="AN359">
            <v>353.75564252874597</v>
          </cell>
        </row>
        <row r="360">
          <cell r="AN360">
            <v>3.637978807091713E-12</v>
          </cell>
        </row>
        <row r="361">
          <cell r="AN361">
            <v>3.637978807091713E-12</v>
          </cell>
        </row>
        <row r="364">
          <cell r="AN364" t="str">
            <v xml:space="preserve"> 2044</v>
          </cell>
        </row>
        <row r="367">
          <cell r="E367">
            <v>1</v>
          </cell>
        </row>
        <row r="368">
          <cell r="AN368">
            <v>0</v>
          </cell>
        </row>
        <row r="369">
          <cell r="AN369">
            <v>0</v>
          </cell>
        </row>
        <row r="370">
          <cell r="AN370">
            <v>0</v>
          </cell>
        </row>
        <row r="373">
          <cell r="E373">
            <v>1</v>
          </cell>
        </row>
        <row r="374">
          <cell r="AN374">
            <v>0</v>
          </cell>
        </row>
        <row r="375">
          <cell r="AN375">
            <v>0</v>
          </cell>
        </row>
        <row r="376">
          <cell r="AN376">
            <v>0</v>
          </cell>
        </row>
        <row r="379">
          <cell r="E379">
            <v>1</v>
          </cell>
        </row>
        <row r="380">
          <cell r="AN380">
            <v>0</v>
          </cell>
        </row>
        <row r="381">
          <cell r="AN381">
            <v>0</v>
          </cell>
        </row>
        <row r="382">
          <cell r="AN382">
            <v>0</v>
          </cell>
        </row>
        <row r="385">
          <cell r="E385">
            <v>1</v>
          </cell>
        </row>
        <row r="386">
          <cell r="AN386">
            <v>0</v>
          </cell>
        </row>
        <row r="387">
          <cell r="AN387">
            <v>0</v>
          </cell>
        </row>
        <row r="388">
          <cell r="AN388">
            <v>0</v>
          </cell>
        </row>
        <row r="390">
          <cell r="AN390">
            <v>0</v>
          </cell>
        </row>
        <row r="391">
          <cell r="AN391">
            <v>0</v>
          </cell>
        </row>
        <row r="392">
          <cell r="AN392">
            <v>0</v>
          </cell>
        </row>
        <row r="393">
          <cell r="AN393">
            <v>0</v>
          </cell>
        </row>
        <row r="394">
          <cell r="AN394">
            <v>0</v>
          </cell>
        </row>
        <row r="396">
          <cell r="AN396">
            <v>0</v>
          </cell>
        </row>
        <row r="397">
          <cell r="AN397">
            <v>0</v>
          </cell>
        </row>
        <row r="398">
          <cell r="AN398">
            <v>0</v>
          </cell>
        </row>
        <row r="399">
          <cell r="AN399">
            <v>0</v>
          </cell>
        </row>
        <row r="400">
          <cell r="AN400">
            <v>0</v>
          </cell>
        </row>
        <row r="401">
          <cell r="AN401">
            <v>0</v>
          </cell>
        </row>
        <row r="403">
          <cell r="AN403">
            <v>0</v>
          </cell>
        </row>
        <row r="406">
          <cell r="AN406" t="str">
            <v xml:space="preserve"> 2044</v>
          </cell>
        </row>
        <row r="410">
          <cell r="AN410">
            <v>2319.064767688446</v>
          </cell>
        </row>
        <row r="411">
          <cell r="AN411">
            <v>0</v>
          </cell>
        </row>
        <row r="412">
          <cell r="AN412">
            <v>0</v>
          </cell>
        </row>
        <row r="413">
          <cell r="E413">
            <v>1</v>
          </cell>
        </row>
        <row r="414">
          <cell r="AN414">
            <v>-4895.6231450405339</v>
          </cell>
        </row>
        <row r="415">
          <cell r="AN415">
            <v>5.3999999999999999E-2</v>
          </cell>
        </row>
        <row r="416">
          <cell r="AN416">
            <v>5.4000000000000048E-2</v>
          </cell>
        </row>
        <row r="417">
          <cell r="AN417">
            <v>-746.78997127736955</v>
          </cell>
        </row>
        <row r="421">
          <cell r="AN421">
            <v>0</v>
          </cell>
        </row>
        <row r="422">
          <cell r="AN422">
            <v>0</v>
          </cell>
        </row>
        <row r="423">
          <cell r="AN423">
            <v>5347.8813559322034</v>
          </cell>
        </row>
        <row r="424">
          <cell r="AN424">
            <v>0</v>
          </cell>
        </row>
        <row r="425">
          <cell r="E425">
            <v>1</v>
          </cell>
        </row>
        <row r="426">
          <cell r="AN426">
            <v>0</v>
          </cell>
        </row>
        <row r="427">
          <cell r="AN427">
            <v>5.3999999999999999E-2</v>
          </cell>
        </row>
        <row r="428">
          <cell r="AN428">
            <v>5.4000000000000048E-2</v>
          </cell>
        </row>
        <row r="429">
          <cell r="AN429">
            <v>0</v>
          </cell>
        </row>
        <row r="433">
          <cell r="AN433">
            <v>0</v>
          </cell>
        </row>
        <row r="434">
          <cell r="AN434">
            <v>0</v>
          </cell>
        </row>
        <row r="435">
          <cell r="E435">
            <v>1</v>
          </cell>
        </row>
        <row r="436">
          <cell r="AN436">
            <v>0</v>
          </cell>
        </row>
        <row r="437">
          <cell r="AN437">
            <v>5.3999999999999999E-2</v>
          </cell>
        </row>
        <row r="438">
          <cell r="AN438">
            <v>5.4000000000000048E-2</v>
          </cell>
        </row>
        <row r="439">
          <cell r="AN439">
            <v>0</v>
          </cell>
        </row>
        <row r="443">
          <cell r="AN443">
            <v>0</v>
          </cell>
        </row>
        <row r="444">
          <cell r="AN444">
            <v>0</v>
          </cell>
        </row>
        <row r="445">
          <cell r="E445">
            <v>1</v>
          </cell>
        </row>
        <row r="446">
          <cell r="AN446">
            <v>0</v>
          </cell>
        </row>
        <row r="447">
          <cell r="AN447">
            <v>5.3999999999999999E-2</v>
          </cell>
        </row>
        <row r="448">
          <cell r="AN448">
            <v>5.4000000000000048E-2</v>
          </cell>
        </row>
        <row r="449">
          <cell r="AN449">
            <v>0</v>
          </cell>
        </row>
        <row r="451">
          <cell r="AN451">
            <v>0</v>
          </cell>
        </row>
        <row r="452">
          <cell r="AN452">
            <v>0</v>
          </cell>
        </row>
        <row r="454">
          <cell r="AN454">
            <v>3164.3573073287389</v>
          </cell>
        </row>
        <row r="455">
          <cell r="AN455">
            <v>1965.3091251597</v>
          </cell>
        </row>
        <row r="456">
          <cell r="AN456">
            <v>0</v>
          </cell>
        </row>
        <row r="457">
          <cell r="AN457">
            <v>0</v>
          </cell>
        </row>
        <row r="458">
          <cell r="AN458">
            <v>-4148.8331737631643</v>
          </cell>
        </row>
        <row r="459">
          <cell r="AN459">
            <v>0</v>
          </cell>
        </row>
        <row r="460">
          <cell r="AN460">
            <v>5347.8813559322034</v>
          </cell>
        </row>
        <row r="461">
          <cell r="AN461">
            <v>0</v>
          </cell>
        </row>
        <row r="462">
          <cell r="AN462">
            <v>0</v>
          </cell>
        </row>
        <row r="463">
          <cell r="AN463">
            <v>-2576.558377352088</v>
          </cell>
        </row>
        <row r="464">
          <cell r="AN464">
            <v>2319.064767688446</v>
          </cell>
        </row>
        <row r="465">
          <cell r="AN465">
            <v>0</v>
          </cell>
        </row>
        <row r="466">
          <cell r="AN466">
            <v>0</v>
          </cell>
        </row>
        <row r="467">
          <cell r="AN467">
            <v>-4895.6231450405339</v>
          </cell>
        </row>
        <row r="468">
          <cell r="AN468">
            <v>-4148.8331737631643</v>
          </cell>
        </row>
        <row r="469">
          <cell r="AN469">
            <v>-746.78997127736955</v>
          </cell>
        </row>
        <row r="470">
          <cell r="AN470">
            <v>0</v>
          </cell>
        </row>
        <row r="471">
          <cell r="AN471">
            <v>0</v>
          </cell>
        </row>
        <row r="472">
          <cell r="AN472">
            <v>0</v>
          </cell>
        </row>
        <row r="473">
          <cell r="AN473">
            <v>0</v>
          </cell>
        </row>
        <row r="474">
          <cell r="AN474">
            <v>0</v>
          </cell>
        </row>
        <row r="475">
          <cell r="AN475">
            <v>0</v>
          </cell>
        </row>
        <row r="478">
          <cell r="AN478" t="str">
            <v xml:space="preserve"> 2044</v>
          </cell>
        </row>
        <row r="480">
          <cell r="E480">
            <v>1</v>
          </cell>
        </row>
        <row r="481">
          <cell r="AN481">
            <v>0</v>
          </cell>
        </row>
        <row r="482">
          <cell r="AN482">
            <v>0</v>
          </cell>
        </row>
        <row r="486">
          <cell r="AN486">
            <v>0</v>
          </cell>
        </row>
        <row r="487">
          <cell r="AN487">
            <v>0</v>
          </cell>
        </row>
        <row r="488">
          <cell r="AN488">
            <v>0</v>
          </cell>
        </row>
        <row r="489">
          <cell r="AN489">
            <v>0</v>
          </cell>
        </row>
        <row r="490">
          <cell r="AN490">
            <v>0</v>
          </cell>
        </row>
        <row r="491">
          <cell r="AN491">
            <v>0</v>
          </cell>
        </row>
        <row r="492">
          <cell r="AN492">
            <v>0</v>
          </cell>
        </row>
        <row r="493">
          <cell r="AN493">
            <v>0</v>
          </cell>
        </row>
        <row r="494">
          <cell r="AN494">
            <v>0</v>
          </cell>
        </row>
        <row r="496">
          <cell r="AN496">
            <v>0</v>
          </cell>
        </row>
        <row r="497">
          <cell r="AN497">
            <v>0</v>
          </cell>
        </row>
        <row r="498">
          <cell r="AN498">
            <v>0</v>
          </cell>
        </row>
        <row r="499">
          <cell r="AN499">
            <v>0</v>
          </cell>
        </row>
        <row r="501">
          <cell r="E501">
            <v>1</v>
          </cell>
        </row>
        <row r="502">
          <cell r="AN502">
            <v>0</v>
          </cell>
        </row>
        <row r="503">
          <cell r="AN503">
            <v>0</v>
          </cell>
        </row>
        <row r="509">
          <cell r="AN509">
            <v>0</v>
          </cell>
        </row>
        <row r="510">
          <cell r="AN510">
            <v>0</v>
          </cell>
        </row>
        <row r="511">
          <cell r="AN511">
            <v>0</v>
          </cell>
        </row>
        <row r="512">
          <cell r="AN512">
            <v>0</v>
          </cell>
        </row>
        <row r="513">
          <cell r="AN513">
            <v>0</v>
          </cell>
        </row>
        <row r="514">
          <cell r="AN514">
            <v>0</v>
          </cell>
        </row>
        <row r="515">
          <cell r="AN515">
            <v>0</v>
          </cell>
        </row>
        <row r="516">
          <cell r="AN516">
            <v>0</v>
          </cell>
        </row>
        <row r="517">
          <cell r="AN517">
            <v>0</v>
          </cell>
        </row>
        <row r="518">
          <cell r="AN518">
            <v>0</v>
          </cell>
        </row>
        <row r="520">
          <cell r="AN520">
            <v>0</v>
          </cell>
        </row>
        <row r="521">
          <cell r="AN521">
            <v>0</v>
          </cell>
        </row>
        <row r="522">
          <cell r="AN522">
            <v>0</v>
          </cell>
        </row>
        <row r="523">
          <cell r="AN523">
            <v>0</v>
          </cell>
        </row>
        <row r="525">
          <cell r="E525">
            <v>1</v>
          </cell>
        </row>
        <row r="526">
          <cell r="AN526">
            <v>0</v>
          </cell>
        </row>
        <row r="527">
          <cell r="AN527">
            <v>0</v>
          </cell>
        </row>
        <row r="531">
          <cell r="AN531">
            <v>0</v>
          </cell>
        </row>
        <row r="532">
          <cell r="AN532">
            <v>0</v>
          </cell>
        </row>
        <row r="533">
          <cell r="AN533">
            <v>0</v>
          </cell>
        </row>
        <row r="534">
          <cell r="AN534">
            <v>0</v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>
            <v>0</v>
          </cell>
        </row>
        <row r="541">
          <cell r="AN541">
            <v>0</v>
          </cell>
        </row>
        <row r="543">
          <cell r="AN543">
            <v>0</v>
          </cell>
        </row>
        <row r="545">
          <cell r="AN545">
            <v>0</v>
          </cell>
        </row>
        <row r="546">
          <cell r="AN546">
            <v>0</v>
          </cell>
        </row>
        <row r="547">
          <cell r="AN547">
            <v>0</v>
          </cell>
        </row>
        <row r="548">
          <cell r="AN548">
            <v>0</v>
          </cell>
        </row>
        <row r="554">
          <cell r="AN554">
            <v>0</v>
          </cell>
        </row>
        <row r="555">
          <cell r="AN555">
            <v>0</v>
          </cell>
        </row>
        <row r="556">
          <cell r="AN556">
            <v>267394.06779661018</v>
          </cell>
        </row>
        <row r="557">
          <cell r="AN557">
            <v>0</v>
          </cell>
        </row>
        <row r="558">
          <cell r="AN558">
            <v>48131.355932203383</v>
          </cell>
        </row>
        <row r="559">
          <cell r="AN559">
            <v>0</v>
          </cell>
        </row>
        <row r="560">
          <cell r="AN560">
            <v>5347.8813559322034</v>
          </cell>
        </row>
        <row r="561">
          <cell r="AN561">
            <v>99491.508474576258</v>
          </cell>
        </row>
        <row r="562">
          <cell r="AN562">
            <v>0</v>
          </cell>
        </row>
        <row r="563">
          <cell r="AN563">
            <v>0</v>
          </cell>
        </row>
        <row r="564">
          <cell r="AN564">
            <v>0</v>
          </cell>
        </row>
        <row r="565">
          <cell r="AN565">
            <v>0</v>
          </cell>
        </row>
        <row r="566">
          <cell r="AN566">
            <v>0</v>
          </cell>
        </row>
        <row r="567">
          <cell r="AN567">
            <v>0</v>
          </cell>
        </row>
        <row r="568">
          <cell r="AN568">
            <v>0</v>
          </cell>
        </row>
        <row r="569">
          <cell r="AN569">
            <v>0</v>
          </cell>
        </row>
        <row r="570">
          <cell r="AN570">
            <v>0</v>
          </cell>
        </row>
        <row r="571">
          <cell r="AN571">
            <v>0</v>
          </cell>
        </row>
        <row r="572">
          <cell r="AN572">
            <v>0</v>
          </cell>
        </row>
        <row r="573">
          <cell r="AN573">
            <v>0</v>
          </cell>
        </row>
        <row r="574">
          <cell r="AN574">
            <v>0</v>
          </cell>
        </row>
        <row r="575">
          <cell r="AN575">
            <v>0</v>
          </cell>
        </row>
        <row r="576">
          <cell r="AN576">
            <v>0</v>
          </cell>
        </row>
        <row r="577">
          <cell r="AN577">
            <v>0</v>
          </cell>
        </row>
        <row r="578">
          <cell r="AN578">
            <v>0</v>
          </cell>
        </row>
        <row r="579">
          <cell r="AN579">
            <v>0</v>
          </cell>
        </row>
        <row r="580">
          <cell r="AN580">
            <v>0</v>
          </cell>
        </row>
        <row r="581">
          <cell r="AN581">
            <v>0</v>
          </cell>
        </row>
        <row r="582">
          <cell r="AN582">
            <v>0</v>
          </cell>
        </row>
        <row r="583">
          <cell r="AN583">
            <v>0</v>
          </cell>
        </row>
        <row r="584">
          <cell r="AN584">
            <v>0</v>
          </cell>
        </row>
        <row r="585">
          <cell r="AN585">
            <v>0</v>
          </cell>
        </row>
        <row r="586">
          <cell r="AN586">
            <v>0</v>
          </cell>
        </row>
        <row r="587">
          <cell r="AN587">
            <v>0</v>
          </cell>
        </row>
        <row r="588">
          <cell r="AN588">
            <v>0</v>
          </cell>
        </row>
        <row r="589">
          <cell r="AN589">
            <v>0</v>
          </cell>
        </row>
        <row r="592">
          <cell r="AN592" t="str">
            <v xml:space="preserve"> 2044</v>
          </cell>
        </row>
        <row r="593">
          <cell r="E593">
            <v>1</v>
          </cell>
        </row>
        <row r="598">
          <cell r="AN598">
            <v>0</v>
          </cell>
        </row>
        <row r="599">
          <cell r="AN599">
            <v>0</v>
          </cell>
        </row>
        <row r="600">
          <cell r="AN600">
            <v>0</v>
          </cell>
        </row>
        <row r="601">
          <cell r="AN601">
            <v>0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>
            <v>0</v>
          </cell>
        </row>
        <row r="605">
          <cell r="AN605">
            <v>0</v>
          </cell>
        </row>
        <row r="606">
          <cell r="AN606">
            <v>0</v>
          </cell>
        </row>
        <row r="607">
          <cell r="AN607">
            <v>0</v>
          </cell>
        </row>
        <row r="608">
          <cell r="AN608">
            <v>0</v>
          </cell>
        </row>
        <row r="609">
          <cell r="AN609">
            <v>0</v>
          </cell>
        </row>
        <row r="610">
          <cell r="AN610">
            <v>0</v>
          </cell>
        </row>
        <row r="611">
          <cell r="AN611">
            <v>0</v>
          </cell>
        </row>
        <row r="612">
          <cell r="AN612">
            <v>0</v>
          </cell>
        </row>
        <row r="614">
          <cell r="AN614">
            <v>0</v>
          </cell>
        </row>
        <row r="615">
          <cell r="AN615">
            <v>0</v>
          </cell>
        </row>
        <row r="616">
          <cell r="AN616">
            <v>0</v>
          </cell>
        </row>
        <row r="617">
          <cell r="AN617">
            <v>0</v>
          </cell>
        </row>
        <row r="618">
          <cell r="AN618">
            <v>0</v>
          </cell>
        </row>
        <row r="619">
          <cell r="AN619">
            <v>0</v>
          </cell>
        </row>
        <row r="620">
          <cell r="AN620">
            <v>0</v>
          </cell>
        </row>
        <row r="621">
          <cell r="AN621">
            <v>0</v>
          </cell>
        </row>
        <row r="622">
          <cell r="AN622">
            <v>0</v>
          </cell>
        </row>
        <row r="623">
          <cell r="AN623">
            <v>0</v>
          </cell>
        </row>
        <row r="626">
          <cell r="AN626" t="str">
            <v xml:space="preserve"> 2044</v>
          </cell>
        </row>
        <row r="629">
          <cell r="AN629">
            <v>0</v>
          </cell>
        </row>
        <row r="632">
          <cell r="B632">
            <v>0</v>
          </cell>
        </row>
        <row r="633">
          <cell r="AN633">
            <v>0</v>
          </cell>
        </row>
        <row r="634">
          <cell r="B634">
            <v>0</v>
          </cell>
        </row>
        <row r="635">
          <cell r="AN635">
            <v>-25.413450084371085</v>
          </cell>
        </row>
        <row r="638">
          <cell r="B638">
            <v>5</v>
          </cell>
        </row>
        <row r="643">
          <cell r="B643">
            <v>0</v>
          </cell>
          <cell r="C643">
            <v>30</v>
          </cell>
        </row>
        <row r="644">
          <cell r="B644">
            <v>0</v>
          </cell>
          <cell r="C644">
            <v>30</v>
          </cell>
        </row>
        <row r="645">
          <cell r="AN645">
            <v>0</v>
          </cell>
        </row>
        <row r="646">
          <cell r="AN646">
            <v>0</v>
          </cell>
        </row>
        <row r="647">
          <cell r="AN647">
            <v>0</v>
          </cell>
        </row>
        <row r="648">
          <cell r="AN648">
            <v>0</v>
          </cell>
        </row>
        <row r="649">
          <cell r="AN649">
            <v>0</v>
          </cell>
        </row>
        <row r="650">
          <cell r="AN650">
            <v>0</v>
          </cell>
        </row>
        <row r="655">
          <cell r="B655">
            <v>0</v>
          </cell>
          <cell r="C655">
            <v>0</v>
          </cell>
        </row>
        <row r="656">
          <cell r="B656">
            <v>0</v>
          </cell>
          <cell r="C656">
            <v>0</v>
          </cell>
        </row>
        <row r="657">
          <cell r="AN657">
            <v>3.637978807091713E-12</v>
          </cell>
        </row>
        <row r="658">
          <cell r="AN658">
            <v>0</v>
          </cell>
        </row>
        <row r="659">
          <cell r="AN659">
            <v>3.637978807091713E-12</v>
          </cell>
        </row>
        <row r="660">
          <cell r="AN660">
            <v>3.637978807091713E-12</v>
          </cell>
        </row>
        <row r="661">
          <cell r="AN661">
            <v>0</v>
          </cell>
        </row>
        <row r="662">
          <cell r="AN662">
            <v>3.637978807091713E-12</v>
          </cell>
        </row>
        <row r="665">
          <cell r="AN665">
            <v>24010.609001980105</v>
          </cell>
        </row>
        <row r="666">
          <cell r="AN666">
            <v>0</v>
          </cell>
        </row>
        <row r="667">
          <cell r="AN667">
            <v>0</v>
          </cell>
        </row>
        <row r="668">
          <cell r="AN668">
            <v>79767.969272137096</v>
          </cell>
        </row>
        <row r="669">
          <cell r="AN669">
            <v>0</v>
          </cell>
        </row>
        <row r="672">
          <cell r="AN672">
            <v>0</v>
          </cell>
        </row>
        <row r="676">
          <cell r="AN676">
            <v>0</v>
          </cell>
        </row>
        <row r="680">
          <cell r="AN680">
            <v>-25.413450084367447</v>
          </cell>
        </row>
        <row r="681">
          <cell r="AN681">
            <v>103778.5782741172</v>
          </cell>
        </row>
        <row r="682">
          <cell r="AN682">
            <v>-103803.99172420157</v>
          </cell>
        </row>
        <row r="683">
          <cell r="AN683">
            <v>-5331.9305813737446</v>
          </cell>
        </row>
        <row r="684">
          <cell r="AN684">
            <v>0</v>
          </cell>
        </row>
        <row r="685">
          <cell r="AN685">
            <v>-5331.9305813737446</v>
          </cell>
        </row>
        <row r="688">
          <cell r="AN688" t="str">
            <v xml:space="preserve"> 2044</v>
          </cell>
        </row>
        <row r="690">
          <cell r="AN690">
            <v>0</v>
          </cell>
        </row>
        <row r="692">
          <cell r="AN692">
            <v>0</v>
          </cell>
        </row>
        <row r="693">
          <cell r="AN693">
            <v>0</v>
          </cell>
        </row>
        <row r="694">
          <cell r="AN694">
            <v>0</v>
          </cell>
        </row>
        <row r="695">
          <cell r="AN695">
            <v>0</v>
          </cell>
        </row>
        <row r="697">
          <cell r="AN697">
            <v>0</v>
          </cell>
        </row>
        <row r="699">
          <cell r="AN699">
            <v>0</v>
          </cell>
        </row>
        <row r="700">
          <cell r="AN700">
            <v>0</v>
          </cell>
        </row>
        <row r="701">
          <cell r="AN701">
            <v>0</v>
          </cell>
        </row>
        <row r="702">
          <cell r="AN702">
            <v>0</v>
          </cell>
        </row>
        <row r="703">
          <cell r="AN703">
            <v>0</v>
          </cell>
        </row>
        <row r="705">
          <cell r="AN705">
            <v>19246999.475713968</v>
          </cell>
        </row>
        <row r="706">
          <cell r="AN706">
            <v>19246999.475713968</v>
          </cell>
        </row>
        <row r="709">
          <cell r="AN709" t="str">
            <v xml:space="preserve"> 2044</v>
          </cell>
        </row>
        <row r="710">
          <cell r="E710">
            <v>1</v>
          </cell>
        </row>
        <row r="714">
          <cell r="AN714">
            <v>0.15</v>
          </cell>
        </row>
        <row r="717">
          <cell r="AN717">
            <v>0</v>
          </cell>
        </row>
        <row r="718">
          <cell r="AN718">
            <v>0</v>
          </cell>
        </row>
        <row r="719">
          <cell r="AN719">
            <v>0</v>
          </cell>
        </row>
        <row r="720">
          <cell r="AN720">
            <v>0</v>
          </cell>
        </row>
        <row r="721">
          <cell r="AN721">
            <v>0</v>
          </cell>
        </row>
        <row r="722">
          <cell r="AN722">
            <v>0</v>
          </cell>
        </row>
        <row r="723">
          <cell r="AN723">
            <v>0</v>
          </cell>
        </row>
        <row r="725">
          <cell r="AN725">
            <v>0</v>
          </cell>
        </row>
        <row r="726">
          <cell r="AN726">
            <v>0</v>
          </cell>
        </row>
        <row r="727">
          <cell r="AN727">
            <v>0</v>
          </cell>
        </row>
        <row r="728">
          <cell r="AN728">
            <v>0</v>
          </cell>
        </row>
        <row r="729">
          <cell r="AN729">
            <v>0</v>
          </cell>
        </row>
        <row r="730">
          <cell r="AN730">
            <v>0</v>
          </cell>
        </row>
        <row r="731">
          <cell r="AN731">
            <v>0</v>
          </cell>
        </row>
        <row r="732">
          <cell r="AN732">
            <v>0</v>
          </cell>
        </row>
        <row r="733">
          <cell r="AN733">
            <v>0</v>
          </cell>
        </row>
        <row r="735">
          <cell r="AN735" t="str">
            <v>-</v>
          </cell>
        </row>
        <row r="736">
          <cell r="AN736">
            <v>19246999.475713968</v>
          </cell>
        </row>
        <row r="737">
          <cell r="AN737">
            <v>19246999.475713968</v>
          </cell>
        </row>
        <row r="740">
          <cell r="AN740" t="str">
            <v xml:space="preserve"> 2044</v>
          </cell>
        </row>
        <row r="742">
          <cell r="AN742">
            <v>-5331.9305813737446</v>
          </cell>
        </row>
        <row r="744">
          <cell r="AN744">
            <v>0</v>
          </cell>
        </row>
        <row r="745">
          <cell r="AN745">
            <v>0</v>
          </cell>
        </row>
        <row r="746">
          <cell r="AN746">
            <v>0</v>
          </cell>
        </row>
        <row r="747">
          <cell r="AN747">
            <v>-5331.9305813737446</v>
          </cell>
        </row>
        <row r="749">
          <cell r="AN749">
            <v>0</v>
          </cell>
        </row>
        <row r="751">
          <cell r="AN751">
            <v>0</v>
          </cell>
        </row>
        <row r="752">
          <cell r="AN752">
            <v>0</v>
          </cell>
        </row>
        <row r="753">
          <cell r="AN753">
            <v>0</v>
          </cell>
        </row>
        <row r="755">
          <cell r="AN755">
            <v>0</v>
          </cell>
        </row>
        <row r="757">
          <cell r="AN757">
            <v>0</v>
          </cell>
        </row>
        <row r="758">
          <cell r="AN758">
            <v>0</v>
          </cell>
        </row>
        <row r="759">
          <cell r="AN759">
            <v>0</v>
          </cell>
        </row>
        <row r="760">
          <cell r="AN760">
            <v>0</v>
          </cell>
        </row>
        <row r="762">
          <cell r="AN762">
            <v>19246999.475713968</v>
          </cell>
        </row>
        <row r="763">
          <cell r="AN763">
            <v>19246999.475713968</v>
          </cell>
        </row>
        <row r="767">
          <cell r="AN767" t="str">
            <v xml:space="preserve"> 2044</v>
          </cell>
        </row>
        <row r="770">
          <cell r="AN770">
            <v>0</v>
          </cell>
        </row>
        <row r="771">
          <cell r="AN771">
            <v>0</v>
          </cell>
        </row>
        <row r="775">
          <cell r="B775">
            <v>0.18</v>
          </cell>
        </row>
        <row r="776">
          <cell r="B776">
            <v>30</v>
          </cell>
        </row>
        <row r="777">
          <cell r="B777">
            <v>2</v>
          </cell>
        </row>
        <row r="778">
          <cell r="AN778">
            <v>287734.27369501267</v>
          </cell>
        </row>
        <row r="779">
          <cell r="AN779">
            <v>287734.27369501267</v>
          </cell>
        </row>
        <row r="780">
          <cell r="AN780">
            <v>0</v>
          </cell>
        </row>
        <row r="781">
          <cell r="AN781">
            <v>0</v>
          </cell>
        </row>
        <row r="782">
          <cell r="AN782">
            <v>-393.03432874862358</v>
          </cell>
        </row>
        <row r="783">
          <cell r="AN783">
            <v>353.75564252874597</v>
          </cell>
        </row>
        <row r="784">
          <cell r="AN784">
            <v>-746.78997127736955</v>
          </cell>
        </row>
        <row r="785">
          <cell r="AN785">
            <v>0</v>
          </cell>
        </row>
        <row r="786">
          <cell r="AN786">
            <v>0</v>
          </cell>
        </row>
        <row r="787">
          <cell r="AN787">
            <v>288127.30802376126</v>
          </cell>
        </row>
        <row r="788">
          <cell r="AN788">
            <v>0</v>
          </cell>
        </row>
        <row r="789">
          <cell r="AN789">
            <v>8663.6440677966166</v>
          </cell>
        </row>
        <row r="790">
          <cell r="AN790">
            <v>288127.30802376126</v>
          </cell>
        </row>
        <row r="791">
          <cell r="AN791">
            <v>0</v>
          </cell>
        </row>
        <row r="795">
          <cell r="AN795">
            <v>0</v>
          </cell>
        </row>
        <row r="797">
          <cell r="AN797">
            <v>0.26</v>
          </cell>
        </row>
        <row r="798">
          <cell r="AN798">
            <v>30</v>
          </cell>
        </row>
        <row r="800">
          <cell r="AN800">
            <v>0</v>
          </cell>
        </row>
        <row r="801">
          <cell r="AN801">
            <v>30</v>
          </cell>
        </row>
        <row r="802">
          <cell r="AN802">
            <v>0</v>
          </cell>
        </row>
        <row r="803">
          <cell r="AN803">
            <v>0</v>
          </cell>
        </row>
        <row r="804">
          <cell r="AN804">
            <v>1000</v>
          </cell>
        </row>
        <row r="805">
          <cell r="AN805">
            <v>90</v>
          </cell>
        </row>
        <row r="806">
          <cell r="AN806">
            <v>0</v>
          </cell>
        </row>
        <row r="807">
          <cell r="AN807">
            <v>0</v>
          </cell>
        </row>
        <row r="808">
          <cell r="AN808">
            <v>0</v>
          </cell>
        </row>
        <row r="809">
          <cell r="AN809">
            <v>90</v>
          </cell>
        </row>
        <row r="810">
          <cell r="AN810">
            <v>0</v>
          </cell>
        </row>
        <row r="811">
          <cell r="AN811">
            <v>0</v>
          </cell>
        </row>
        <row r="812">
          <cell r="AN812">
            <v>0</v>
          </cell>
        </row>
        <row r="813">
          <cell r="AN813">
            <v>90</v>
          </cell>
        </row>
        <row r="817">
          <cell r="AN817">
            <v>0</v>
          </cell>
        </row>
        <row r="818">
          <cell r="AN818">
            <v>102165.44915254237</v>
          </cell>
        </row>
        <row r="819">
          <cell r="AN819">
            <v>0</v>
          </cell>
        </row>
        <row r="820">
          <cell r="AN820">
            <v>0</v>
          </cell>
        </row>
        <row r="821">
          <cell r="AN821">
            <v>90</v>
          </cell>
        </row>
        <row r="822">
          <cell r="AN822">
            <v>0</v>
          </cell>
        </row>
        <row r="823">
          <cell r="AN823">
            <v>0</v>
          </cell>
        </row>
        <row r="824">
          <cell r="AN824">
            <v>0</v>
          </cell>
        </row>
        <row r="825">
          <cell r="AN825">
            <v>0</v>
          </cell>
        </row>
        <row r="826">
          <cell r="AN826">
            <v>90</v>
          </cell>
        </row>
        <row r="830">
          <cell r="B830">
            <v>0.2</v>
          </cell>
          <cell r="AN830">
            <v>0.2</v>
          </cell>
        </row>
        <row r="831">
          <cell r="B831">
            <v>90</v>
          </cell>
        </row>
        <row r="832">
          <cell r="AN832">
            <v>319071.87708854838</v>
          </cell>
        </row>
        <row r="833">
          <cell r="AN833">
            <v>1595359.3854427417</v>
          </cell>
        </row>
        <row r="834">
          <cell r="AN834">
            <v>0</v>
          </cell>
        </row>
        <row r="835">
          <cell r="AN835">
            <v>0</v>
          </cell>
        </row>
        <row r="836">
          <cell r="AN836">
            <v>1595359.3854427417</v>
          </cell>
        </row>
        <row r="837">
          <cell r="AN837">
            <v>0</v>
          </cell>
        </row>
        <row r="838">
          <cell r="AN838">
            <v>0</v>
          </cell>
        </row>
        <row r="839">
          <cell r="AN839">
            <v>1595359.3854427417</v>
          </cell>
        </row>
        <row r="841">
          <cell r="AN841">
            <v>607199.18511230964</v>
          </cell>
        </row>
        <row r="844">
          <cell r="AN844" t="str">
            <v xml:space="preserve"> 2044</v>
          </cell>
        </row>
        <row r="846">
          <cell r="AN846">
            <v>1598523.7427500705</v>
          </cell>
        </row>
        <row r="847">
          <cell r="AN847">
            <v>3164.3573073287389</v>
          </cell>
        </row>
        <row r="848">
          <cell r="AN848">
            <v>1965.3091251597</v>
          </cell>
        </row>
        <row r="849">
          <cell r="AN849">
            <v>0</v>
          </cell>
        </row>
        <row r="850">
          <cell r="AN850">
            <v>0</v>
          </cell>
        </row>
        <row r="851">
          <cell r="AN851">
            <v>-4148.8331737631643</v>
          </cell>
        </row>
        <row r="852">
          <cell r="AN852">
            <v>0</v>
          </cell>
        </row>
        <row r="853">
          <cell r="AN853">
            <v>5347.8813559322034</v>
          </cell>
        </row>
        <row r="854">
          <cell r="AN854">
            <v>1595359.3854427417</v>
          </cell>
        </row>
        <row r="855">
          <cell r="AN855">
            <v>0</v>
          </cell>
        </row>
        <row r="856">
          <cell r="AN856">
            <v>0</v>
          </cell>
        </row>
        <row r="857">
          <cell r="AN857">
            <v>1595359.3854427417</v>
          </cell>
        </row>
        <row r="858">
          <cell r="AN858">
            <v>0</v>
          </cell>
        </row>
        <row r="859">
          <cell r="AN859">
            <v>0</v>
          </cell>
        </row>
        <row r="860">
          <cell r="AN860">
            <v>0</v>
          </cell>
        </row>
        <row r="861">
          <cell r="AN861">
            <v>0</v>
          </cell>
        </row>
        <row r="862">
          <cell r="AN862">
            <v>0</v>
          </cell>
        </row>
        <row r="863">
          <cell r="AN863">
            <v>1595359.3854427417</v>
          </cell>
        </row>
        <row r="864">
          <cell r="AN864">
            <v>319071.87708854838</v>
          </cell>
        </row>
        <row r="865">
          <cell r="AN865">
            <v>1276287.5083541933</v>
          </cell>
        </row>
        <row r="866">
          <cell r="AN866">
            <v>0</v>
          </cell>
        </row>
        <row r="867">
          <cell r="AN867">
            <v>1276287.5083541933</v>
          </cell>
        </row>
        <row r="868">
          <cell r="AN868">
            <v>18927161.992464341</v>
          </cell>
        </row>
        <row r="921">
          <cell r="AN921" t="str">
            <v xml:space="preserve"> 2044</v>
          </cell>
        </row>
        <row r="925">
          <cell r="AN925">
            <v>0</v>
          </cell>
        </row>
        <row r="926">
          <cell r="AN926">
            <v>0</v>
          </cell>
        </row>
        <row r="927">
          <cell r="AN927">
            <v>0</v>
          </cell>
        </row>
        <row r="928">
          <cell r="AN928">
            <v>0</v>
          </cell>
        </row>
        <row r="932">
          <cell r="AN932">
            <v>0</v>
          </cell>
        </row>
        <row r="933">
          <cell r="AN933">
            <v>0</v>
          </cell>
        </row>
        <row r="934">
          <cell r="AN934">
            <v>0</v>
          </cell>
        </row>
        <row r="935">
          <cell r="AN935">
            <v>0</v>
          </cell>
        </row>
        <row r="936">
          <cell r="AN936">
            <v>0</v>
          </cell>
        </row>
        <row r="938">
          <cell r="AN938">
            <v>0</v>
          </cell>
        </row>
        <row r="942">
          <cell r="AN942">
            <v>0</v>
          </cell>
        </row>
        <row r="946">
          <cell r="AN946">
            <v>0</v>
          </cell>
        </row>
        <row r="947">
          <cell r="AN947">
            <v>0</v>
          </cell>
        </row>
        <row r="948">
          <cell r="AN948">
            <v>0</v>
          </cell>
        </row>
        <row r="953">
          <cell r="AN953" t="str">
            <v xml:space="preserve"> 2044</v>
          </cell>
        </row>
        <row r="955">
          <cell r="AN955">
            <v>1886258.0164450831</v>
          </cell>
        </row>
        <row r="956">
          <cell r="AN956">
            <v>-2319.064767688446</v>
          </cell>
        </row>
        <row r="957">
          <cell r="AN957">
            <v>0</v>
          </cell>
        </row>
        <row r="958">
          <cell r="AN958">
            <v>4895.6231450405339</v>
          </cell>
        </row>
        <row r="959">
          <cell r="AN959">
            <v>-607199.18511230964</v>
          </cell>
        </row>
        <row r="960">
          <cell r="AN960">
            <v>0</v>
          </cell>
        </row>
        <row r="961">
          <cell r="AN961">
            <v>0</v>
          </cell>
        </row>
        <row r="962">
          <cell r="AN962">
            <v>0</v>
          </cell>
        </row>
        <row r="964">
          <cell r="AN964">
            <v>1281635.3897101255</v>
          </cell>
        </row>
        <row r="966">
          <cell r="AN966">
            <v>0</v>
          </cell>
        </row>
        <row r="967">
          <cell r="AN967">
            <v>0</v>
          </cell>
        </row>
        <row r="968">
          <cell r="AN968">
            <v>0</v>
          </cell>
        </row>
        <row r="969">
          <cell r="AN969">
            <v>5331.9305813737446</v>
          </cell>
        </row>
        <row r="970">
          <cell r="AN970">
            <v>0</v>
          </cell>
        </row>
        <row r="972">
          <cell r="AN972">
            <v>5331.9305813737446</v>
          </cell>
        </row>
        <row r="974">
          <cell r="AN974">
            <v>0</v>
          </cell>
        </row>
        <row r="975">
          <cell r="AN975">
            <v>0</v>
          </cell>
        </row>
        <row r="976">
          <cell r="AN976">
            <v>0</v>
          </cell>
        </row>
        <row r="977">
          <cell r="AN977">
            <v>0</v>
          </cell>
        </row>
        <row r="978">
          <cell r="AN978">
            <v>0</v>
          </cell>
        </row>
        <row r="979">
          <cell r="AN979">
            <v>0</v>
          </cell>
        </row>
        <row r="981">
          <cell r="AN981">
            <v>0</v>
          </cell>
        </row>
        <row r="983">
          <cell r="AN983">
            <v>1286967.3202914991</v>
          </cell>
        </row>
        <row r="984">
          <cell r="A984" t="str">
            <v>Денежные средства на конец периода</v>
          </cell>
          <cell r="C984" t="str">
            <v>тыс. руб.</v>
          </cell>
          <cell r="D984" t="str">
            <v>int_end</v>
          </cell>
          <cell r="F984">
            <v>0</v>
          </cell>
          <cell r="G984">
            <v>751.25722437999866</v>
          </cell>
          <cell r="H984">
            <v>1508.867313249666</v>
          </cell>
          <cell r="I984">
            <v>16968.558155402763</v>
          </cell>
          <cell r="J984">
            <v>67076.029772293885</v>
          </cell>
          <cell r="K984">
            <v>152524.03823371761</v>
          </cell>
          <cell r="L984">
            <v>280589.40747165674</v>
          </cell>
          <cell r="M984">
            <v>426127.10680016142</v>
          </cell>
          <cell r="N984">
            <v>645452.69912570808</v>
          </cell>
          <cell r="O984">
            <v>908361.04742602911</v>
          </cell>
          <cell r="P984">
            <v>1221708.4429703488</v>
          </cell>
          <cell r="Q984">
            <v>1610776.8614888485</v>
          </cell>
          <cell r="R984">
            <v>2016155.0525181009</v>
          </cell>
          <cell r="S984">
            <v>2443365.9087442891</v>
          </cell>
          <cell r="T984">
            <v>2893588.3940880476</v>
          </cell>
          <cell r="U984">
            <v>3368065.136521725</v>
          </cell>
          <cell r="V984">
            <v>3868105.8659281768</v>
          </cell>
          <cell r="W984">
            <v>4395091.0376039334</v>
          </cell>
          <cell r="X984">
            <v>4950475.6514315363</v>
          </cell>
          <cell r="Y984">
            <v>5535793.2772871861</v>
          </cell>
          <cell r="Z984">
            <v>6152660.2978203967</v>
          </cell>
          <cell r="AA984">
            <v>6802780.3803437566</v>
          </cell>
          <cell r="AB984">
            <v>7487949.190204734</v>
          </cell>
          <cell r="AC984">
            <v>8210059.35867956</v>
          </cell>
          <cell r="AD984">
            <v>8971105.7191333827</v>
          </cell>
          <cell r="AE984">
            <v>9773190.8259330671</v>
          </cell>
          <cell r="AF984">
            <v>10618530.771381291</v>
          </cell>
          <cell r="AG984">
            <v>11509461.316765074</v>
          </cell>
          <cell r="AH984">
            <v>12448444.354480937</v>
          </cell>
          <cell r="AI984">
            <v>13438074.719114814</v>
          </cell>
          <cell r="AJ984">
            <v>14481087.366320277</v>
          </cell>
          <cell r="AK984">
            <v>15580364.939356189</v>
          </cell>
          <cell r="AL984">
            <v>16738945.744217398</v>
          </cell>
          <cell r="AM984">
            <v>17960032.155422468</v>
          </cell>
          <cell r="AN984">
            <v>19246999.475713968</v>
          </cell>
        </row>
        <row r="1037">
          <cell r="AN1037" t="str">
            <v xml:space="preserve"> 2044</v>
          </cell>
        </row>
        <row r="1039">
          <cell r="AN1039">
            <v>19246999.475713968</v>
          </cell>
        </row>
        <row r="1040">
          <cell r="AN1040">
            <v>0</v>
          </cell>
        </row>
        <row r="1041">
          <cell r="AN1041">
            <v>48131.355932203383</v>
          </cell>
        </row>
        <row r="1042">
          <cell r="AN1042">
            <v>-25.413450084371085</v>
          </cell>
        </row>
        <row r="1043">
          <cell r="AN1043">
            <v>0</v>
          </cell>
        </row>
        <row r="1044">
          <cell r="AN1044">
            <v>0</v>
          </cell>
        </row>
        <row r="1045">
          <cell r="AN1045">
            <v>8663.6440677966166</v>
          </cell>
        </row>
        <row r="1046">
          <cell r="AN1046">
            <v>0</v>
          </cell>
        </row>
        <row r="1048">
          <cell r="AN1048">
            <v>19303769.062263884</v>
          </cell>
        </row>
        <row r="1050">
          <cell r="AN1050">
            <v>99491.508474576258</v>
          </cell>
        </row>
        <row r="1051">
          <cell r="AN1051">
            <v>99491.508474576258</v>
          </cell>
        </row>
        <row r="1052">
          <cell r="AN1052">
            <v>0</v>
          </cell>
        </row>
        <row r="1053">
          <cell r="AN1053">
            <v>0</v>
          </cell>
        </row>
        <row r="1054">
          <cell r="AN1054">
            <v>99491.508474576258</v>
          </cell>
        </row>
        <row r="1056">
          <cell r="AN1056">
            <v>19403260.570738461</v>
          </cell>
        </row>
        <row r="1058">
          <cell r="AN1058">
            <v>3.637978807091713E-12</v>
          </cell>
        </row>
        <row r="1059">
          <cell r="AN1059">
            <v>3.637978807091713E-12</v>
          </cell>
        </row>
        <row r="1060">
          <cell r="AN1060">
            <v>0</v>
          </cell>
        </row>
        <row r="1061">
          <cell r="AN1061">
            <v>103778.5782741172</v>
          </cell>
        </row>
        <row r="1062">
          <cell r="AN1062">
            <v>0</v>
          </cell>
        </row>
        <row r="1063">
          <cell r="AN1063">
            <v>0</v>
          </cell>
        </row>
        <row r="1064">
          <cell r="AN1064">
            <v>0</v>
          </cell>
        </row>
        <row r="1065">
          <cell r="AN1065">
            <v>0</v>
          </cell>
        </row>
        <row r="1066">
          <cell r="AN1066">
            <v>103778.5782741172</v>
          </cell>
        </row>
        <row r="1068">
          <cell r="AN1068">
            <v>0</v>
          </cell>
        </row>
        <row r="1070">
          <cell r="AN1070">
            <v>0</v>
          </cell>
        </row>
        <row r="1071">
          <cell r="AN1071">
            <v>18927161.992464341</v>
          </cell>
        </row>
        <row r="1072">
          <cell r="AN1072">
            <v>372320</v>
          </cell>
        </row>
        <row r="1073">
          <cell r="AN1073">
            <v>19299481.992464341</v>
          </cell>
        </row>
        <row r="1075">
          <cell r="AN1075">
            <v>19403260.570738457</v>
          </cell>
        </row>
        <row r="1076">
          <cell r="AN1076">
            <v>0</v>
          </cell>
        </row>
        <row r="1104">
          <cell r="AN1104" t="str">
            <v xml:space="preserve"> 2044</v>
          </cell>
        </row>
        <row r="1106">
          <cell r="AN1106">
            <v>6.8023494062017603E-2</v>
          </cell>
        </row>
        <row r="1107">
          <cell r="AN1107">
            <v>6.8392067710109319E-2</v>
          </cell>
        </row>
        <row r="1108">
          <cell r="AN1108">
            <v>12.492359392935072</v>
          </cell>
        </row>
        <row r="1109">
          <cell r="AN1109">
            <v>1.9795497700177025E-3</v>
          </cell>
        </row>
        <row r="1110">
          <cell r="AN1110">
            <v>0.79841636018398576</v>
          </cell>
        </row>
        <row r="1112">
          <cell r="AN1112">
            <v>0.37892313216083734</v>
          </cell>
        </row>
        <row r="1113">
          <cell r="AN1113">
            <v>1200.5241696958926</v>
          </cell>
        </row>
        <row r="1114">
          <cell r="AN1114">
            <v>0.99924897945673896</v>
          </cell>
        </row>
        <row r="1116">
          <cell r="AN1116">
            <v>504.16537403909643</v>
          </cell>
        </row>
        <row r="1117">
          <cell r="AN1117">
            <v>403.33229923127715</v>
          </cell>
        </row>
        <row r="1119">
          <cell r="AN1119">
            <v>8.5198021300994353E-2</v>
          </cell>
        </row>
        <row r="1120">
          <cell r="AN1120">
            <v>8.5659652182414142E-2</v>
          </cell>
        </row>
        <row r="1121">
          <cell r="AN1121">
            <v>15.646422112463171</v>
          </cell>
        </row>
        <row r="1123">
          <cell r="AN1123" t="str">
            <v>-</v>
          </cell>
        </row>
        <row r="1124">
          <cell r="AN1124">
            <v>3.1041193598454715E-13</v>
          </cell>
        </row>
        <row r="1126">
          <cell r="AN1126">
            <v>186.00918786221533</v>
          </cell>
        </row>
        <row r="1127">
          <cell r="AN1127">
            <v>185.46191692302415</v>
          </cell>
        </row>
        <row r="1128">
          <cell r="AN1128">
            <v>185.46216180448724</v>
          </cell>
        </row>
        <row r="1129">
          <cell r="AN1129">
            <v>19199990.483989768</v>
          </cell>
        </row>
        <row r="1131">
          <cell r="AN1131">
            <v>0.99465148767673506</v>
          </cell>
        </row>
        <row r="1132">
          <cell r="AN1132">
            <v>185.96787808643271</v>
          </cell>
        </row>
        <row r="1133">
          <cell r="AN1133">
            <v>0</v>
          </cell>
        </row>
        <row r="1134">
          <cell r="AN1134" t="str">
            <v>-</v>
          </cell>
        </row>
        <row r="1135">
          <cell r="AN1135" t="str">
            <v>-</v>
          </cell>
        </row>
        <row r="1213">
          <cell r="AN1213" t="str">
            <v xml:space="preserve"> 2044</v>
          </cell>
        </row>
        <row r="1218">
          <cell r="AN1218">
            <v>0.1125</v>
          </cell>
        </row>
        <row r="1219">
          <cell r="AN1219">
            <v>0.11250000000000004</v>
          </cell>
        </row>
        <row r="1220">
          <cell r="AN1220">
            <v>37.514630065774526</v>
          </cell>
        </row>
        <row r="1223">
          <cell r="AN1223">
            <v>1281635.3897101255</v>
          </cell>
        </row>
        <row r="1224">
          <cell r="AN1224">
            <v>0</v>
          </cell>
        </row>
        <row r="1225">
          <cell r="AN1225">
            <v>5331.9305813737446</v>
          </cell>
        </row>
        <row r="1226">
          <cell r="AN1226" t="str">
            <v/>
          </cell>
        </row>
        <row r="1228">
          <cell r="AN1228" t="str">
            <v/>
          </cell>
        </row>
        <row r="1229">
          <cell r="AN1229" t="str">
            <v/>
          </cell>
        </row>
        <row r="1230">
          <cell r="AN1230">
            <v>0</v>
          </cell>
        </row>
        <row r="1231">
          <cell r="AN1231" t="str">
            <v/>
          </cell>
        </row>
        <row r="1233">
          <cell r="AN1233" t="str">
            <v/>
          </cell>
        </row>
        <row r="1235">
          <cell r="AN1235">
            <v>1286967.3202914991</v>
          </cell>
        </row>
        <row r="1236">
          <cell r="AN1236">
            <v>34305.744666415609</v>
          </cell>
        </row>
        <row r="1237">
          <cell r="AN1237">
            <v>1895332.4049357388</v>
          </cell>
        </row>
        <row r="1240">
          <cell r="AN1240">
            <v>18874679.475713968</v>
          </cell>
        </row>
        <row r="1241">
          <cell r="AN1241">
            <v>1</v>
          </cell>
        </row>
        <row r="1242">
          <cell r="AN1242">
            <v>0</v>
          </cell>
        </row>
        <row r="1246">
          <cell r="AN1246">
            <v>1</v>
          </cell>
        </row>
        <row r="1247">
          <cell r="AN1247">
            <v>0</v>
          </cell>
        </row>
        <row r="1251">
          <cell r="AN1251">
            <v>-5331.9305813737446</v>
          </cell>
        </row>
        <row r="1252">
          <cell r="AN1252">
            <v>-142.12936585074286</v>
          </cell>
        </row>
        <row r="1284">
          <cell r="AN1284" t="str">
            <v xml:space="preserve"> 2044</v>
          </cell>
        </row>
        <row r="1289">
          <cell r="AN1289">
            <v>0.1125</v>
          </cell>
        </row>
        <row r="1290">
          <cell r="AN1290">
            <v>0.11250000000000004</v>
          </cell>
        </row>
        <row r="1291">
          <cell r="AN1291">
            <v>37.514630065774526</v>
          </cell>
        </row>
        <row r="1294">
          <cell r="AN1294">
            <v>1281635.3897101255</v>
          </cell>
        </row>
        <row r="1295">
          <cell r="AN1295" t="str">
            <v/>
          </cell>
        </row>
        <row r="1296">
          <cell r="AN1296">
            <v>5331.9305813737446</v>
          </cell>
        </row>
        <row r="1297">
          <cell r="AN1297" t="str">
            <v/>
          </cell>
        </row>
        <row r="1298">
          <cell r="AN1298">
            <v>0</v>
          </cell>
        </row>
        <row r="1299">
          <cell r="AN1299">
            <v>0</v>
          </cell>
        </row>
        <row r="1300">
          <cell r="AN1300">
            <v>0</v>
          </cell>
        </row>
        <row r="1301">
          <cell r="AN1301">
            <v>0</v>
          </cell>
        </row>
        <row r="1302">
          <cell r="AN1302" t="str">
            <v/>
          </cell>
        </row>
        <row r="1304">
          <cell r="AN1304" t="str">
            <v/>
          </cell>
        </row>
        <row r="1306">
          <cell r="AN1306">
            <v>1286967.3202914991</v>
          </cell>
        </row>
        <row r="1307">
          <cell r="AN1307">
            <v>34305.744666415609</v>
          </cell>
        </row>
        <row r="1308">
          <cell r="AN1308">
            <v>2178784.2102354574</v>
          </cell>
        </row>
        <row r="1311">
          <cell r="AN1311">
            <v>19246999.475713968</v>
          </cell>
        </row>
        <row r="1312">
          <cell r="AN1312">
            <v>1</v>
          </cell>
        </row>
        <row r="1313">
          <cell r="AN1313">
            <v>0</v>
          </cell>
        </row>
        <row r="1317">
          <cell r="AN1317">
            <v>1</v>
          </cell>
        </row>
        <row r="1318">
          <cell r="AN1318">
            <v>0</v>
          </cell>
        </row>
        <row r="1322">
          <cell r="AN1322">
            <v>-5331.9305813737446</v>
          </cell>
        </row>
        <row r="1323">
          <cell r="AN1323">
            <v>-142.12936585074286</v>
          </cell>
        </row>
        <row r="1355">
          <cell r="AN1355" t="str">
            <v xml:space="preserve"> 2044</v>
          </cell>
        </row>
        <row r="1358">
          <cell r="AN1358">
            <v>8.2500000000000004E-2</v>
          </cell>
        </row>
        <row r="1359">
          <cell r="AN1359">
            <v>8.2500000000000018E-2</v>
          </cell>
        </row>
        <row r="1360">
          <cell r="AN1360">
            <v>14.809785584350175</v>
          </cell>
        </row>
        <row r="1363">
          <cell r="AN1363">
            <v>1281635.3897101255</v>
          </cell>
        </row>
        <row r="1364">
          <cell r="AN1364">
            <v>0</v>
          </cell>
        </row>
        <row r="1365">
          <cell r="AN1365">
            <v>5331.9305813737446</v>
          </cell>
        </row>
        <row r="1366">
          <cell r="AN1366">
            <v>0</v>
          </cell>
        </row>
        <row r="1367">
          <cell r="AN1367">
            <v>0</v>
          </cell>
        </row>
        <row r="1368">
          <cell r="AN1368" t="str">
            <v/>
          </cell>
        </row>
        <row r="1369">
          <cell r="AN1369" t="str">
            <v/>
          </cell>
        </row>
        <row r="1370">
          <cell r="AN1370">
            <v>0</v>
          </cell>
        </row>
        <row r="1371">
          <cell r="AN1371">
            <v>0</v>
          </cell>
        </row>
        <row r="1373">
          <cell r="AN1373" t="str">
            <v/>
          </cell>
        </row>
        <row r="1375">
          <cell r="AN1375">
            <v>1286967.3202914991</v>
          </cell>
        </row>
        <row r="1376">
          <cell r="AN1376">
            <v>86899.79425843044</v>
          </cell>
        </row>
        <row r="1377">
          <cell r="AN1377">
            <v>3545187.2757239244</v>
          </cell>
        </row>
        <row r="1380">
          <cell r="AN1380">
            <v>19246999.475713968</v>
          </cell>
        </row>
        <row r="1381">
          <cell r="AN1381">
            <v>1</v>
          </cell>
        </row>
        <row r="1382">
          <cell r="AN1382">
            <v>0</v>
          </cell>
        </row>
        <row r="1386">
          <cell r="AN1386">
            <v>1</v>
          </cell>
        </row>
        <row r="1387">
          <cell r="AN1387">
            <v>0</v>
          </cell>
        </row>
        <row r="1391">
          <cell r="AN1391">
            <v>-5331.9305813737446</v>
          </cell>
        </row>
        <row r="1392">
          <cell r="AN1392">
            <v>-360.02753389003232</v>
          </cell>
        </row>
        <row r="1424">
          <cell r="AN1424" t="str">
            <v xml:space="preserve"> 2044</v>
          </cell>
        </row>
        <row r="1427">
          <cell r="AN1427">
            <v>0.1125</v>
          </cell>
        </row>
        <row r="1428">
          <cell r="AN1428">
            <v>0.11250000000000004</v>
          </cell>
        </row>
        <row r="1429">
          <cell r="AN1429">
            <v>37.514630065774526</v>
          </cell>
        </row>
        <row r="1435">
          <cell r="AN1435">
            <v>34305.744666415609</v>
          </cell>
        </row>
        <row r="1436">
          <cell r="AN1436">
            <v>0</v>
          </cell>
        </row>
        <row r="1437">
          <cell r="AN1437">
            <v>1398.9879857099797</v>
          </cell>
        </row>
        <row r="1438">
          <cell r="AN1438">
            <v>34021.060746606709</v>
          </cell>
        </row>
        <row r="1451">
          <cell r="AN1451" t="str">
            <v xml:space="preserve"> 2044</v>
          </cell>
        </row>
        <row r="1466">
          <cell r="AN1466">
            <v>0</v>
          </cell>
        </row>
        <row r="1468">
          <cell r="AN1468">
            <v>354600.6157505422</v>
          </cell>
        </row>
        <row r="1469">
          <cell r="AN1469">
            <v>252598.56936176747</v>
          </cell>
        </row>
        <row r="1475">
          <cell r="AN1475">
            <v>0</v>
          </cell>
        </row>
        <row r="1476">
          <cell r="AN1476">
            <v>0</v>
          </cell>
        </row>
        <row r="1477">
          <cell r="AN1477">
            <v>0</v>
          </cell>
        </row>
        <row r="1480">
          <cell r="AN1480">
            <v>0</v>
          </cell>
        </row>
        <row r="1481">
          <cell r="AN1481">
            <v>0</v>
          </cell>
        </row>
        <row r="1482">
          <cell r="AN1482">
            <v>0</v>
          </cell>
        </row>
        <row r="1486">
          <cell r="AN1486">
            <v>354600.6157505422</v>
          </cell>
        </row>
        <row r="1487">
          <cell r="AN1487">
            <v>252598.56936176747</v>
          </cell>
        </row>
        <row r="1490">
          <cell r="AN1490">
            <v>37.514630065774526</v>
          </cell>
        </row>
        <row r="1491">
          <cell r="AN1491">
            <v>9452.3287349180773</v>
          </cell>
        </row>
        <row r="1492">
          <cell r="AN1492">
            <v>6733.3349394325778</v>
          </cell>
        </row>
        <row r="1498">
          <cell r="AN1498" t="str">
            <v xml:space="preserve"> 2044</v>
          </cell>
        </row>
        <row r="1500">
          <cell r="AN1500">
            <v>1598523.7427500705</v>
          </cell>
        </row>
        <row r="1501">
          <cell r="AN1501">
            <v>1600707.2667986739</v>
          </cell>
        </row>
        <row r="1502">
          <cell r="AN1502">
            <v>1595359.3854427417</v>
          </cell>
        </row>
        <row r="1503">
          <cell r="AN1503">
            <v>1276287.5083541933</v>
          </cell>
        </row>
        <row r="1504">
          <cell r="AN1504">
            <v>0</v>
          </cell>
        </row>
        <row r="1507">
          <cell r="AN1507">
            <v>0</v>
          </cell>
        </row>
        <row r="1508">
          <cell r="AN1508">
            <v>5331.9305813737446</v>
          </cell>
        </row>
        <row r="1530">
          <cell r="AN1530">
            <v>0</v>
          </cell>
        </row>
        <row r="1532">
          <cell r="AN1532">
            <v>0</v>
          </cell>
        </row>
        <row r="1533">
          <cell r="AN1533">
            <v>0</v>
          </cell>
        </row>
        <row r="1534">
          <cell r="AN1534">
            <v>0</v>
          </cell>
        </row>
        <row r="1536">
          <cell r="AN1536" t="str">
            <v>-</v>
          </cell>
        </row>
      </sheetData>
      <sheetData sheetId="2">
        <row r="6">
          <cell r="A6" t="str">
            <v>Включение проектов в суммарные результаты:</v>
          </cell>
        </row>
        <row r="11">
          <cell r="AN11" t="str">
            <v xml:space="preserve"> 2044</v>
          </cell>
        </row>
        <row r="16">
          <cell r="AN16">
            <v>287734.27369501267</v>
          </cell>
        </row>
        <row r="17">
          <cell r="AN17">
            <v>287734.27369501267</v>
          </cell>
        </row>
        <row r="18">
          <cell r="AN18">
            <v>-393.03432874862358</v>
          </cell>
        </row>
        <row r="19">
          <cell r="AN19">
            <v>-393.03432874862358</v>
          </cell>
        </row>
        <row r="20">
          <cell r="AN20">
            <v>0</v>
          </cell>
        </row>
        <row r="21">
          <cell r="AN21">
            <v>0</v>
          </cell>
        </row>
        <row r="22">
          <cell r="AN22">
            <v>0</v>
          </cell>
        </row>
        <row r="23">
          <cell r="AN23">
            <v>0</v>
          </cell>
        </row>
        <row r="24">
          <cell r="AN24">
            <v>8663.6440677966166</v>
          </cell>
        </row>
        <row r="25">
          <cell r="AN25">
            <v>8663.6440677966166</v>
          </cell>
        </row>
        <row r="26">
          <cell r="AN26">
            <v>288127.30802376126</v>
          </cell>
        </row>
        <row r="27">
          <cell r="AN27">
            <v>288127.30802376126</v>
          </cell>
        </row>
        <row r="28">
          <cell r="AN28">
            <v>0</v>
          </cell>
        </row>
        <row r="29">
          <cell r="AN29">
            <v>0</v>
          </cell>
        </row>
        <row r="30">
          <cell r="AN30">
            <v>288127.30802376126</v>
          </cell>
        </row>
        <row r="31">
          <cell r="AN31">
            <v>288127.30802376126</v>
          </cell>
        </row>
        <row r="33">
          <cell r="AN33">
            <v>319071.87708854838</v>
          </cell>
        </row>
        <row r="34">
          <cell r="AN34">
            <v>319071.87708854838</v>
          </cell>
        </row>
        <row r="35">
          <cell r="AN35">
            <v>0</v>
          </cell>
        </row>
        <row r="36">
          <cell r="AN36">
            <v>0</v>
          </cell>
        </row>
        <row r="37">
          <cell r="AN37">
            <v>0</v>
          </cell>
        </row>
        <row r="38">
          <cell r="AN38">
            <v>0</v>
          </cell>
        </row>
        <row r="39">
          <cell r="AN39">
            <v>1595359.3854427417</v>
          </cell>
        </row>
        <row r="40">
          <cell r="AN40">
            <v>1595359.3854427417</v>
          </cell>
        </row>
        <row r="41">
          <cell r="AN41">
            <v>0</v>
          </cell>
        </row>
        <row r="42">
          <cell r="AN42">
            <v>0</v>
          </cell>
        </row>
        <row r="43">
          <cell r="AN43">
            <v>0</v>
          </cell>
        </row>
        <row r="44">
          <cell r="AN44">
            <v>0</v>
          </cell>
        </row>
        <row r="47">
          <cell r="AN47" t="str">
            <v xml:space="preserve"> 2044</v>
          </cell>
        </row>
        <row r="49">
          <cell r="AN49">
            <v>1598523.7427500705</v>
          </cell>
        </row>
        <row r="50">
          <cell r="AN50">
            <v>1598523.7427500705</v>
          </cell>
        </row>
        <row r="51">
          <cell r="AN51">
            <v>3164.3573073287389</v>
          </cell>
        </row>
        <row r="52">
          <cell r="AN52">
            <v>3164.3573073287389</v>
          </cell>
        </row>
        <row r="53">
          <cell r="AN53">
            <v>1965.3091251597</v>
          </cell>
        </row>
        <row r="54">
          <cell r="AN54">
            <v>1965.3091251597</v>
          </cell>
        </row>
        <row r="55">
          <cell r="AN55">
            <v>0</v>
          </cell>
        </row>
        <row r="56">
          <cell r="AN56">
            <v>0</v>
          </cell>
        </row>
        <row r="57">
          <cell r="AN57">
            <v>0</v>
          </cell>
        </row>
        <row r="58">
          <cell r="AN58">
            <v>0</v>
          </cell>
        </row>
        <row r="59">
          <cell r="AN59">
            <v>-4148.8331737631643</v>
          </cell>
        </row>
        <row r="60">
          <cell r="AN60">
            <v>-4148.8331737631643</v>
          </cell>
        </row>
        <row r="61">
          <cell r="AN61">
            <v>0</v>
          </cell>
        </row>
        <row r="62">
          <cell r="AN62">
            <v>0</v>
          </cell>
        </row>
        <row r="63">
          <cell r="AN63">
            <v>5347.8813559322034</v>
          </cell>
        </row>
        <row r="64">
          <cell r="AN64">
            <v>5347.8813559322034</v>
          </cell>
        </row>
        <row r="65">
          <cell r="AN65">
            <v>1595359.3854427417</v>
          </cell>
        </row>
        <row r="66">
          <cell r="AN66">
            <v>1595359.3854427417</v>
          </cell>
        </row>
        <row r="67">
          <cell r="AN67">
            <v>0</v>
          </cell>
        </row>
        <row r="68">
          <cell r="AN68">
            <v>0</v>
          </cell>
        </row>
        <row r="69">
          <cell r="AN69">
            <v>0</v>
          </cell>
        </row>
        <row r="70">
          <cell r="AN70">
            <v>0</v>
          </cell>
        </row>
        <row r="71">
          <cell r="AN71">
            <v>1595359.3854427417</v>
          </cell>
        </row>
        <row r="72">
          <cell r="AN72">
            <v>1595359.3854427417</v>
          </cell>
        </row>
        <row r="73">
          <cell r="AN73">
            <v>0</v>
          </cell>
        </row>
        <row r="74">
          <cell r="AN74">
            <v>0</v>
          </cell>
        </row>
        <row r="75">
          <cell r="AN75">
            <v>0</v>
          </cell>
        </row>
        <row r="76">
          <cell r="AN76">
            <v>0</v>
          </cell>
        </row>
        <row r="77">
          <cell r="AN77">
            <v>0</v>
          </cell>
        </row>
        <row r="78">
          <cell r="AN78">
            <v>0</v>
          </cell>
        </row>
        <row r="79">
          <cell r="AN79">
            <v>0</v>
          </cell>
        </row>
        <row r="80">
          <cell r="AN80">
            <v>0</v>
          </cell>
        </row>
        <row r="81">
          <cell r="AN81">
            <v>0</v>
          </cell>
        </row>
        <row r="82">
          <cell r="AN82">
            <v>0</v>
          </cell>
        </row>
        <row r="83">
          <cell r="AN83">
            <v>1595359.3854427417</v>
          </cell>
        </row>
        <row r="84">
          <cell r="AN84">
            <v>1595359.3854427417</v>
          </cell>
        </row>
        <row r="85">
          <cell r="AN85">
            <v>319071.87708854838</v>
          </cell>
        </row>
        <row r="86">
          <cell r="AN86">
            <v>319071.87708854838</v>
          </cell>
        </row>
        <row r="87">
          <cell r="AN87">
            <v>1276287.5083541933</v>
          </cell>
        </row>
        <row r="88">
          <cell r="AN88">
            <v>1276287.5083541933</v>
          </cell>
        </row>
        <row r="89">
          <cell r="AN89">
            <v>0</v>
          </cell>
        </row>
        <row r="90">
          <cell r="AN90">
            <v>0</v>
          </cell>
        </row>
        <row r="91">
          <cell r="AN91">
            <v>1276287.5083541933</v>
          </cell>
        </row>
        <row r="92">
          <cell r="AN92">
            <v>1276287.5083541933</v>
          </cell>
        </row>
        <row r="93">
          <cell r="AN93">
            <v>18927161.992464341</v>
          </cell>
        </row>
        <row r="94">
          <cell r="AN94">
            <v>18927161.992464341</v>
          </cell>
        </row>
        <row r="147">
          <cell r="AN147" t="str">
            <v xml:space="preserve"> 2044</v>
          </cell>
        </row>
        <row r="149">
          <cell r="AN149">
            <v>1886258.0164450831</v>
          </cell>
        </row>
        <row r="150">
          <cell r="AN150">
            <v>1886258.0164450831</v>
          </cell>
        </row>
        <row r="151">
          <cell r="AN151">
            <v>-2319.064767688446</v>
          </cell>
        </row>
        <row r="152">
          <cell r="AN152">
            <v>-2319.064767688446</v>
          </cell>
        </row>
        <row r="153">
          <cell r="AN153">
            <v>0</v>
          </cell>
        </row>
        <row r="154">
          <cell r="AN154">
            <v>0</v>
          </cell>
        </row>
        <row r="155">
          <cell r="AN155">
            <v>4895.6231450405339</v>
          </cell>
        </row>
        <row r="156">
          <cell r="AN156">
            <v>4895.6231450405339</v>
          </cell>
        </row>
        <row r="157">
          <cell r="AN157">
            <v>-607199.18511230964</v>
          </cell>
        </row>
        <row r="158">
          <cell r="AN158">
            <v>-607199.18511230964</v>
          </cell>
        </row>
        <row r="159">
          <cell r="AN159">
            <v>0</v>
          </cell>
        </row>
        <row r="160">
          <cell r="AN160">
            <v>0</v>
          </cell>
        </row>
        <row r="161">
          <cell r="AN161">
            <v>0</v>
          </cell>
        </row>
        <row r="162">
          <cell r="AN162">
            <v>0</v>
          </cell>
        </row>
        <row r="163">
          <cell r="AN163">
            <v>0</v>
          </cell>
        </row>
        <row r="164">
          <cell r="AN164">
            <v>0</v>
          </cell>
        </row>
        <row r="166">
          <cell r="AN166">
            <v>1281635.3897101255</v>
          </cell>
        </row>
        <row r="168">
          <cell r="AN168">
            <v>0</v>
          </cell>
        </row>
        <row r="169">
          <cell r="AN169">
            <v>0</v>
          </cell>
        </row>
        <row r="170">
          <cell r="AN170">
            <v>0</v>
          </cell>
        </row>
        <row r="171">
          <cell r="AN171">
            <v>0</v>
          </cell>
        </row>
        <row r="172">
          <cell r="AN172">
            <v>0</v>
          </cell>
        </row>
        <row r="173">
          <cell r="AN173">
            <v>0</v>
          </cell>
        </row>
        <row r="174">
          <cell r="AN174">
            <v>5331.9305813737446</v>
          </cell>
        </row>
        <row r="175">
          <cell r="AN175">
            <v>5331.9305813737446</v>
          </cell>
        </row>
        <row r="176">
          <cell r="AN176">
            <v>0</v>
          </cell>
        </row>
        <row r="177">
          <cell r="AN177">
            <v>0</v>
          </cell>
        </row>
        <row r="179">
          <cell r="AN179">
            <v>5331.9305813737446</v>
          </cell>
        </row>
        <row r="181">
          <cell r="AN181">
            <v>0</v>
          </cell>
        </row>
        <row r="182">
          <cell r="AN182">
            <v>0</v>
          </cell>
        </row>
        <row r="183">
          <cell r="AN183">
            <v>0</v>
          </cell>
        </row>
        <row r="184">
          <cell r="AN184">
            <v>0</v>
          </cell>
        </row>
        <row r="185">
          <cell r="AN185">
            <v>0</v>
          </cell>
        </row>
        <row r="186">
          <cell r="AN186">
            <v>0</v>
          </cell>
        </row>
        <row r="187">
          <cell r="AN187">
            <v>0</v>
          </cell>
        </row>
        <row r="188">
          <cell r="AN188">
            <v>0</v>
          </cell>
        </row>
        <row r="189">
          <cell r="AN189">
            <v>0</v>
          </cell>
        </row>
        <row r="190">
          <cell r="AN190">
            <v>0</v>
          </cell>
        </row>
        <row r="191">
          <cell r="AN191">
            <v>0</v>
          </cell>
        </row>
        <row r="192">
          <cell r="AN192">
            <v>0</v>
          </cell>
        </row>
        <row r="193">
          <cell r="AN193">
            <v>0</v>
          </cell>
        </row>
        <row r="194">
          <cell r="AN194">
            <v>0</v>
          </cell>
        </row>
        <row r="196">
          <cell r="AN196">
            <v>0</v>
          </cell>
        </row>
        <row r="198">
          <cell r="AN198">
            <v>1286967.3202914991</v>
          </cell>
        </row>
        <row r="199">
          <cell r="AN199">
            <v>19246999.475713968</v>
          </cell>
        </row>
        <row r="252">
          <cell r="AN252" t="str">
            <v xml:space="preserve"> 2044</v>
          </cell>
        </row>
        <row r="254">
          <cell r="AN254">
            <v>19246999.475713968</v>
          </cell>
        </row>
        <row r="255">
          <cell r="AN255">
            <v>19246999.475713968</v>
          </cell>
        </row>
        <row r="256">
          <cell r="AN256">
            <v>0</v>
          </cell>
        </row>
        <row r="257">
          <cell r="AN257">
            <v>0</v>
          </cell>
        </row>
        <row r="258">
          <cell r="AN258">
            <v>48131.355932203383</v>
          </cell>
        </row>
        <row r="259">
          <cell r="AN259">
            <v>48131.355932203383</v>
          </cell>
        </row>
        <row r="260">
          <cell r="AN260">
            <v>-25.413450084371085</v>
          </cell>
        </row>
        <row r="261">
          <cell r="AN261">
            <v>-25.413450084371085</v>
          </cell>
        </row>
        <row r="262">
          <cell r="AN262">
            <v>0</v>
          </cell>
        </row>
        <row r="263">
          <cell r="AN263">
            <v>0</v>
          </cell>
        </row>
        <row r="264">
          <cell r="AN264">
            <v>0</v>
          </cell>
        </row>
        <row r="265">
          <cell r="AN265">
            <v>0</v>
          </cell>
        </row>
        <row r="266">
          <cell r="AN266">
            <v>8663.6440677966166</v>
          </cell>
        </row>
        <row r="267">
          <cell r="AN267">
            <v>8663.6440677966166</v>
          </cell>
        </row>
        <row r="268">
          <cell r="AN268">
            <v>0</v>
          </cell>
        </row>
        <row r="269">
          <cell r="AN269">
            <v>0</v>
          </cell>
        </row>
        <row r="270">
          <cell r="AN270">
            <v>0</v>
          </cell>
        </row>
        <row r="271">
          <cell r="AN271">
            <v>0</v>
          </cell>
        </row>
        <row r="273">
          <cell r="AN273">
            <v>19303769.062263884</v>
          </cell>
        </row>
        <row r="275">
          <cell r="AN275">
            <v>99491.508474576258</v>
          </cell>
        </row>
        <row r="276">
          <cell r="AN276">
            <v>99491.508474576258</v>
          </cell>
        </row>
        <row r="277">
          <cell r="AN277">
            <v>99491.508474576258</v>
          </cell>
        </row>
        <row r="278">
          <cell r="AN278">
            <v>99491.508474576258</v>
          </cell>
        </row>
        <row r="279">
          <cell r="AN279">
            <v>0</v>
          </cell>
        </row>
        <row r="280">
          <cell r="AN280">
            <v>0</v>
          </cell>
        </row>
        <row r="281">
          <cell r="AN281">
            <v>0</v>
          </cell>
        </row>
        <row r="282">
          <cell r="AN282">
            <v>0</v>
          </cell>
        </row>
        <row r="284">
          <cell r="AN284">
            <v>99491.508474576258</v>
          </cell>
        </row>
        <row r="286">
          <cell r="AN286">
            <v>19403260.570738461</v>
          </cell>
        </row>
        <row r="288">
          <cell r="AN288">
            <v>3.637978807091713E-12</v>
          </cell>
        </row>
        <row r="289">
          <cell r="AN289">
            <v>3.637978807091713E-12</v>
          </cell>
        </row>
        <row r="290">
          <cell r="AN290">
            <v>3.637978807091713E-12</v>
          </cell>
        </row>
        <row r="291">
          <cell r="AN291">
            <v>3.637978807091713E-12</v>
          </cell>
        </row>
        <row r="292">
          <cell r="AN292">
            <v>0</v>
          </cell>
        </row>
        <row r="293">
          <cell r="AN293">
            <v>0</v>
          </cell>
        </row>
        <row r="294">
          <cell r="AN294">
            <v>103778.5782741172</v>
          </cell>
        </row>
        <row r="295">
          <cell r="AN295">
            <v>103778.5782741172</v>
          </cell>
        </row>
        <row r="296">
          <cell r="AN296">
            <v>0</v>
          </cell>
        </row>
        <row r="297">
          <cell r="AN297">
            <v>0</v>
          </cell>
        </row>
        <row r="298">
          <cell r="AN298">
            <v>0</v>
          </cell>
        </row>
        <row r="299">
          <cell r="AN299">
            <v>0</v>
          </cell>
        </row>
        <row r="300">
          <cell r="AN300">
            <v>0</v>
          </cell>
        </row>
        <row r="301">
          <cell r="AN301">
            <v>0</v>
          </cell>
        </row>
        <row r="302">
          <cell r="AN302">
            <v>0</v>
          </cell>
        </row>
        <row r="303">
          <cell r="AN303">
            <v>0</v>
          </cell>
        </row>
        <row r="305">
          <cell r="AN305">
            <v>103778.5782741172</v>
          </cell>
        </row>
        <row r="307">
          <cell r="AN307">
            <v>0</v>
          </cell>
        </row>
        <row r="308">
          <cell r="AN308">
            <v>0</v>
          </cell>
        </row>
        <row r="310">
          <cell r="AN310">
            <v>0</v>
          </cell>
        </row>
        <row r="311">
          <cell r="AN311">
            <v>0</v>
          </cell>
        </row>
        <row r="312">
          <cell r="AN312">
            <v>18927161.992464341</v>
          </cell>
        </row>
        <row r="313">
          <cell r="AN313">
            <v>18927161.992464341</v>
          </cell>
        </row>
        <row r="314">
          <cell r="AN314">
            <v>372320</v>
          </cell>
        </row>
        <row r="315">
          <cell r="AN315">
            <v>372320</v>
          </cell>
        </row>
        <row r="317">
          <cell r="AN317">
            <v>19299481.992464341</v>
          </cell>
        </row>
        <row r="319">
          <cell r="AN319">
            <v>19403260.570738457</v>
          </cell>
        </row>
        <row r="320">
          <cell r="AN320">
            <v>0</v>
          </cell>
        </row>
        <row r="348">
          <cell r="AN348" t="str">
            <v xml:space="preserve"> 2044</v>
          </cell>
        </row>
        <row r="350">
          <cell r="AN350">
            <v>6.8023494062017603E-2</v>
          </cell>
        </row>
        <row r="351">
          <cell r="AN351">
            <v>6.8392067710109319E-2</v>
          </cell>
        </row>
        <row r="352">
          <cell r="AN352">
            <v>12.492359392935072</v>
          </cell>
        </row>
        <row r="353">
          <cell r="AN353">
            <v>1.9795497700177025E-3</v>
          </cell>
        </row>
        <row r="354">
          <cell r="AN354">
            <v>0.79841636018398576</v>
          </cell>
        </row>
        <row r="356">
          <cell r="AN356">
            <v>504.16537403909643</v>
          </cell>
        </row>
        <row r="357">
          <cell r="AN357">
            <v>403.33229923127715</v>
          </cell>
        </row>
        <row r="359">
          <cell r="AN359">
            <v>8.5198021300994353E-2</v>
          </cell>
        </row>
        <row r="360">
          <cell r="AN360">
            <v>8.5659652182414142E-2</v>
          </cell>
        </row>
        <row r="361">
          <cell r="AN361">
            <v>15.646422112463171</v>
          </cell>
        </row>
        <row r="363">
          <cell r="AN363" t="str">
            <v>-</v>
          </cell>
        </row>
        <row r="364">
          <cell r="AN364">
            <v>3.1041193598454715E-13</v>
          </cell>
        </row>
        <row r="366">
          <cell r="AN366">
            <v>186.00918786221533</v>
          </cell>
        </row>
        <row r="367">
          <cell r="AN367">
            <v>185.46191692302415</v>
          </cell>
        </row>
        <row r="368">
          <cell r="AN368">
            <v>185.46216180448724</v>
          </cell>
        </row>
        <row r="369">
          <cell r="AN369">
            <v>19199990.483989768</v>
          </cell>
        </row>
        <row r="371">
          <cell r="AN371">
            <v>0.99465148767673506</v>
          </cell>
        </row>
        <row r="372">
          <cell r="AN372">
            <v>185.96787808643271</v>
          </cell>
        </row>
        <row r="373">
          <cell r="AN373">
            <v>0</v>
          </cell>
        </row>
        <row r="374">
          <cell r="AN374" t="str">
            <v>-</v>
          </cell>
        </row>
        <row r="375">
          <cell r="AN375" t="str">
            <v>-</v>
          </cell>
        </row>
        <row r="453">
          <cell r="AN453" t="str">
            <v xml:space="preserve"> 2044</v>
          </cell>
        </row>
        <row r="457">
          <cell r="AN457">
            <v>0.16</v>
          </cell>
        </row>
        <row r="458">
          <cell r="AN458">
            <v>0.15999999999999992</v>
          </cell>
        </row>
        <row r="459">
          <cell r="AN459">
            <v>155.44316618216098</v>
          </cell>
        </row>
        <row r="462">
          <cell r="AN462">
            <v>1281635.3897101255</v>
          </cell>
        </row>
        <row r="463">
          <cell r="AN463">
            <v>0</v>
          </cell>
        </row>
        <row r="464">
          <cell r="AN464">
            <v>5331.9305813737446</v>
          </cell>
        </row>
        <row r="465">
          <cell r="AN465" t="str">
            <v/>
          </cell>
        </row>
        <row r="467">
          <cell r="AN467" t="str">
            <v/>
          </cell>
        </row>
        <row r="468">
          <cell r="AN468" t="str">
            <v/>
          </cell>
        </row>
        <row r="469">
          <cell r="AN469">
            <v>0</v>
          </cell>
        </row>
        <row r="470">
          <cell r="AN470" t="str">
            <v/>
          </cell>
        </row>
        <row r="471">
          <cell r="AN471" t="str">
            <v/>
          </cell>
        </row>
        <row r="473">
          <cell r="AN473">
            <v>1286967.3202914991</v>
          </cell>
        </row>
        <row r="474">
          <cell r="AN474">
            <v>8279.343195977659</v>
          </cell>
        </row>
        <row r="475">
          <cell r="AN475">
            <v>875878.96295036958</v>
          </cell>
        </row>
        <row r="478">
          <cell r="AN478">
            <v>18874679.475713968</v>
          </cell>
        </row>
        <row r="479">
          <cell r="AN479">
            <v>1</v>
          </cell>
        </row>
        <row r="480">
          <cell r="AN480">
            <v>0</v>
          </cell>
        </row>
        <row r="484">
          <cell r="AN484">
            <v>1</v>
          </cell>
        </row>
        <row r="485">
          <cell r="AN485">
            <v>0</v>
          </cell>
        </row>
        <row r="489">
          <cell r="AN489">
            <v>-5331.9305813737446</v>
          </cell>
        </row>
        <row r="490">
          <cell r="AN490">
            <v>-34.301479520337054</v>
          </cell>
        </row>
        <row r="522">
          <cell r="AN522" t="str">
            <v xml:space="preserve"> 2044</v>
          </cell>
        </row>
        <row r="526">
          <cell r="AN526">
            <v>0.2</v>
          </cell>
        </row>
        <row r="527">
          <cell r="AN527">
            <v>0.19999999999999996</v>
          </cell>
        </row>
        <row r="528">
          <cell r="AN528">
            <v>492.2235242952022</v>
          </cell>
        </row>
        <row r="531">
          <cell r="AN531">
            <v>1281635.3897101255</v>
          </cell>
        </row>
        <row r="532">
          <cell r="AN532" t="str">
            <v/>
          </cell>
        </row>
        <row r="533">
          <cell r="AN533">
            <v>5331.9305813737446</v>
          </cell>
        </row>
        <row r="534">
          <cell r="AN534" t="str">
            <v/>
          </cell>
        </row>
        <row r="535">
          <cell r="AN535">
            <v>0</v>
          </cell>
        </row>
        <row r="536">
          <cell r="AN536">
            <v>0</v>
          </cell>
        </row>
        <row r="537">
          <cell r="AN537">
            <v>0</v>
          </cell>
        </row>
        <row r="538">
          <cell r="AN538">
            <v>0</v>
          </cell>
        </row>
        <row r="539">
          <cell r="AN539" t="str">
            <v/>
          </cell>
        </row>
        <row r="540">
          <cell r="AN540" t="str">
            <v/>
          </cell>
        </row>
        <row r="542">
          <cell r="AN542">
            <v>1286967.3202914991</v>
          </cell>
        </row>
        <row r="543">
          <cell r="AN543">
            <v>2614.5993776592923</v>
          </cell>
        </row>
        <row r="544">
          <cell r="AN544">
            <v>711596.77768437343</v>
          </cell>
        </row>
        <row r="547">
          <cell r="AN547">
            <v>19246999.475713968</v>
          </cell>
        </row>
        <row r="548">
          <cell r="AN548">
            <v>1</v>
          </cell>
        </row>
        <row r="549">
          <cell r="AN549">
            <v>0</v>
          </cell>
        </row>
        <row r="553">
          <cell r="AN553">
            <v>1</v>
          </cell>
        </row>
        <row r="554">
          <cell r="AN554">
            <v>0</v>
          </cell>
        </row>
        <row r="558">
          <cell r="AN558">
            <v>-5331.9305813737446</v>
          </cell>
        </row>
        <row r="559">
          <cell r="AN559">
            <v>-10.832335957547643</v>
          </cell>
        </row>
        <row r="591">
          <cell r="AN591" t="str">
            <v xml:space="preserve"> 2044</v>
          </cell>
        </row>
        <row r="594">
          <cell r="AN594">
            <v>0.2</v>
          </cell>
        </row>
        <row r="595">
          <cell r="AN595">
            <v>0.19999999999999996</v>
          </cell>
        </row>
        <row r="596">
          <cell r="AN596">
            <v>492.2235242952022</v>
          </cell>
        </row>
        <row r="599">
          <cell r="AN599">
            <v>1281635.3897101255</v>
          </cell>
        </row>
        <row r="600">
          <cell r="AN600">
            <v>0</v>
          </cell>
        </row>
        <row r="601">
          <cell r="AN601">
            <v>5331.9305813737446</v>
          </cell>
        </row>
        <row r="602">
          <cell r="AN602">
            <v>0</v>
          </cell>
        </row>
        <row r="603">
          <cell r="AN603">
            <v>0</v>
          </cell>
        </row>
        <row r="604">
          <cell r="AN604" t="str">
            <v/>
          </cell>
        </row>
        <row r="605">
          <cell r="AN605" t="str">
            <v/>
          </cell>
        </row>
        <row r="606">
          <cell r="AN606">
            <v>0</v>
          </cell>
        </row>
        <row r="607">
          <cell r="AN607" t="str">
            <v/>
          </cell>
        </row>
        <row r="609">
          <cell r="AN609">
            <v>1286967.3202914991</v>
          </cell>
        </row>
        <row r="610">
          <cell r="AN610">
            <v>2614.5993776592923</v>
          </cell>
        </row>
        <row r="611">
          <cell r="AN611">
            <v>711596.77768437343</v>
          </cell>
        </row>
        <row r="614">
          <cell r="AN614">
            <v>19246999.475713968</v>
          </cell>
        </row>
        <row r="615">
          <cell r="AN615">
            <v>1</v>
          </cell>
        </row>
        <row r="616">
          <cell r="AN616">
            <v>0</v>
          </cell>
        </row>
        <row r="620">
          <cell r="AN620">
            <v>1</v>
          </cell>
        </row>
        <row r="621">
          <cell r="AN621">
            <v>0</v>
          </cell>
        </row>
        <row r="625">
          <cell r="AN625">
            <v>-5331.9305813737446</v>
          </cell>
        </row>
        <row r="626">
          <cell r="AN626">
            <v>-10.832335957547643</v>
          </cell>
        </row>
        <row r="658">
          <cell r="AN658" t="str">
            <v xml:space="preserve"> 2044</v>
          </cell>
        </row>
        <row r="661">
          <cell r="AN661">
            <v>0.16</v>
          </cell>
        </row>
        <row r="662">
          <cell r="AN662">
            <v>0.15999999999999992</v>
          </cell>
        </row>
        <row r="663">
          <cell r="AN663">
            <v>155.44316618216098</v>
          </cell>
        </row>
        <row r="669">
          <cell r="AN669">
            <v>8279.343195977659</v>
          </cell>
        </row>
        <row r="670">
          <cell r="AN670">
            <v>0</v>
          </cell>
        </row>
        <row r="671">
          <cell r="AN671">
            <v>337.63154752567027</v>
          </cell>
        </row>
        <row r="672">
          <cell r="AN672">
            <v>8210.6376221038608</v>
          </cell>
        </row>
        <row r="685">
          <cell r="A685" t="str">
            <v>ОСНОВНЫЕ ПОКАЗАТЕЛИ КОМПАНИИ</v>
          </cell>
          <cell r="F685" t="str">
            <v>"0"</v>
          </cell>
          <cell r="G685" t="str">
            <v xml:space="preserve"> 2011</v>
          </cell>
          <cell r="H685" t="str">
            <v xml:space="preserve"> 2012</v>
          </cell>
          <cell r="I685" t="str">
            <v xml:space="preserve"> 2013</v>
          </cell>
          <cell r="J685" t="str">
            <v xml:space="preserve"> 2014</v>
          </cell>
          <cell r="K685" t="str">
            <v xml:space="preserve"> 2015</v>
          </cell>
          <cell r="L685" t="str">
            <v xml:space="preserve"> 2016</v>
          </cell>
          <cell r="M685" t="str">
            <v xml:space="preserve"> 2017</v>
          </cell>
          <cell r="N685" t="str">
            <v xml:space="preserve"> 2018</v>
          </cell>
          <cell r="O685" t="str">
            <v xml:space="preserve"> 2019</v>
          </cell>
          <cell r="P685" t="str">
            <v xml:space="preserve"> 2020</v>
          </cell>
          <cell r="Q685" t="str">
            <v xml:space="preserve"> 2021</v>
          </cell>
          <cell r="R685" t="str">
            <v xml:space="preserve"> 2022</v>
          </cell>
          <cell r="S685" t="str">
            <v xml:space="preserve"> 2023</v>
          </cell>
          <cell r="T685" t="str">
            <v xml:space="preserve"> 2024</v>
          </cell>
          <cell r="U685" t="str">
            <v xml:space="preserve"> 2025</v>
          </cell>
          <cell r="V685" t="str">
            <v xml:space="preserve"> 2026</v>
          </cell>
          <cell r="W685" t="str">
            <v xml:space="preserve"> 2027</v>
          </cell>
          <cell r="X685" t="str">
            <v xml:space="preserve"> 2028</v>
          </cell>
          <cell r="Y685" t="str">
            <v xml:space="preserve"> 2029</v>
          </cell>
          <cell r="Z685" t="str">
            <v xml:space="preserve"> 2030</v>
          </cell>
          <cell r="AA685" t="str">
            <v xml:space="preserve"> 2031</v>
          </cell>
          <cell r="AB685" t="str">
            <v xml:space="preserve"> 2032</v>
          </cell>
          <cell r="AC685" t="str">
            <v xml:space="preserve"> 2033</v>
          </cell>
          <cell r="AD685" t="str">
            <v xml:space="preserve"> 2034</v>
          </cell>
          <cell r="AE685" t="str">
            <v xml:space="preserve"> 2035</v>
          </cell>
          <cell r="AF685" t="str">
            <v xml:space="preserve"> 2036</v>
          </cell>
          <cell r="AG685" t="str">
            <v xml:space="preserve"> 2037</v>
          </cell>
          <cell r="AH685" t="str">
            <v xml:space="preserve"> 2038</v>
          </cell>
          <cell r="AI685" t="str">
            <v xml:space="preserve"> 2039</v>
          </cell>
          <cell r="AJ685" t="str">
            <v xml:space="preserve"> 2040</v>
          </cell>
          <cell r="AK685" t="str">
            <v xml:space="preserve"> 2041</v>
          </cell>
          <cell r="AL685" t="str">
            <v xml:space="preserve"> 2042</v>
          </cell>
          <cell r="AM685" t="str">
            <v xml:space="preserve"> 2043</v>
          </cell>
          <cell r="AN685" t="str">
            <v xml:space="preserve"> 2044</v>
          </cell>
          <cell r="AP685" t="str">
            <v>ИТОГО</v>
          </cell>
        </row>
        <row r="687">
          <cell r="A687" t="str">
            <v>Выручка от реализации (без НДС)</v>
          </cell>
          <cell r="C687" t="str">
            <v>тыс. руб.</v>
          </cell>
          <cell r="D687" t="str">
            <v>int_sum</v>
          </cell>
          <cell r="G687">
            <v>0</v>
          </cell>
          <cell r="H687">
            <v>0</v>
          </cell>
          <cell r="I687">
            <v>13932.214910074892</v>
          </cell>
          <cell r="J687">
            <v>47683.553425823287</v>
          </cell>
          <cell r="K687">
            <v>83474.267644264779</v>
          </cell>
          <cell r="L687">
            <v>128306.90555820533</v>
          </cell>
          <cell r="M687">
            <v>173874.18658930511</v>
          </cell>
          <cell r="N687">
            <v>264713.78940518433</v>
          </cell>
          <cell r="O687">
            <v>321932.69311507419</v>
          </cell>
          <cell r="P687">
            <v>384559.33301572665</v>
          </cell>
          <cell r="Q687">
            <v>476853.57293950103</v>
          </cell>
          <cell r="R687">
            <v>502603.66587823408</v>
          </cell>
          <cell r="S687">
            <v>529744.26383565878</v>
          </cell>
          <cell r="T687">
            <v>558350.45408278436</v>
          </cell>
          <cell r="U687">
            <v>588501.37860325479</v>
          </cell>
          <cell r="V687">
            <v>620280.45304783061</v>
          </cell>
          <cell r="W687">
            <v>653775.59751241351</v>
          </cell>
          <cell r="X687">
            <v>689079.47977808386</v>
          </cell>
          <cell r="Y687">
            <v>726289.7716861004</v>
          </cell>
          <cell r="Z687">
            <v>765509.41935714986</v>
          </cell>
          <cell r="AA687">
            <v>806846.92800243595</v>
          </cell>
          <cell r="AB687">
            <v>850416.66211456759</v>
          </cell>
          <cell r="AC687">
            <v>896339.16186875431</v>
          </cell>
          <cell r="AD687">
            <v>944741.47660966706</v>
          </cell>
          <cell r="AE687">
            <v>995757.51634658908</v>
          </cell>
          <cell r="AF687">
            <v>1049528.4222293049</v>
          </cell>
          <cell r="AG687">
            <v>1106202.9570296872</v>
          </cell>
          <cell r="AH687">
            <v>1165937.9167092906</v>
          </cell>
          <cell r="AI687">
            <v>1228898.5642115923</v>
          </cell>
          <cell r="AJ687">
            <v>1295259.0866790183</v>
          </cell>
          <cell r="AK687">
            <v>1365203.0773596854</v>
          </cell>
          <cell r="AL687">
            <v>1438924.0435371085</v>
          </cell>
          <cell r="AM687">
            <v>1516625.9418881121</v>
          </cell>
          <cell r="AN687">
            <v>1598523.7427500705</v>
          </cell>
          <cell r="AP687">
            <v>23788670.497720554</v>
          </cell>
        </row>
        <row r="688">
          <cell r="A688" t="str">
            <v>Прибыль до налога, процентов и амортизации (EBITDA)</v>
          </cell>
          <cell r="C688" t="str">
            <v>тыс. руб.</v>
          </cell>
          <cell r="D688" t="str">
            <v>int_sum</v>
          </cell>
          <cell r="G688">
            <v>729.37594599999989</v>
          </cell>
          <cell r="H688">
            <v>770.95037492199992</v>
          </cell>
          <cell r="I688">
            <v>14727.667607803236</v>
          </cell>
          <cell r="J688">
            <v>48481.38986518138</v>
          </cell>
          <cell r="K688">
            <v>84274.349997775033</v>
          </cell>
          <cell r="L688">
            <v>129100.61465012164</v>
          </cell>
          <cell r="M688">
            <v>174663.25151313728</v>
          </cell>
          <cell r="N688">
            <v>265445.32443523098</v>
          </cell>
          <cell r="O688">
            <v>322650.957573116</v>
          </cell>
          <cell r="P688">
            <v>385260.7605238395</v>
          </cell>
          <cell r="Q688">
            <v>477504.93720537337</v>
          </cell>
          <cell r="R688">
            <v>503290.20381446352</v>
          </cell>
          <cell r="S688">
            <v>530467.87482044462</v>
          </cell>
          <cell r="T688">
            <v>559113.14006074867</v>
          </cell>
          <cell r="U688">
            <v>589305.24962402915</v>
          </cell>
          <cell r="V688">
            <v>621127.73310372676</v>
          </cell>
          <cell r="W688">
            <v>654668.63069132809</v>
          </cell>
          <cell r="X688">
            <v>690020.73674865975</v>
          </cell>
          <cell r="Y688">
            <v>727281.85653308744</v>
          </cell>
          <cell r="Z688">
            <v>766555.0767858742</v>
          </cell>
          <cell r="AA688">
            <v>807949.05093231134</v>
          </cell>
          <cell r="AB688">
            <v>851578.2996826563</v>
          </cell>
          <cell r="AC688">
            <v>897563.52786551986</v>
          </cell>
          <cell r="AD688">
            <v>946031.95837025787</v>
          </cell>
          <cell r="AE688">
            <v>997117.68412225181</v>
          </cell>
          <cell r="AF688">
            <v>1050962.0390648535</v>
          </cell>
          <cell r="AG688">
            <v>1107713.9891743553</v>
          </cell>
          <cell r="AH688">
            <v>1167530.5445897707</v>
          </cell>
          <cell r="AI688">
            <v>1230577.1939976185</v>
          </cell>
          <cell r="AJ688">
            <v>1297028.3624734899</v>
          </cell>
          <cell r="AK688">
            <v>1367067.8940470584</v>
          </cell>
          <cell r="AL688">
            <v>1440889.5603255997</v>
          </cell>
          <cell r="AM688">
            <v>1518697.5965831818</v>
          </cell>
          <cell r="AN688">
            <v>1600707.2667986739</v>
          </cell>
          <cell r="AP688">
            <v>23826855.049902461</v>
          </cell>
        </row>
        <row r="689">
          <cell r="A689" t="str">
            <v>Прибыль до налога и процентов по кредитам (EBIT)</v>
          </cell>
          <cell r="C689" t="str">
            <v>тыс. руб.</v>
          </cell>
          <cell r="D689" t="str">
            <v>int_sum</v>
          </cell>
          <cell r="G689">
            <v>729.37594599999989</v>
          </cell>
          <cell r="H689">
            <v>770.95037492199992</v>
          </cell>
          <cell r="I689">
            <v>12609.430319667643</v>
          </cell>
          <cell r="J689">
            <v>43133.508509249179</v>
          </cell>
          <cell r="K689">
            <v>78926.468641842832</v>
          </cell>
          <cell r="L689">
            <v>123752.73329418944</v>
          </cell>
          <cell r="M689">
            <v>169315.37015720506</v>
          </cell>
          <cell r="N689">
            <v>260097.4430792988</v>
          </cell>
          <cell r="O689">
            <v>317303.07621718379</v>
          </cell>
          <cell r="P689">
            <v>379912.87916790729</v>
          </cell>
          <cell r="Q689">
            <v>472157.05584944115</v>
          </cell>
          <cell r="R689">
            <v>497942.3224585313</v>
          </cell>
          <cell r="S689">
            <v>525119.9934645124</v>
          </cell>
          <cell r="T689">
            <v>553765.25870481646</v>
          </cell>
          <cell r="U689">
            <v>583957.36826809694</v>
          </cell>
          <cell r="V689">
            <v>615779.85174779454</v>
          </cell>
          <cell r="W689">
            <v>649320.74933539587</v>
          </cell>
          <cell r="X689">
            <v>684672.85539272754</v>
          </cell>
          <cell r="Y689">
            <v>721933.97517715523</v>
          </cell>
          <cell r="Z689">
            <v>761207.19542994199</v>
          </cell>
          <cell r="AA689">
            <v>802601.16957637912</v>
          </cell>
          <cell r="AB689">
            <v>846230.41832672409</v>
          </cell>
          <cell r="AC689">
            <v>892215.64650958765</v>
          </cell>
          <cell r="AD689">
            <v>940684.07701432565</v>
          </cell>
          <cell r="AE689">
            <v>991769.8027663196</v>
          </cell>
          <cell r="AF689">
            <v>1045614.1577089212</v>
          </cell>
          <cell r="AG689">
            <v>1102366.1078184231</v>
          </cell>
          <cell r="AH689">
            <v>1162182.6632338385</v>
          </cell>
          <cell r="AI689">
            <v>1225229.3126416863</v>
          </cell>
          <cell r="AJ689">
            <v>1291680.4811175577</v>
          </cell>
          <cell r="AK689">
            <v>1361720.0126911262</v>
          </cell>
          <cell r="AL689">
            <v>1435541.6789696675</v>
          </cell>
          <cell r="AM689">
            <v>1513349.7152272495</v>
          </cell>
          <cell r="AN689">
            <v>1595359.3854427417</v>
          </cell>
          <cell r="AP689">
            <v>23658952.490580421</v>
          </cell>
        </row>
        <row r="690">
          <cell r="A690" t="str">
            <v>Чистая прибыль</v>
          </cell>
          <cell r="C690" t="str">
            <v>тыс. руб.</v>
          </cell>
          <cell r="D690" t="str">
            <v>int_sum</v>
          </cell>
          <cell r="G690">
            <v>583.50075679999986</v>
          </cell>
          <cell r="H690">
            <v>616.76029993759994</v>
          </cell>
          <cell r="I690">
            <v>10087.544255734114</v>
          </cell>
          <cell r="J690">
            <v>34506.806807399342</v>
          </cell>
          <cell r="K690">
            <v>63141.174913474264</v>
          </cell>
          <cell r="L690">
            <v>99002.186635351551</v>
          </cell>
          <cell r="M690">
            <v>135452.29612576406</v>
          </cell>
          <cell r="N690">
            <v>208077.95446343903</v>
          </cell>
          <cell r="O690">
            <v>253842.46097374702</v>
          </cell>
          <cell r="P690">
            <v>303930.30333432584</v>
          </cell>
          <cell r="Q690">
            <v>377725.64467955293</v>
          </cell>
          <cell r="R690">
            <v>398353.85796682502</v>
          </cell>
          <cell r="S690">
            <v>420095.9947716099</v>
          </cell>
          <cell r="T690">
            <v>443012.20696385315</v>
          </cell>
          <cell r="U690">
            <v>467165.89461447753</v>
          </cell>
          <cell r="V690">
            <v>492623.88139823562</v>
          </cell>
          <cell r="W690">
            <v>519456.59946831671</v>
          </cell>
          <cell r="X690">
            <v>547738.284314182</v>
          </cell>
          <cell r="Y690">
            <v>577547.18014172418</v>
          </cell>
          <cell r="Z690">
            <v>608965.75634395354</v>
          </cell>
          <cell r="AA690">
            <v>642080.93566110334</v>
          </cell>
          <cell r="AB690">
            <v>676984.33466137922</v>
          </cell>
          <cell r="AC690">
            <v>713772.51720767014</v>
          </cell>
          <cell r="AD690">
            <v>752547.26161146048</v>
          </cell>
          <cell r="AE690">
            <v>793415.8422130557</v>
          </cell>
          <cell r="AF690">
            <v>836491.32616713701</v>
          </cell>
          <cell r="AG690">
            <v>881892.88625473843</v>
          </cell>
          <cell r="AH690">
            <v>929746.13058707083</v>
          </cell>
          <cell r="AI690">
            <v>980183.45011334901</v>
          </cell>
          <cell r="AJ690">
            <v>1033344.3848940462</v>
          </cell>
          <cell r="AK690">
            <v>1089376.0101529011</v>
          </cell>
          <cell r="AL690">
            <v>1148433.3431757339</v>
          </cell>
          <cell r="AM690">
            <v>1210679.7721817996</v>
          </cell>
          <cell r="AN690">
            <v>1276287.5083541933</v>
          </cell>
          <cell r="AP690">
            <v>18927161.992464341</v>
          </cell>
        </row>
        <row r="691">
          <cell r="A691" t="str">
            <v>Дивиденды</v>
          </cell>
          <cell r="C691" t="str">
            <v>тыс. руб.</v>
          </cell>
          <cell r="D691" t="str">
            <v>int_sum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P691">
            <v>0</v>
          </cell>
        </row>
        <row r="694">
          <cell r="A694" t="str">
            <v>Инвестиции в постоянные активы</v>
          </cell>
          <cell r="C694" t="str">
            <v>тыс. руб.</v>
          </cell>
          <cell r="D694" t="str">
            <v>int_sum</v>
          </cell>
          <cell r="F694">
            <v>0</v>
          </cell>
          <cell r="G694">
            <v>-17700</v>
          </cell>
          <cell r="H694">
            <v>-154500</v>
          </cell>
          <cell r="I694">
            <v>-164272</v>
          </cell>
          <cell r="J694">
            <v>-35848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P694">
            <v>-372320</v>
          </cell>
        </row>
        <row r="695">
          <cell r="A695" t="str">
            <v>Инвестиции в чистый оборотный капитал</v>
          </cell>
          <cell r="C695" t="str">
            <v>тыс. руб.</v>
          </cell>
          <cell r="D695" t="str">
            <v>int_sum</v>
          </cell>
          <cell r="F695">
            <v>0</v>
          </cell>
          <cell r="G695">
            <v>36.468797299999999</v>
          </cell>
          <cell r="H695">
            <v>2.0787214460999976</v>
          </cell>
          <cell r="I695">
            <v>602.92912887879959</v>
          </cell>
          <cell r="J695">
            <v>1526.1332778269384</v>
          </cell>
          <cell r="K695">
            <v>1789.5691924177722</v>
          </cell>
          <cell r="L695">
            <v>2401.4411257682314</v>
          </cell>
          <cell r="M695">
            <v>4737.5218468084086</v>
          </cell>
          <cell r="N695">
            <v>5899.7565061754685</v>
          </cell>
          <cell r="O695">
            <v>3718.0059706417815</v>
          </cell>
          <cell r="P695">
            <v>4069.21085406165</v>
          </cell>
          <cell r="Q695">
            <v>5994.8924830144242</v>
          </cell>
          <cell r="R695">
            <v>1676.4517064953543</v>
          </cell>
          <cell r="S695">
            <v>1766.980098646105</v>
          </cell>
          <cell r="T695">
            <v>1862.3970239730043</v>
          </cell>
          <cell r="U695">
            <v>1962.966463267534</v>
          </cell>
          <cell r="V695">
            <v>2068.9666522839834</v>
          </cell>
          <cell r="W695">
            <v>2180.6908515073155</v>
          </cell>
          <cell r="X695">
            <v>2298.4481574887104</v>
          </cell>
          <cell r="Y695">
            <v>2422.5643579931129</v>
          </cell>
          <cell r="Z695">
            <v>2553.3828333247293</v>
          </cell>
          <cell r="AA695">
            <v>2691.265506324271</v>
          </cell>
          <cell r="AB695">
            <v>2836.5938436657816</v>
          </cell>
          <cell r="AC695">
            <v>2989.7699112237387</v>
          </cell>
          <cell r="AD695">
            <v>3151.2174864298067</v>
          </cell>
          <cell r="AE695">
            <v>3321.3832306970144</v>
          </cell>
          <cell r="AF695">
            <v>3500.7379251546736</v>
          </cell>
          <cell r="AG695">
            <v>3689.77777311299</v>
          </cell>
          <cell r="AH695">
            <v>3889.0257728611177</v>
          </cell>
          <cell r="AI695">
            <v>4099.0331645956176</v>
          </cell>
          <cell r="AJ695">
            <v>4320.380955483779</v>
          </cell>
          <cell r="AK695">
            <v>4553.6815270799125</v>
          </cell>
          <cell r="AL695">
            <v>4799.5803295422375</v>
          </cell>
          <cell r="AM695">
            <v>5058.757667337457</v>
          </cell>
          <cell r="AN695">
            <v>5331.9305813737446</v>
          </cell>
          <cell r="AP695">
            <v>103803.99172420157</v>
          </cell>
        </row>
        <row r="698">
          <cell r="A698" t="str">
            <v>ЭФФЕКТИВНОСТЬ ПОЛНЫХ ИНВЕСТИЦИОННЫХ ЗАТРАТ</v>
          </cell>
        </row>
        <row r="699">
          <cell r="A699" t="str">
            <v>Ставка сравнения (дисконтирования)</v>
          </cell>
          <cell r="B699">
            <v>0.16</v>
          </cell>
        </row>
        <row r="700">
          <cell r="A700" t="str">
            <v>NPV</v>
          </cell>
          <cell r="B700">
            <v>875878.96295036958</v>
          </cell>
          <cell r="C700" t="str">
            <v>тыс. руб.</v>
          </cell>
        </row>
        <row r="701">
          <cell r="A701" t="str">
            <v>IRR</v>
          </cell>
          <cell r="B701">
            <v>0.37479563004693173</v>
          </cell>
        </row>
        <row r="702">
          <cell r="A702" t="str">
            <v>Дисконтированный срок окупаемости</v>
          </cell>
          <cell r="B702">
            <v>8.0678005188566093</v>
          </cell>
          <cell r="C702" t="str">
            <v>лет</v>
          </cell>
        </row>
        <row r="704">
          <cell r="A704" t="str">
            <v>ЭФФЕКТИВНОСТЬ ДЛЯ СОБСТВЕННОГО КАПИТАЛА</v>
          </cell>
        </row>
        <row r="705">
          <cell r="A705" t="str">
            <v>Ставка сравнения (дисконтирования)</v>
          </cell>
          <cell r="B705">
            <v>0.2</v>
          </cell>
        </row>
        <row r="706">
          <cell r="A706" t="str">
            <v>NPV</v>
          </cell>
          <cell r="B706">
            <v>711596.77768437343</v>
          </cell>
          <cell r="C706" t="str">
            <v>тыс. руб.</v>
          </cell>
        </row>
        <row r="707">
          <cell r="A707" t="str">
            <v>IRR</v>
          </cell>
          <cell r="B707" t="str">
            <v>нет</v>
          </cell>
        </row>
        <row r="708">
          <cell r="A708" t="str">
            <v>Дисконтированный срок окупаемости</v>
          </cell>
          <cell r="B708" t="str">
            <v>нет</v>
          </cell>
          <cell r="C708" t="str">
            <v>лет</v>
          </cell>
        </row>
        <row r="710">
          <cell r="A710" t="str">
            <v>ЭФФЕКТИВНОСТЬ ДЛЯ БАНКА</v>
          </cell>
        </row>
        <row r="711">
          <cell r="A711" t="str">
            <v>Ставка сравнения (дисконтирования)</v>
          </cell>
          <cell r="B711">
            <v>0.2</v>
          </cell>
        </row>
        <row r="712">
          <cell r="A712" t="str">
            <v>NPV</v>
          </cell>
          <cell r="B712">
            <v>711596.77768437343</v>
          </cell>
          <cell r="C712" t="str">
            <v>тыс. руб.</v>
          </cell>
        </row>
        <row r="713">
          <cell r="A713" t="str">
            <v>Максимальная ставка кредитования</v>
          </cell>
          <cell r="B713" t="str">
            <v>нет</v>
          </cell>
        </row>
        <row r="714">
          <cell r="A714" t="str">
            <v>Дисконтированный срок окупаемости</v>
          </cell>
          <cell r="B714" t="str">
            <v>нет</v>
          </cell>
          <cell r="C714" t="str">
            <v>лет</v>
          </cell>
        </row>
        <row r="717">
          <cell r="A717" t="str">
            <v>Собственные средства и целевое финансирование</v>
          </cell>
          <cell r="C717" t="str">
            <v>тыс. руб.</v>
          </cell>
          <cell r="D717" t="str">
            <v>int_sum</v>
          </cell>
          <cell r="F717">
            <v>0</v>
          </cell>
          <cell r="G717">
            <v>17700</v>
          </cell>
          <cell r="H717">
            <v>154500</v>
          </cell>
          <cell r="I717">
            <v>164272</v>
          </cell>
          <cell r="J717">
            <v>35848</v>
          </cell>
          <cell r="K717">
            <v>0</v>
          </cell>
          <cell r="L717">
            <v>0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P717">
            <v>372320</v>
          </cell>
        </row>
        <row r="719">
          <cell r="A719" t="str">
            <v>Привлечение кредитов</v>
          </cell>
          <cell r="C719" t="str">
            <v>тыс. руб.</v>
          </cell>
          <cell r="D719" t="str">
            <v>int_sum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P719">
            <v>0</v>
          </cell>
        </row>
        <row r="720">
          <cell r="A720" t="str">
            <v>Погашение задолженности</v>
          </cell>
          <cell r="C720" t="str">
            <v>тыс. руб.</v>
          </cell>
          <cell r="D720" t="str">
            <v>int_sum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P720">
            <v>0</v>
          </cell>
        </row>
        <row r="721">
          <cell r="A721" t="str">
            <v>Выплаты процентов по кредитам</v>
          </cell>
          <cell r="C721" t="str">
            <v>тыс. руб.</v>
          </cell>
          <cell r="D721" t="str">
            <v>int_sum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P721">
            <v>0</v>
          </cell>
        </row>
        <row r="723">
          <cell r="A723" t="str">
            <v>Общий коэффициент покрытия долга</v>
          </cell>
          <cell r="D723" t="str">
            <v>int_avg</v>
          </cell>
          <cell r="G723" t="str">
            <v>-</v>
          </cell>
          <cell r="H723" t="str">
            <v>-</v>
          </cell>
          <cell r="I723" t="str">
            <v>-</v>
          </cell>
          <cell r="J723" t="str">
            <v>-</v>
          </cell>
          <cell r="K723" t="str">
            <v>-</v>
          </cell>
          <cell r="L723" t="str">
            <v>-</v>
          </cell>
          <cell r="M723" t="str">
            <v>-</v>
          </cell>
          <cell r="N723" t="str">
            <v>-</v>
          </cell>
          <cell r="O723" t="str">
            <v>-</v>
          </cell>
          <cell r="P723" t="str">
            <v>-</v>
          </cell>
          <cell r="Q723" t="str">
            <v>-</v>
          </cell>
          <cell r="R723" t="str">
            <v>-</v>
          </cell>
          <cell r="S723" t="str">
            <v>-</v>
          </cell>
          <cell r="T723" t="str">
            <v>-</v>
          </cell>
          <cell r="U723" t="str">
            <v>-</v>
          </cell>
          <cell r="V723" t="str">
            <v>-</v>
          </cell>
          <cell r="W723" t="str">
            <v>-</v>
          </cell>
          <cell r="X723" t="str">
            <v>-</v>
          </cell>
          <cell r="Y723" t="str">
            <v>-</v>
          </cell>
          <cell r="Z723" t="str">
            <v>-</v>
          </cell>
          <cell r="AA723" t="str">
            <v>-</v>
          </cell>
          <cell r="AB723" t="str">
            <v>-</v>
          </cell>
          <cell r="AC723" t="str">
            <v>-</v>
          </cell>
          <cell r="AD723" t="str">
            <v>-</v>
          </cell>
          <cell r="AE723" t="str">
            <v>-</v>
          </cell>
          <cell r="AF723" t="str">
            <v>-</v>
          </cell>
          <cell r="AG723" t="str">
            <v>-</v>
          </cell>
          <cell r="AH723" t="str">
            <v>-</v>
          </cell>
          <cell r="AI723" t="str">
            <v>-</v>
          </cell>
          <cell r="AJ723" t="str">
            <v>-</v>
          </cell>
          <cell r="AK723" t="str">
            <v>-</v>
          </cell>
          <cell r="AL723" t="str">
            <v>-</v>
          </cell>
          <cell r="AM723" t="str">
            <v>-</v>
          </cell>
          <cell r="AN723" t="str">
            <v>-</v>
          </cell>
        </row>
      </sheetData>
      <sheetData sheetId="3">
        <row r="7">
          <cell r="E7" t="str">
            <v>Проект</v>
          </cell>
        </row>
        <row r="9">
          <cell r="E9">
            <v>1</v>
          </cell>
        </row>
        <row r="13">
          <cell r="A13" t="str">
            <v>Эффективность полных затрат - NPV</v>
          </cell>
          <cell r="E13" t="str">
            <v>NPV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A14" t="str">
            <v>Эффективность полных затрат - PBP</v>
          </cell>
          <cell r="E14" t="str">
            <v>PBP</v>
          </cell>
          <cell r="F14" t="str">
            <v>нет</v>
          </cell>
          <cell r="G14" t="str">
            <v>нет</v>
          </cell>
          <cell r="H14" t="str">
            <v>нет</v>
          </cell>
          <cell r="I14" t="str">
            <v>нет</v>
          </cell>
          <cell r="J14" t="str">
            <v>нет</v>
          </cell>
          <cell r="K14" t="str">
            <v>нет</v>
          </cell>
          <cell r="L14" t="str">
            <v>нет</v>
          </cell>
        </row>
        <row r="15">
          <cell r="A15" t="str">
            <v>Эффективность для собственного капитала - NPV</v>
          </cell>
          <cell r="E15" t="str">
            <v>NPV_OWN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A16" t="str">
            <v>Эффективность для собственного капитала - PBP</v>
          </cell>
          <cell r="E16" t="str">
            <v>PBP_OWN</v>
          </cell>
          <cell r="F16" t="str">
            <v>нет</v>
          </cell>
          <cell r="G16" t="str">
            <v>нет</v>
          </cell>
          <cell r="H16" t="str">
            <v>нет</v>
          </cell>
          <cell r="I16" t="str">
            <v>нет</v>
          </cell>
          <cell r="J16" t="str">
            <v>нет</v>
          </cell>
          <cell r="K16" t="str">
            <v>нет</v>
          </cell>
          <cell r="L16" t="str">
            <v>нет</v>
          </cell>
        </row>
        <row r="17">
          <cell r="A17" t="str">
            <v>Эффективность для банка - NPV</v>
          </cell>
          <cell r="E17" t="str">
            <v>NPV_BANK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A18" t="str">
            <v>Эффективность для банка - PBP</v>
          </cell>
          <cell r="E18" t="str">
            <v>PBP_BANK</v>
          </cell>
          <cell r="F18" t="str">
            <v>нет</v>
          </cell>
          <cell r="G18" t="str">
            <v>нет</v>
          </cell>
          <cell r="H18" t="str">
            <v>нет</v>
          </cell>
          <cell r="I18" t="str">
            <v>нет</v>
          </cell>
          <cell r="J18" t="str">
            <v>нет</v>
          </cell>
          <cell r="K18" t="str">
            <v>нет</v>
          </cell>
          <cell r="L18" t="str">
            <v>нет</v>
          </cell>
        </row>
        <row r="19">
          <cell r="A19" t="str">
            <v>Суммарная чистая прибыль</v>
          </cell>
          <cell r="E19" t="str">
            <v>TotalProfit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49">
          <cell r="A49" t="str">
            <v>Изменения суммарных результатов для компании:</v>
          </cell>
          <cell r="F49" t="str">
            <v>Отклонение изучаемого параметра от плановых значений (100% - плановое значение)</v>
          </cell>
        </row>
        <row r="50">
          <cell r="F50">
            <v>0.85</v>
          </cell>
          <cell r="G50">
            <v>0.9</v>
          </cell>
          <cell r="H50">
            <v>0.95000000000000007</v>
          </cell>
          <cell r="I50">
            <v>1</v>
          </cell>
          <cell r="J50">
            <v>1.05</v>
          </cell>
          <cell r="K50">
            <v>1.1000000000000001</v>
          </cell>
          <cell r="L50">
            <v>1.1500000000000001</v>
          </cell>
        </row>
        <row r="51">
          <cell r="A51" t="str">
            <v>Эффективность полных затрат - NPV</v>
          </cell>
          <cell r="E51" t="str">
            <v>NPV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 t="str">
            <v>Эффективность полных затрат - PBP</v>
          </cell>
          <cell r="E52" t="str">
            <v>PBP</v>
          </cell>
          <cell r="F52" t="str">
            <v>нет</v>
          </cell>
          <cell r="G52" t="str">
            <v>нет</v>
          </cell>
          <cell r="H52" t="str">
            <v>нет</v>
          </cell>
          <cell r="I52" t="str">
            <v>нет</v>
          </cell>
          <cell r="J52" t="str">
            <v>нет</v>
          </cell>
          <cell r="K52" t="str">
            <v>нет</v>
          </cell>
          <cell r="L52" t="str">
            <v>нет</v>
          </cell>
        </row>
        <row r="53">
          <cell r="A53" t="str">
            <v>Эффективность для собственного капитала - NPV</v>
          </cell>
          <cell r="E53" t="str">
            <v>NPV_OWN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A54" t="str">
            <v>Эффективность для собственного капитала - PBP</v>
          </cell>
          <cell r="E54" t="str">
            <v>PBP_OWN</v>
          </cell>
          <cell r="F54" t="str">
            <v>нет</v>
          </cell>
          <cell r="G54" t="str">
            <v>нет</v>
          </cell>
          <cell r="H54" t="str">
            <v>нет</v>
          </cell>
          <cell r="I54" t="str">
            <v>нет</v>
          </cell>
          <cell r="J54" t="str">
            <v>нет</v>
          </cell>
          <cell r="K54" t="str">
            <v>нет</v>
          </cell>
          <cell r="L54" t="str">
            <v>нет</v>
          </cell>
        </row>
        <row r="55">
          <cell r="A55" t="str">
            <v>Эффективность для банка - NPV</v>
          </cell>
          <cell r="E55" t="str">
            <v>NPV_BANK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A56" t="str">
            <v>Эффективность для банка - PBP</v>
          </cell>
          <cell r="E56" t="str">
            <v>PBP_BANK</v>
          </cell>
          <cell r="F56" t="str">
            <v>нет</v>
          </cell>
          <cell r="G56" t="str">
            <v>нет</v>
          </cell>
          <cell r="H56" t="str">
            <v>нет</v>
          </cell>
          <cell r="I56" t="str">
            <v>нет</v>
          </cell>
          <cell r="J56" t="str">
            <v>нет</v>
          </cell>
          <cell r="K56" t="str">
            <v>нет</v>
          </cell>
          <cell r="L56" t="str">
            <v>нет</v>
          </cell>
        </row>
        <row r="57">
          <cell r="A57" t="str">
            <v>Суммарная чистая прибыль</v>
          </cell>
          <cell r="E57" t="str">
            <v>TotalProfit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9">
          <cell r="A59" t="str">
            <v>График чувствительности компании в целом</v>
          </cell>
        </row>
        <row r="60">
          <cell r="A60" t="str">
            <v>Эффективность полных затрат - NPV</v>
          </cell>
          <cell r="E60">
            <v>1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91">
          <cell r="A91" t="str">
            <v>Наименование изменяемого параметра</v>
          </cell>
          <cell r="B91" t="str">
            <v>Область</v>
          </cell>
          <cell r="C91" t="str">
            <v>%?</v>
          </cell>
        </row>
        <row r="92">
          <cell r="A92" t="str">
            <v>Уровень цен на реализуемую продукцию</v>
          </cell>
          <cell r="B92" t="str">
            <v>SENS_Prices</v>
          </cell>
        </row>
        <row r="93">
          <cell r="A93" t="str">
            <v>Объем продаж</v>
          </cell>
          <cell r="B93" t="str">
            <v>SENS_Volume</v>
          </cell>
        </row>
        <row r="94">
          <cell r="A94" t="str">
            <v>Стоимость материалов и комплектующих</v>
          </cell>
          <cell r="B94" t="str">
            <v>SENS_Materials</v>
          </cell>
        </row>
        <row r="95">
          <cell r="A95" t="str">
            <v>Величина общих издержек</v>
          </cell>
          <cell r="B95" t="str">
            <v>SENS_GenExp</v>
          </cell>
        </row>
        <row r="96">
          <cell r="A96" t="str">
            <v>Размер инвестиций в постоянные активы</v>
          </cell>
          <cell r="B96" t="str">
            <v>SENS_Assets</v>
          </cell>
        </row>
        <row r="97">
          <cell r="A97" t="str">
            <v>Ставка дисконтирования</v>
          </cell>
          <cell r="B97" t="str">
            <v>SENS_Discount</v>
          </cell>
          <cell r="C97" t="str">
            <v>%</v>
          </cell>
        </row>
        <row r="98">
          <cell r="A98" t="str">
            <v>&lt; конец списка параметров &gt;</v>
          </cell>
        </row>
      </sheetData>
      <sheetData sheetId="4"/>
      <sheetData sheetId="5">
        <row r="5">
          <cell r="B5" t="str">
            <v>5.12</v>
          </cell>
        </row>
        <row r="6">
          <cell r="B6">
            <v>39605</v>
          </cell>
        </row>
        <row r="8">
          <cell r="B8" t="b">
            <v>0</v>
          </cell>
        </row>
        <row r="9">
          <cell r="B9" t="b">
            <v>1</v>
          </cell>
        </row>
        <row r="10">
          <cell r="B10" t="b">
            <v>1</v>
          </cell>
        </row>
        <row r="11">
          <cell r="B11" t="b">
            <v>0</v>
          </cell>
        </row>
        <row r="12">
          <cell r="B12" t="b">
            <v>0</v>
          </cell>
        </row>
        <row r="13">
          <cell r="B13" t="b">
            <v>1</v>
          </cell>
        </row>
        <row r="14">
          <cell r="B14">
            <v>0</v>
          </cell>
        </row>
        <row r="15">
          <cell r="B15" t="str">
            <v>Проект</v>
          </cell>
        </row>
        <row r="16">
          <cell r="B16" t="b">
            <v>0</v>
          </cell>
          <cell r="C16">
            <v>36526</v>
          </cell>
        </row>
        <row r="18">
          <cell r="B18" t="str">
            <v>-</v>
          </cell>
        </row>
        <row r="19">
          <cell r="B19" t="str">
            <v>Альт-Инвест</v>
          </cell>
        </row>
      </sheetData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."/>
      <sheetName val="4.3."/>
      <sheetName val="5."/>
    </sheetNames>
    <sheetDataSet>
      <sheetData sheetId="0"/>
      <sheetData sheetId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>
        <row r="8">
          <cell r="I8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>
        <row r="8">
          <cell r="I8">
            <v>32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G6" t="str">
            <v>2008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1.1"/>
      <sheetName val="приложение 1.2."/>
      <sheetName val="приложение 1.3"/>
      <sheetName val="приложение 4.2"/>
      <sheetName val="приложение 14"/>
      <sheetName val="приложение 2.2"/>
      <sheetName val="приложение 2.3 (Гор+Бер+КЛ Ком)"/>
      <sheetName val="приложение 2.3 (Центральная)"/>
      <sheetName val="приложение 2.3 (Переясловка)"/>
      <sheetName val="приложение 2.3 (Горка)"/>
      <sheetName val="приложение 2.3 (Тишкино)"/>
      <sheetName val="приложение 2.3 (Городская)"/>
      <sheetName val="приложение 6.1 (2010) "/>
      <sheetName val="приложение 6.2 (2010)"/>
      <sheetName val="приложение 6.3 (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"/>
      <sheetName val="Допущения"/>
      <sheetName val="Инвестиции"/>
      <sheetName val="Тарифы"/>
      <sheetName val="Приморский край"/>
      <sheetName val="Приложение"/>
      <sheetName val="Параметры"/>
      <sheetName val="Тариф"/>
      <sheetName val="Капитал"/>
      <sheetName val="сравнит анализ"/>
      <sheetName val="сравнит анализ 3 вариантов"/>
      <sheetName val="ФИН"/>
    </sheetNames>
    <sheetDataSet>
      <sheetData sheetId="0" refreshError="1">
        <row r="7">
          <cell r="I7">
            <v>0.2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2.2"/>
      <sheetName val="2.3.."/>
      <sheetName val="2.3"/>
      <sheetName val="4.2"/>
      <sheetName val="5"/>
      <sheetName val="2.1"/>
      <sheetName val="2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0">
          <cell r="GC90">
            <v>44.915254237288138</v>
          </cell>
        </row>
      </sheetData>
      <sheetData sheetId="1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 refreshError="1">
        <row r="6">
          <cell r="B6" t="str">
            <v>26.03.2009 16:14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ания"/>
      <sheetName val="Проект"/>
      <sheetName val="Сумм"/>
      <sheetName val="Анализ"/>
      <sheetName val="Отчет"/>
      <sheetName val="Опции"/>
      <sheetName val="Язык"/>
    </sheetNames>
    <sheetDataSet>
      <sheetData sheetId="0"/>
      <sheetData sheetId="1">
        <row r="20">
          <cell r="D20" t="b">
            <v>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B6" t="str">
            <v>26.03.2009 16:14</v>
          </cell>
          <cell r="E6" t="str">
            <v>4-й квартал</v>
          </cell>
          <cell r="G6" t="str">
            <v>2008</v>
          </cell>
          <cell r="J6" t="str">
            <v>2011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  <cell r="I6" t="str">
            <v>2010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C6" t="str">
            <v>ТГК-2</v>
          </cell>
          <cell r="H6" t="str">
            <v>2009</v>
          </cell>
          <cell r="I6" t="str">
            <v>2010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"/>
      <sheetName val="XLR_NoRangeSheet"/>
    </sheetNames>
    <sheetDataSet>
      <sheetData sheetId="0" refreshError="1"/>
      <sheetData sheetId="1">
        <row r="6">
          <cell r="H6" t="str">
            <v>2009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 ст"/>
      <sheetName val="ýë ñò"/>
      <sheetName val="Лист13"/>
      <sheetName val="даты"/>
      <sheetName val="СписочнаяЧисленность"/>
      <sheetName val="Справочники"/>
      <sheetName val="расшифровка"/>
      <sheetName val="1997"/>
      <sheetName val="1998"/>
      <sheetName val="Аморт_осн"/>
      <sheetName val="MAIN"/>
    </sheetNames>
    <sheetDataSet>
      <sheetData sheetId="0" refreshError="1">
        <row r="360">
          <cell r="A360" t="str">
            <v>ИТОГО по электростанциям:</v>
          </cell>
          <cell r="B360" t="str">
            <v xml:space="preserve"> </v>
          </cell>
          <cell r="D360">
            <v>1677.5819999999999</v>
          </cell>
          <cell r="E360">
            <v>961.71199999999988</v>
          </cell>
          <cell r="F360">
            <v>609.19800000000009</v>
          </cell>
          <cell r="H360">
            <v>137.38199999999998</v>
          </cell>
          <cell r="J360">
            <v>91.50800000000001</v>
          </cell>
          <cell r="K360">
            <v>1632.64</v>
          </cell>
        </row>
        <row r="368">
          <cell r="A368" t="str">
            <v>Тепловые сети</v>
          </cell>
          <cell r="G368" t="str">
            <v>30,0 км</v>
          </cell>
          <cell r="H368">
            <v>56.85</v>
          </cell>
          <cell r="I368" t="str">
            <v xml:space="preserve"> 22,0км</v>
          </cell>
          <cell r="J368">
            <v>40</v>
          </cell>
          <cell r="K368">
            <v>700</v>
          </cell>
          <cell r="L368" t="str">
            <v>Мосинжстрой</v>
          </cell>
        </row>
        <row r="369">
          <cell r="H369">
            <v>51.3</v>
          </cell>
          <cell r="J369">
            <v>37</v>
          </cell>
          <cell r="L369" t="str">
            <v>Спецстрой РФ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3"/>
  <sheetViews>
    <sheetView tabSelected="1" zoomScale="70" zoomScaleNormal="70" workbookViewId="0">
      <pane xSplit="2" ySplit="18" topLeftCell="D19" activePane="bottomRight" state="frozen"/>
      <selection sqref="A1:IV65536"/>
      <selection pane="topRight" sqref="A1:IV65536"/>
      <selection pane="bottomLeft" sqref="A1:IV65536"/>
      <selection pane="bottomRight" activeCell="O1" sqref="O1:Q65536"/>
    </sheetView>
  </sheetViews>
  <sheetFormatPr defaultRowHeight="15.75" x14ac:dyDescent="0.25"/>
  <cols>
    <col min="1" max="1" width="9.140625" style="1"/>
    <col min="2" max="2" width="51.7109375" style="1" customWidth="1"/>
    <col min="3" max="4" width="9.140625" style="1"/>
    <col min="5" max="5" width="24.42578125" style="1" customWidth="1"/>
    <col min="6" max="6" width="14.42578125" style="1" customWidth="1"/>
    <col min="7" max="8" width="9.140625" style="1"/>
    <col min="9" max="9" width="23.85546875" style="1" customWidth="1"/>
    <col min="10" max="10" width="14.140625" style="1" customWidth="1"/>
    <col min="11" max="12" width="9.140625" style="1"/>
    <col min="13" max="13" width="12" style="1" bestFit="1" customWidth="1"/>
    <col min="14" max="14" width="9.140625" style="1"/>
    <col min="15" max="17" width="14" style="1" customWidth="1"/>
    <col min="18" max="23" width="9.140625" style="1"/>
    <col min="24" max="24" width="24.7109375" style="1" customWidth="1"/>
    <col min="25" max="27" width="9.140625" style="1"/>
    <col min="28" max="28" width="28.42578125" style="1" customWidth="1"/>
    <col min="29" max="29" width="16" style="1" customWidth="1"/>
    <col min="30" max="16384" width="9.140625" style="1"/>
  </cols>
  <sheetData>
    <row r="1" spans="1:31" x14ac:dyDescent="0.25">
      <c r="A1" s="142"/>
      <c r="B1" s="142"/>
      <c r="C1" s="142"/>
      <c r="D1" s="142"/>
      <c r="E1" s="142"/>
      <c r="F1" s="142"/>
      <c r="G1" s="4"/>
      <c r="H1" s="143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7"/>
      <c r="AD1" s="147"/>
      <c r="AE1" s="147"/>
    </row>
    <row r="2" spans="1:31" x14ac:dyDescent="0.25">
      <c r="A2" s="142"/>
      <c r="B2" s="142"/>
      <c r="C2" s="142"/>
      <c r="D2" s="142"/>
      <c r="E2" s="142"/>
      <c r="F2" s="142"/>
      <c r="G2" s="4"/>
      <c r="H2" s="143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 t="s">
        <v>227</v>
      </c>
      <c r="AD2" s="142"/>
      <c r="AE2" s="142"/>
    </row>
    <row r="3" spans="1:31" x14ac:dyDescent="0.25">
      <c r="A3" s="142"/>
      <c r="B3" s="142"/>
      <c r="C3" s="142"/>
      <c r="D3" s="142"/>
      <c r="E3" s="142"/>
      <c r="F3" s="142"/>
      <c r="G3" s="4"/>
      <c r="H3" s="143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 t="s">
        <v>226</v>
      </c>
      <c r="AD3" s="142"/>
      <c r="AE3" s="142"/>
    </row>
    <row r="4" spans="1:31" x14ac:dyDescent="0.25">
      <c r="A4" s="142"/>
      <c r="B4" s="142"/>
      <c r="C4" s="142"/>
      <c r="D4" s="142"/>
      <c r="E4" s="142"/>
      <c r="F4" s="142"/>
      <c r="G4" s="4"/>
      <c r="H4" s="143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 t="s">
        <v>225</v>
      </c>
      <c r="AD4" s="142"/>
      <c r="AE4" s="142"/>
    </row>
    <row r="5" spans="1:31" x14ac:dyDescent="0.25">
      <c r="A5" s="146" t="s">
        <v>224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</row>
    <row r="6" spans="1:31" x14ac:dyDescent="0.25">
      <c r="A6" s="142"/>
      <c r="B6" s="142"/>
      <c r="C6" s="142"/>
      <c r="D6" s="142"/>
      <c r="E6" s="142"/>
      <c r="F6" s="142"/>
      <c r="G6" s="4"/>
      <c r="H6" s="143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</row>
    <row r="7" spans="1:31" x14ac:dyDescent="0.25">
      <c r="A7" s="142"/>
      <c r="B7" s="142"/>
      <c r="C7" s="142"/>
      <c r="D7" s="142"/>
      <c r="E7" s="142"/>
      <c r="F7" s="142"/>
      <c r="G7" s="4"/>
      <c r="H7" s="143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1" t="s">
        <v>223</v>
      </c>
    </row>
    <row r="8" spans="1:31" x14ac:dyDescent="0.25">
      <c r="A8" s="142"/>
      <c r="B8" s="142"/>
      <c r="C8" s="142"/>
      <c r="D8" s="142"/>
      <c r="E8" s="142"/>
      <c r="F8" s="142"/>
      <c r="G8" s="4"/>
      <c r="H8" s="143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5"/>
      <c r="AC8" s="145"/>
      <c r="AD8" s="145"/>
      <c r="AE8" s="141" t="s">
        <v>222</v>
      </c>
    </row>
    <row r="9" spans="1:31" x14ac:dyDescent="0.25">
      <c r="A9" s="142"/>
      <c r="B9" s="142"/>
      <c r="C9" s="142"/>
      <c r="D9" s="142"/>
      <c r="E9" s="142"/>
      <c r="F9" s="142"/>
      <c r="G9" s="4"/>
      <c r="H9" s="143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X9" s="142"/>
      <c r="Y9" s="142"/>
      <c r="Z9" s="142"/>
      <c r="AA9" s="142"/>
      <c r="AB9" s="142"/>
      <c r="AC9" s="142"/>
      <c r="AD9" s="142"/>
      <c r="AE9" s="141"/>
    </row>
    <row r="10" spans="1:31" x14ac:dyDescent="0.25">
      <c r="A10" s="142"/>
      <c r="B10" s="142"/>
      <c r="C10" s="142"/>
      <c r="D10" s="142"/>
      <c r="E10" s="142"/>
      <c r="F10" s="142"/>
      <c r="G10" s="4"/>
      <c r="H10" s="143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2"/>
      <c r="AC10" s="142"/>
      <c r="AD10" s="142"/>
      <c r="AE10" s="144" t="s">
        <v>221</v>
      </c>
    </row>
    <row r="11" spans="1:31" x14ac:dyDescent="0.25">
      <c r="A11" s="142"/>
      <c r="B11" s="142"/>
      <c r="C11" s="142"/>
      <c r="D11" s="142"/>
      <c r="E11" s="142"/>
      <c r="F11" s="142"/>
      <c r="G11" s="4"/>
      <c r="H11" s="143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2"/>
      <c r="AC11" s="142"/>
      <c r="AD11" s="142"/>
      <c r="AE11" s="141" t="s">
        <v>220</v>
      </c>
    </row>
    <row r="12" spans="1:31" x14ac:dyDescent="0.25">
      <c r="A12" s="142"/>
      <c r="B12" s="142"/>
      <c r="C12" s="142"/>
      <c r="D12" s="142"/>
      <c r="E12" s="142"/>
      <c r="F12" s="142"/>
      <c r="G12" s="4"/>
      <c r="H12" s="143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2"/>
      <c r="AC12" s="142"/>
      <c r="AD12" s="142"/>
      <c r="AE12" s="141" t="s">
        <v>219</v>
      </c>
    </row>
    <row r="13" spans="1:31" x14ac:dyDescent="0.25">
      <c r="A13" s="142"/>
      <c r="B13" s="142"/>
      <c r="C13" s="142"/>
      <c r="D13" s="142"/>
      <c r="E13" s="142"/>
      <c r="F13" s="142"/>
      <c r="G13" s="4"/>
      <c r="H13" s="143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2"/>
      <c r="AC13" s="142"/>
      <c r="AD13" s="142"/>
      <c r="AE13" s="141"/>
    </row>
    <row r="14" spans="1:31" x14ac:dyDescent="0.25">
      <c r="A14" s="142"/>
      <c r="B14" s="142"/>
      <c r="C14" s="142"/>
      <c r="D14" s="142"/>
      <c r="E14" s="142"/>
      <c r="F14" s="142"/>
      <c r="G14" s="4"/>
      <c r="H14" s="143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1"/>
    </row>
    <row r="15" spans="1:31" ht="16.5" thickBot="1" x14ac:dyDescent="0.3">
      <c r="A15" s="142"/>
      <c r="B15" s="142"/>
      <c r="C15" s="142"/>
      <c r="D15" s="142"/>
      <c r="E15" s="142"/>
      <c r="F15" s="142"/>
      <c r="G15" s="4"/>
      <c r="H15" s="143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1"/>
    </row>
    <row r="16" spans="1:31" x14ac:dyDescent="0.25">
      <c r="A16" s="139" t="s">
        <v>218</v>
      </c>
      <c r="B16" s="137" t="s">
        <v>217</v>
      </c>
      <c r="C16" s="137"/>
      <c r="D16" s="137"/>
      <c r="E16" s="137"/>
      <c r="F16" s="137"/>
      <c r="G16" s="137"/>
      <c r="H16" s="137"/>
      <c r="I16" s="137"/>
      <c r="J16" s="137"/>
      <c r="K16" s="137"/>
      <c r="L16" s="140"/>
      <c r="M16" s="139" t="s">
        <v>216</v>
      </c>
      <c r="N16" s="137"/>
      <c r="O16" s="137"/>
      <c r="P16" s="137"/>
      <c r="Q16" s="136"/>
      <c r="R16" s="138" t="s">
        <v>215</v>
      </c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6"/>
    </row>
    <row r="17" spans="1:31" x14ac:dyDescent="0.25">
      <c r="A17" s="134"/>
      <c r="B17" s="131"/>
      <c r="C17" s="131" t="s">
        <v>213</v>
      </c>
      <c r="D17" s="131"/>
      <c r="E17" s="131"/>
      <c r="F17" s="131"/>
      <c r="G17" s="131" t="s">
        <v>212</v>
      </c>
      <c r="H17" s="131"/>
      <c r="I17" s="131"/>
      <c r="J17" s="131"/>
      <c r="K17" s="131"/>
      <c r="L17" s="135" t="s">
        <v>211</v>
      </c>
      <c r="M17" s="134"/>
      <c r="N17" s="131"/>
      <c r="O17" s="131"/>
      <c r="P17" s="131"/>
      <c r="Q17" s="133"/>
      <c r="R17" s="132" t="s">
        <v>214</v>
      </c>
      <c r="S17" s="131"/>
      <c r="T17" s="131"/>
      <c r="U17" s="131"/>
      <c r="V17" s="131" t="s">
        <v>213</v>
      </c>
      <c r="W17" s="131"/>
      <c r="X17" s="131"/>
      <c r="Y17" s="131"/>
      <c r="Z17" s="131" t="s">
        <v>212</v>
      </c>
      <c r="AA17" s="131"/>
      <c r="AB17" s="131"/>
      <c r="AC17" s="131"/>
      <c r="AD17" s="131"/>
      <c r="AE17" s="130" t="s">
        <v>211</v>
      </c>
    </row>
    <row r="18" spans="1:31" ht="64.5" thickBot="1" x14ac:dyDescent="0.3">
      <c r="A18" s="129"/>
      <c r="B18" s="128" t="s">
        <v>210</v>
      </c>
      <c r="C18" s="122" t="s">
        <v>204</v>
      </c>
      <c r="D18" s="122" t="s">
        <v>198</v>
      </c>
      <c r="E18" s="122" t="s">
        <v>201</v>
      </c>
      <c r="F18" s="122" t="s">
        <v>200</v>
      </c>
      <c r="G18" s="127" t="s">
        <v>199</v>
      </c>
      <c r="H18" s="122" t="s">
        <v>198</v>
      </c>
      <c r="I18" s="122" t="s">
        <v>197</v>
      </c>
      <c r="J18" s="122" t="s">
        <v>196</v>
      </c>
      <c r="K18" s="122" t="s">
        <v>195</v>
      </c>
      <c r="L18" s="126"/>
      <c r="M18" s="125" t="s">
        <v>209</v>
      </c>
      <c r="N18" s="122" t="s">
        <v>208</v>
      </c>
      <c r="O18" s="122" t="s">
        <v>207</v>
      </c>
      <c r="P18" s="122" t="s">
        <v>206</v>
      </c>
      <c r="Q18" s="124" t="s">
        <v>205</v>
      </c>
      <c r="R18" s="123" t="s">
        <v>204</v>
      </c>
      <c r="S18" s="122" t="s">
        <v>198</v>
      </c>
      <c r="T18" s="122" t="s">
        <v>203</v>
      </c>
      <c r="U18" s="122" t="s">
        <v>202</v>
      </c>
      <c r="V18" s="122" t="s">
        <v>199</v>
      </c>
      <c r="W18" s="122" t="s">
        <v>198</v>
      </c>
      <c r="X18" s="122" t="s">
        <v>201</v>
      </c>
      <c r="Y18" s="122" t="s">
        <v>200</v>
      </c>
      <c r="Z18" s="122" t="s">
        <v>199</v>
      </c>
      <c r="AA18" s="122" t="s">
        <v>198</v>
      </c>
      <c r="AB18" s="122" t="s">
        <v>197</v>
      </c>
      <c r="AC18" s="122" t="s">
        <v>196</v>
      </c>
      <c r="AD18" s="122" t="s">
        <v>195</v>
      </c>
      <c r="AE18" s="121"/>
    </row>
    <row r="19" spans="1:31" x14ac:dyDescent="0.25">
      <c r="A19" s="120"/>
      <c r="B19" s="119" t="s">
        <v>194</v>
      </c>
      <c r="C19" s="118"/>
      <c r="D19" s="110">
        <f>D20</f>
        <v>0</v>
      </c>
      <c r="E19" s="110">
        <f>E20</f>
        <v>0</v>
      </c>
      <c r="F19" s="110" t="str">
        <f>F20</f>
        <v>607.9 МВА</v>
      </c>
      <c r="G19" s="117"/>
      <c r="H19" s="116"/>
      <c r="I19" s="110"/>
      <c r="J19" s="110"/>
      <c r="K19" s="110">
        <f>K20</f>
        <v>63.750999999999991</v>
      </c>
      <c r="L19" s="115">
        <f>L20</f>
        <v>0</v>
      </c>
      <c r="M19" s="114">
        <f>M20</f>
        <v>1239.1875546561691</v>
      </c>
      <c r="N19" s="113">
        <f>N20</f>
        <v>50.068783526632494</v>
      </c>
      <c r="O19" s="113">
        <f>O20</f>
        <v>842.71074242661587</v>
      </c>
      <c r="P19" s="113">
        <f>P20</f>
        <v>225.73592469400003</v>
      </c>
      <c r="Q19" s="112">
        <f>Q20</f>
        <v>120.67210400892073</v>
      </c>
      <c r="R19" s="111">
        <f>R20</f>
        <v>0</v>
      </c>
      <c r="S19" s="110">
        <f>S20</f>
        <v>0</v>
      </c>
      <c r="T19" s="110">
        <f>T20</f>
        <v>0</v>
      </c>
      <c r="U19" s="110">
        <f>U20</f>
        <v>0</v>
      </c>
      <c r="V19" s="110">
        <f>V20</f>
        <v>0</v>
      </c>
      <c r="W19" s="110">
        <f>W20</f>
        <v>0</v>
      </c>
      <c r="X19" s="110">
        <f>X20</f>
        <v>0</v>
      </c>
      <c r="Y19" s="110" t="str">
        <f>Y20</f>
        <v>222.6 МВА</v>
      </c>
      <c r="Z19" s="110">
        <f>Z20</f>
        <v>0</v>
      </c>
      <c r="AA19" s="110">
        <f>AA20</f>
        <v>0</v>
      </c>
      <c r="AB19" s="110">
        <f>AB20</f>
        <v>0</v>
      </c>
      <c r="AC19" s="110">
        <f>AC20</f>
        <v>0</v>
      </c>
      <c r="AD19" s="109">
        <f>AD20</f>
        <v>106.22800000000001</v>
      </c>
      <c r="AE19" s="108">
        <f>AE20</f>
        <v>0</v>
      </c>
    </row>
    <row r="20" spans="1:31" x14ac:dyDescent="0.25">
      <c r="A20" s="17" t="s">
        <v>186</v>
      </c>
      <c r="B20" s="16" t="s">
        <v>193</v>
      </c>
      <c r="C20" s="107"/>
      <c r="D20" s="98">
        <f>D21+D141</f>
        <v>0</v>
      </c>
      <c r="E20" s="98">
        <f>E21+E141</f>
        <v>0</v>
      </c>
      <c r="F20" s="98" t="str">
        <f>F21</f>
        <v>607.9 МВА</v>
      </c>
      <c r="G20" s="106"/>
      <c r="H20" s="105"/>
      <c r="I20" s="98"/>
      <c r="J20" s="98"/>
      <c r="K20" s="101">
        <f>K21+K141</f>
        <v>63.750999999999991</v>
      </c>
      <c r="L20" s="103">
        <f>L21+L141</f>
        <v>0</v>
      </c>
      <c r="M20" s="102">
        <f>M21+M141</f>
        <v>1239.1875546561691</v>
      </c>
      <c r="N20" s="101">
        <f>N21+N141</f>
        <v>50.068783526632494</v>
      </c>
      <c r="O20" s="101">
        <f>O21+O141</f>
        <v>842.71074242661587</v>
      </c>
      <c r="P20" s="101">
        <f>P21+P141</f>
        <v>225.73592469400003</v>
      </c>
      <c r="Q20" s="100">
        <f>Q21+Q141</f>
        <v>120.67210400892073</v>
      </c>
      <c r="R20" s="99">
        <f>R21+R141</f>
        <v>0</v>
      </c>
      <c r="S20" s="98">
        <f>S21+S141</f>
        <v>0</v>
      </c>
      <c r="T20" s="98">
        <f>T21+T141</f>
        <v>0</v>
      </c>
      <c r="U20" s="98">
        <f>U21+U141</f>
        <v>0</v>
      </c>
      <c r="V20" s="98">
        <f>V21+V141</f>
        <v>0</v>
      </c>
      <c r="W20" s="98">
        <f>W21+W141</f>
        <v>0</v>
      </c>
      <c r="X20" s="98">
        <f>X21+X141</f>
        <v>0</v>
      </c>
      <c r="Y20" s="98" t="str">
        <f>Y21</f>
        <v>222.6 МВА</v>
      </c>
      <c r="Z20" s="98">
        <f>Z21+Z141</f>
        <v>0</v>
      </c>
      <c r="AA20" s="98">
        <f>AA21+AA141</f>
        <v>0</v>
      </c>
      <c r="AB20" s="98">
        <f>AB21+AB141</f>
        <v>0</v>
      </c>
      <c r="AC20" s="98">
        <f>AC21+AC141</f>
        <v>0</v>
      </c>
      <c r="AD20" s="101">
        <f>AD21+AD141</f>
        <v>106.22800000000001</v>
      </c>
      <c r="AE20" s="97">
        <f>AE21+AE141</f>
        <v>0</v>
      </c>
    </row>
    <row r="21" spans="1:31" x14ac:dyDescent="0.25">
      <c r="A21" s="17" t="s">
        <v>192</v>
      </c>
      <c r="B21" s="16" t="s">
        <v>191</v>
      </c>
      <c r="C21" s="107"/>
      <c r="D21" s="98">
        <f>D22+D87</f>
        <v>0</v>
      </c>
      <c r="E21" s="98">
        <f>E22+E87</f>
        <v>0</v>
      </c>
      <c r="F21" s="98" t="str">
        <f>F22</f>
        <v>607.9 МВА</v>
      </c>
      <c r="G21" s="106"/>
      <c r="H21" s="105"/>
      <c r="I21" s="98"/>
      <c r="J21" s="98"/>
      <c r="K21" s="104">
        <f>K22+K87</f>
        <v>63.750999999999991</v>
      </c>
      <c r="L21" s="103">
        <f>L22+L87</f>
        <v>0</v>
      </c>
      <c r="M21" s="102">
        <f>M22+M87</f>
        <v>1239.1875546561691</v>
      </c>
      <c r="N21" s="101">
        <f>N22+N87</f>
        <v>50.068783526632494</v>
      </c>
      <c r="O21" s="101">
        <f>O22+O87</f>
        <v>842.71074242661587</v>
      </c>
      <c r="P21" s="101">
        <f>P22+P87</f>
        <v>225.73592469400003</v>
      </c>
      <c r="Q21" s="100">
        <f>Q22+Q87</f>
        <v>120.67210400892073</v>
      </c>
      <c r="R21" s="99">
        <f>R22+R87</f>
        <v>0</v>
      </c>
      <c r="S21" s="98">
        <f>S22+S87</f>
        <v>0</v>
      </c>
      <c r="T21" s="98">
        <f>T22+T87</f>
        <v>0</v>
      </c>
      <c r="U21" s="98">
        <f>U22+U87</f>
        <v>0</v>
      </c>
      <c r="V21" s="98">
        <f>V22+V87</f>
        <v>0</v>
      </c>
      <c r="W21" s="98">
        <f>W22+W87</f>
        <v>0</v>
      </c>
      <c r="X21" s="98">
        <f>X22+X87</f>
        <v>0</v>
      </c>
      <c r="Y21" s="98" t="str">
        <f>Y87</f>
        <v>222.6 МВА</v>
      </c>
      <c r="Z21" s="98">
        <f>Z22+Z87</f>
        <v>0</v>
      </c>
      <c r="AA21" s="98">
        <f>AA22+AA87</f>
        <v>0</v>
      </c>
      <c r="AB21" s="98">
        <f>AB22+AB87</f>
        <v>0</v>
      </c>
      <c r="AC21" s="98">
        <f>AC22+AC87</f>
        <v>0</v>
      </c>
      <c r="AD21" s="101">
        <f>AD22+AD87</f>
        <v>106.22800000000001</v>
      </c>
      <c r="AE21" s="97">
        <f>AE22+AE87</f>
        <v>0</v>
      </c>
    </row>
    <row r="22" spans="1:31" x14ac:dyDescent="0.25">
      <c r="A22" s="73" t="s">
        <v>190</v>
      </c>
      <c r="B22" s="72" t="s">
        <v>189</v>
      </c>
      <c r="C22" s="71"/>
      <c r="D22" s="63">
        <f>D23+D60+D62+D64+D65+D66+D67+D68+D81+D82</f>
        <v>0</v>
      </c>
      <c r="E22" s="63">
        <f>E23+E60+E62+E64+E65+E66+E67+E68+E81+E82</f>
        <v>0</v>
      </c>
      <c r="F22" s="63" t="s">
        <v>188</v>
      </c>
      <c r="G22" s="70"/>
      <c r="H22" s="69"/>
      <c r="I22" s="63"/>
      <c r="J22" s="63"/>
      <c r="K22" s="63">
        <f>K23+K60+K62+K64+K65+K66+K67+K68+K81+K82</f>
        <v>63.750999999999991</v>
      </c>
      <c r="L22" s="68">
        <f>L23+L60+L62+L64+L65+L66+L67+L68+L81+L82</f>
        <v>0</v>
      </c>
      <c r="M22" s="67">
        <f>M23+M60+M68+M82+M62+M81</f>
        <v>452.09461842523501</v>
      </c>
      <c r="N22" s="66">
        <f>N23+N60+N68+N82+N62+N81</f>
        <v>12.433575589999997</v>
      </c>
      <c r="O22" s="66">
        <f>O23+O60+O68+O82+O62+O81</f>
        <v>240.43982772123505</v>
      </c>
      <c r="P22" s="66">
        <f>P23+P60+P68+P82+P62+P81</f>
        <v>183.87512269400003</v>
      </c>
      <c r="Q22" s="65">
        <f>Q23+Q60+Q68+Q82+Q62+Q81</f>
        <v>15.346092420000002</v>
      </c>
      <c r="R22" s="64">
        <f>R23+R60+R62+R64+R65+R66+R67+R68+R81+R82</f>
        <v>0</v>
      </c>
      <c r="S22" s="63">
        <f>S23+S60+S62+S64+S65+S66+S67+S68+S81+S82</f>
        <v>0</v>
      </c>
      <c r="T22" s="63">
        <f>T23+T60+T62+T64+T65+T66+T67+T68+T81+T82</f>
        <v>0</v>
      </c>
      <c r="U22" s="63">
        <f>U23+U60+U62+U64+U65+U66+U67+U68+U81+U82</f>
        <v>0</v>
      </c>
      <c r="V22" s="63">
        <f>V23+V60+V62+V64+V65+V66+V67+V68+V81+V82</f>
        <v>0</v>
      </c>
      <c r="W22" s="63">
        <f>W23+W60+W62+W64+W65+W66+W67+W68+W81+W82</f>
        <v>0</v>
      </c>
      <c r="X22" s="63">
        <f>X23+X60+X62+X64+X65+X66+X67+X68+X81+X82</f>
        <v>0</v>
      </c>
      <c r="Y22" s="63">
        <f>Y23+Y60+Y62+Y64+Y65+Y66+Y67+Y68+Y81+Y82</f>
        <v>0</v>
      </c>
      <c r="Z22" s="63">
        <f>Z23+Z60+Z62+Z64+Z65+Z66+Z67+Z68+Z81+Z82</f>
        <v>0</v>
      </c>
      <c r="AA22" s="63">
        <f>AA23+AA60+AA62+AA64+AA65+AA66+AA67+AA68+AA81+AA82</f>
        <v>0</v>
      </c>
      <c r="AB22" s="63">
        <f>AB23+AB60+AB62+AB64+AB65+AB66+AB67+AB68+AB81+AB82</f>
        <v>0</v>
      </c>
      <c r="AC22" s="63">
        <f>AC23+AC60+AC62+AC64+AC65+AC66+AC67+AC68+AC81+AC82</f>
        <v>0</v>
      </c>
      <c r="AD22" s="62">
        <f>AD23+AD60+AD62+AD64+AD65+AD66+AD67+AD68+AD81+AD82</f>
        <v>0</v>
      </c>
      <c r="AE22" s="61">
        <f>AE23+AE60+AE62+AE64+AE65+AE66+AE67+AE68+AE81+AE82</f>
        <v>0</v>
      </c>
    </row>
    <row r="23" spans="1:31" x14ac:dyDescent="0.25">
      <c r="A23" s="17" t="s">
        <v>187</v>
      </c>
      <c r="B23" s="16" t="s">
        <v>46</v>
      </c>
      <c r="C23" s="107"/>
      <c r="D23" s="98">
        <f>D24+D36</f>
        <v>0</v>
      </c>
      <c r="E23" s="98">
        <f>E24+E36</f>
        <v>0</v>
      </c>
      <c r="F23" s="98" t="str">
        <f>F36</f>
        <v>591.6 МВА</v>
      </c>
      <c r="G23" s="106"/>
      <c r="H23" s="105"/>
      <c r="I23" s="98"/>
      <c r="J23" s="98"/>
      <c r="K23" s="104">
        <f>K24+K36</f>
        <v>56.185999999999993</v>
      </c>
      <c r="L23" s="103">
        <f>L24+L36</f>
        <v>0</v>
      </c>
      <c r="M23" s="102">
        <f>M24+M36</f>
        <v>281.70478296123508</v>
      </c>
      <c r="N23" s="101">
        <f>N24+N36</f>
        <v>11.433575589999997</v>
      </c>
      <c r="O23" s="101">
        <f>O24+O36</f>
        <v>213.72579723123508</v>
      </c>
      <c r="P23" s="101">
        <f>P24+P36</f>
        <v>47.697308680000006</v>
      </c>
      <c r="Q23" s="100">
        <f>Q24+Q36</f>
        <v>8.8481014600000005</v>
      </c>
      <c r="R23" s="99">
        <f>R24+R36</f>
        <v>0</v>
      </c>
      <c r="S23" s="98">
        <f>S24+S36</f>
        <v>0</v>
      </c>
      <c r="T23" s="98">
        <f>T24+T36</f>
        <v>0</v>
      </c>
      <c r="U23" s="98">
        <f>U24+U36</f>
        <v>0</v>
      </c>
      <c r="V23" s="98">
        <f>V24+V36</f>
        <v>0</v>
      </c>
      <c r="W23" s="98">
        <f>W24+W36</f>
        <v>0</v>
      </c>
      <c r="X23" s="98">
        <f>X24+X36</f>
        <v>0</v>
      </c>
      <c r="Y23" s="98">
        <f>Y24+Y36</f>
        <v>0</v>
      </c>
      <c r="Z23" s="98">
        <f>Z24+Z36</f>
        <v>0</v>
      </c>
      <c r="AA23" s="98">
        <f>AA24+AA36</f>
        <v>0</v>
      </c>
      <c r="AB23" s="98">
        <f>AB24+AB36</f>
        <v>0</v>
      </c>
      <c r="AC23" s="98">
        <f>AC24+AC36</f>
        <v>0</v>
      </c>
      <c r="AD23" s="98">
        <f>AD24+AD36</f>
        <v>0</v>
      </c>
      <c r="AE23" s="97">
        <f>AE24+AE36</f>
        <v>0</v>
      </c>
    </row>
    <row r="24" spans="1:31" x14ac:dyDescent="0.25">
      <c r="A24" s="17"/>
      <c r="B24" s="16" t="s">
        <v>45</v>
      </c>
      <c r="C24" s="107"/>
      <c r="D24" s="98">
        <f>D25+D35</f>
        <v>0</v>
      </c>
      <c r="E24" s="98">
        <f>E25+E35</f>
        <v>0</v>
      </c>
      <c r="F24" s="98">
        <f>F25+F35</f>
        <v>0</v>
      </c>
      <c r="G24" s="106"/>
      <c r="H24" s="105"/>
      <c r="I24" s="98"/>
      <c r="J24" s="98"/>
      <c r="K24" s="104">
        <f>K25+K35</f>
        <v>56.185999999999993</v>
      </c>
      <c r="L24" s="103">
        <f>L25+L35</f>
        <v>0</v>
      </c>
      <c r="M24" s="102">
        <f>M25+M35</f>
        <v>106.3353044612351</v>
      </c>
      <c r="N24" s="101">
        <f>N25+N35</f>
        <v>5.63658357</v>
      </c>
      <c r="O24" s="101">
        <f>O25+O35</f>
        <v>58.256831651235096</v>
      </c>
      <c r="P24" s="101">
        <f>P25+P35</f>
        <v>35.946334280000002</v>
      </c>
      <c r="Q24" s="100">
        <f>Q25+Q35</f>
        <v>6.4955549600000007</v>
      </c>
      <c r="R24" s="99">
        <f>R25+R35</f>
        <v>0</v>
      </c>
      <c r="S24" s="98">
        <f>S25+S35</f>
        <v>0</v>
      </c>
      <c r="T24" s="98">
        <f>T25+T35</f>
        <v>0</v>
      </c>
      <c r="U24" s="98">
        <f>U25+U35</f>
        <v>0</v>
      </c>
      <c r="V24" s="98">
        <f>V25+V35</f>
        <v>0</v>
      </c>
      <c r="W24" s="98">
        <f>W25+W35</f>
        <v>0</v>
      </c>
      <c r="X24" s="98">
        <f>X25+X35</f>
        <v>0</v>
      </c>
      <c r="Y24" s="98">
        <f>Y25+Y35</f>
        <v>0</v>
      </c>
      <c r="Z24" s="98">
        <f>Z25+Z35</f>
        <v>0</v>
      </c>
      <c r="AA24" s="98">
        <f>AA25+AA35</f>
        <v>0</v>
      </c>
      <c r="AB24" s="98">
        <f>AB25+AB35</f>
        <v>0</v>
      </c>
      <c r="AC24" s="98">
        <f>AC25+AC35</f>
        <v>0</v>
      </c>
      <c r="AD24" s="98">
        <f>AD25+AD35</f>
        <v>0</v>
      </c>
      <c r="AE24" s="97">
        <f>AE25+AE35</f>
        <v>0</v>
      </c>
    </row>
    <row r="25" spans="1:31" x14ac:dyDescent="0.25">
      <c r="A25" s="17"/>
      <c r="B25" s="16" t="s">
        <v>44</v>
      </c>
      <c r="C25" s="107"/>
      <c r="D25" s="98">
        <f>D26+D30</f>
        <v>0</v>
      </c>
      <c r="E25" s="98">
        <f>E26+E30</f>
        <v>0</v>
      </c>
      <c r="F25" s="98">
        <f>F26+F30</f>
        <v>0</v>
      </c>
      <c r="G25" s="106"/>
      <c r="H25" s="105"/>
      <c r="I25" s="98"/>
      <c r="J25" s="98"/>
      <c r="K25" s="104">
        <f>K26+K30</f>
        <v>56.185999999999993</v>
      </c>
      <c r="L25" s="103">
        <f>L26+L30</f>
        <v>0</v>
      </c>
      <c r="M25" s="102">
        <f>M26+M30</f>
        <v>106.3353044612351</v>
      </c>
      <c r="N25" s="101">
        <f>N26+N30</f>
        <v>5.63658357</v>
      </c>
      <c r="O25" s="101">
        <f>O26+O30</f>
        <v>58.256831651235096</v>
      </c>
      <c r="P25" s="101">
        <f>P26+P30</f>
        <v>35.946334280000002</v>
      </c>
      <c r="Q25" s="100">
        <f>Q26+Q30</f>
        <v>6.4955549600000007</v>
      </c>
      <c r="R25" s="99">
        <f>R26+R30</f>
        <v>0</v>
      </c>
      <c r="S25" s="98">
        <f>S26+S30</f>
        <v>0</v>
      </c>
      <c r="T25" s="98">
        <f>T26+T30</f>
        <v>0</v>
      </c>
      <c r="U25" s="98">
        <f>U26+U30</f>
        <v>0</v>
      </c>
      <c r="V25" s="98">
        <f>V26+V30</f>
        <v>0</v>
      </c>
      <c r="W25" s="98">
        <f>W26+W30</f>
        <v>0</v>
      </c>
      <c r="X25" s="98">
        <f>X26+X30</f>
        <v>0</v>
      </c>
      <c r="Y25" s="98">
        <f>Y26+Y30</f>
        <v>0</v>
      </c>
      <c r="Z25" s="98">
        <f>Z26+Z30</f>
        <v>0</v>
      </c>
      <c r="AA25" s="98">
        <f>AA26+AA30</f>
        <v>0</v>
      </c>
      <c r="AB25" s="98">
        <f>AB26+AB30</f>
        <v>0</v>
      </c>
      <c r="AC25" s="98">
        <f>AC26+AC30</f>
        <v>0</v>
      </c>
      <c r="AD25" s="98">
        <f>AD26+AD30</f>
        <v>0</v>
      </c>
      <c r="AE25" s="97">
        <f>AE26+AE30</f>
        <v>0</v>
      </c>
    </row>
    <row r="26" spans="1:31" x14ac:dyDescent="0.25">
      <c r="A26" s="17"/>
      <c r="B26" s="16" t="s">
        <v>43</v>
      </c>
      <c r="C26" s="107"/>
      <c r="D26" s="98"/>
      <c r="E26" s="98"/>
      <c r="F26" s="98"/>
      <c r="G26" s="106"/>
      <c r="H26" s="105"/>
      <c r="I26" s="98"/>
      <c r="J26" s="98"/>
      <c r="K26" s="104">
        <f>SUM(K27:K29)</f>
        <v>13.385999999999999</v>
      </c>
      <c r="L26" s="103"/>
      <c r="M26" s="102">
        <f>SUM(M27:M29)</f>
        <v>11.2777721</v>
      </c>
      <c r="N26" s="101">
        <f>SUM(N27:N29)</f>
        <v>0</v>
      </c>
      <c r="O26" s="101">
        <f>SUM(O27:O29)</f>
        <v>8.5544182600000003</v>
      </c>
      <c r="P26" s="101">
        <f>SUM(P27:P29)</f>
        <v>0</v>
      </c>
      <c r="Q26" s="100">
        <f>SUM(Q27:Q29)</f>
        <v>2.7233538400000006</v>
      </c>
      <c r="R26" s="99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7"/>
    </row>
    <row r="27" spans="1:31" ht="64.5" x14ac:dyDescent="0.25">
      <c r="A27" s="95" t="s">
        <v>186</v>
      </c>
      <c r="B27" s="24" t="s">
        <v>185</v>
      </c>
      <c r="C27" s="34"/>
      <c r="D27" s="29"/>
      <c r="E27" s="29"/>
      <c r="F27" s="29"/>
      <c r="G27" s="85">
        <v>2013</v>
      </c>
      <c r="H27" s="13">
        <v>25</v>
      </c>
      <c r="I27" s="96" t="s">
        <v>184</v>
      </c>
      <c r="J27" s="96" t="s">
        <v>183</v>
      </c>
      <c r="K27" s="88">
        <v>7.37</v>
      </c>
      <c r="L27" s="31"/>
      <c r="M27" s="22">
        <f>SUM(N27:Q27)</f>
        <v>1.1571879300000001</v>
      </c>
      <c r="N27" s="10"/>
      <c r="O27" s="21"/>
      <c r="P27" s="10"/>
      <c r="Q27" s="20">
        <v>1.1571879300000001</v>
      </c>
      <c r="R27" s="30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7"/>
    </row>
    <row r="28" spans="1:31" ht="62.25" customHeight="1" x14ac:dyDescent="0.25">
      <c r="A28" s="95" t="s">
        <v>182</v>
      </c>
      <c r="B28" s="24" t="s">
        <v>181</v>
      </c>
      <c r="C28" s="34"/>
      <c r="D28" s="29"/>
      <c r="E28" s="29"/>
      <c r="F28" s="29"/>
      <c r="G28" s="85">
        <v>2012</v>
      </c>
      <c r="H28" s="13">
        <v>25</v>
      </c>
      <c r="I28" s="96" t="s">
        <v>180</v>
      </c>
      <c r="J28" s="96" t="s">
        <v>179</v>
      </c>
      <c r="K28" s="88">
        <v>5.64</v>
      </c>
      <c r="L28" s="31"/>
      <c r="M28" s="22">
        <f>SUM(N28:Q28)</f>
        <v>1.5661659100000003</v>
      </c>
      <c r="N28" s="10"/>
      <c r="O28" s="10"/>
      <c r="P28" s="10"/>
      <c r="Q28" s="20">
        <v>1.5661659100000003</v>
      </c>
      <c r="R28" s="30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7"/>
    </row>
    <row r="29" spans="1:31" ht="25.5" x14ac:dyDescent="0.25">
      <c r="A29" s="95" t="s">
        <v>178</v>
      </c>
      <c r="B29" s="24" t="s">
        <v>177</v>
      </c>
      <c r="C29" s="34"/>
      <c r="D29" s="29"/>
      <c r="E29" s="29"/>
      <c r="F29" s="29"/>
      <c r="G29" s="85">
        <v>2013</v>
      </c>
      <c r="H29" s="13">
        <v>25</v>
      </c>
      <c r="I29" s="58" t="s">
        <v>176</v>
      </c>
      <c r="J29" s="58" t="s">
        <v>175</v>
      </c>
      <c r="K29" s="58">
        <v>0.376</v>
      </c>
      <c r="L29" s="31"/>
      <c r="M29" s="22">
        <f>SUM(N29:Q29)</f>
        <v>8.5544182600000003</v>
      </c>
      <c r="N29" s="10"/>
      <c r="O29" s="21">
        <v>8.5544182600000003</v>
      </c>
      <c r="P29" s="10"/>
      <c r="Q29" s="9"/>
      <c r="R29" s="30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7"/>
    </row>
    <row r="30" spans="1:31" x14ac:dyDescent="0.25">
      <c r="A30" s="39"/>
      <c r="B30" s="16" t="s">
        <v>77</v>
      </c>
      <c r="C30" s="34"/>
      <c r="D30" s="29">
        <f>SUM(D31:D32)</f>
        <v>0</v>
      </c>
      <c r="E30" s="29">
        <f>SUM(E31:E32)</f>
        <v>0</v>
      </c>
      <c r="F30" s="29">
        <f>SUM(F31:F32)</f>
        <v>0</v>
      </c>
      <c r="G30" s="94"/>
      <c r="H30" s="13"/>
      <c r="I30" s="29"/>
      <c r="J30" s="29"/>
      <c r="K30" s="28">
        <v>42.8</v>
      </c>
      <c r="L30" s="31">
        <f>SUM(L31:L32)</f>
        <v>0</v>
      </c>
      <c r="M30" s="11">
        <f>SUM(M31:M34)</f>
        <v>95.05753236123509</v>
      </c>
      <c r="N30" s="10">
        <f>SUM(N31:N34)</f>
        <v>5.63658357</v>
      </c>
      <c r="O30" s="10">
        <f>SUM(O31:O34)</f>
        <v>49.702413391235098</v>
      </c>
      <c r="P30" s="10">
        <f>SUM(P31:P34)</f>
        <v>35.946334280000002</v>
      </c>
      <c r="Q30" s="9">
        <f>SUM(Q31:Q34)</f>
        <v>3.7722011200000001</v>
      </c>
      <c r="R30" s="30">
        <f>SUM(R31:R32)</f>
        <v>0</v>
      </c>
      <c r="S30" s="29">
        <f>SUM(S31:S32)</f>
        <v>0</v>
      </c>
      <c r="T30" s="29">
        <f>SUM(T31:T32)</f>
        <v>0</v>
      </c>
      <c r="U30" s="29">
        <f>SUM(U31:U32)</f>
        <v>0</v>
      </c>
      <c r="V30" s="29">
        <f>SUM(V31:V32)</f>
        <v>0</v>
      </c>
      <c r="W30" s="29">
        <f>SUM(W31:W32)</f>
        <v>0</v>
      </c>
      <c r="X30" s="29">
        <f>SUM(X31:X32)</f>
        <v>0</v>
      </c>
      <c r="Y30" s="29">
        <f>SUM(Y31:Y32)</f>
        <v>0</v>
      </c>
      <c r="Z30" s="29">
        <f>SUM(Z31:Z32)</f>
        <v>0</v>
      </c>
      <c r="AA30" s="29">
        <f>SUM(AA31:AA32)</f>
        <v>0</v>
      </c>
      <c r="AB30" s="29">
        <f>SUM(AB31:AB32)</f>
        <v>0</v>
      </c>
      <c r="AC30" s="29">
        <f>SUM(AC31:AC32)</f>
        <v>0</v>
      </c>
      <c r="AD30" s="29">
        <f>SUM(AD31:AD32)</f>
        <v>0</v>
      </c>
      <c r="AE30" s="27">
        <f>SUM(AE31:AE32)</f>
        <v>0</v>
      </c>
    </row>
    <row r="31" spans="1:31" x14ac:dyDescent="0.25">
      <c r="A31" s="25">
        <v>4</v>
      </c>
      <c r="B31" s="24" t="s">
        <v>174</v>
      </c>
      <c r="C31" s="23"/>
      <c r="D31" s="7"/>
      <c r="E31" s="7"/>
      <c r="F31" s="7"/>
      <c r="G31" s="93"/>
      <c r="H31" s="13"/>
      <c r="I31" s="7"/>
      <c r="J31" s="7"/>
      <c r="K31" s="88"/>
      <c r="L31" s="12"/>
      <c r="M31" s="22">
        <f>SUM(N31:Q31)</f>
        <v>56.585482901235089</v>
      </c>
      <c r="N31" s="21">
        <v>5.63658357</v>
      </c>
      <c r="O31" s="21">
        <v>41.479990251235094</v>
      </c>
      <c r="P31" s="21">
        <v>8.5463342799999999</v>
      </c>
      <c r="Q31" s="20">
        <v>0.92257480000000014</v>
      </c>
      <c r="R31" s="8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6"/>
    </row>
    <row r="32" spans="1:31" ht="25.5" x14ac:dyDescent="0.25">
      <c r="A32" s="25">
        <f>A31+1</f>
        <v>5</v>
      </c>
      <c r="B32" s="24" t="s">
        <v>173</v>
      </c>
      <c r="C32" s="23"/>
      <c r="D32" s="7"/>
      <c r="E32" s="7"/>
      <c r="F32" s="7"/>
      <c r="G32" s="85">
        <v>2013</v>
      </c>
      <c r="H32" s="13">
        <v>25</v>
      </c>
      <c r="I32" s="58" t="s">
        <v>7</v>
      </c>
      <c r="J32" s="58" t="s">
        <v>6</v>
      </c>
      <c r="K32" s="58">
        <v>40</v>
      </c>
      <c r="L32" s="83"/>
      <c r="M32" s="22">
        <f>SUM(N32:Q32)</f>
        <v>10.17619726</v>
      </c>
      <c r="N32" s="82"/>
      <c r="O32" s="82">
        <v>7.6224231400000004</v>
      </c>
      <c r="P32" s="82"/>
      <c r="Q32" s="81">
        <v>2.5537741199999999</v>
      </c>
      <c r="R32" s="8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6"/>
    </row>
    <row r="33" spans="1:31" ht="25.5" x14ac:dyDescent="0.25">
      <c r="A33" s="25">
        <f>A32+1</f>
        <v>6</v>
      </c>
      <c r="B33" s="24" t="s">
        <v>172</v>
      </c>
      <c r="C33" s="23"/>
      <c r="D33" s="7"/>
      <c r="E33" s="7"/>
      <c r="F33" s="7"/>
      <c r="G33" s="85">
        <v>2013</v>
      </c>
      <c r="H33" s="13">
        <v>25</v>
      </c>
      <c r="I33" s="58" t="s">
        <v>7</v>
      </c>
      <c r="J33" s="58" t="s">
        <v>6</v>
      </c>
      <c r="K33" s="84"/>
      <c r="L33" s="83"/>
      <c r="M33" s="22">
        <f>SUM(N33:Q33)</f>
        <v>28</v>
      </c>
      <c r="N33" s="82"/>
      <c r="O33" s="82">
        <v>0.6</v>
      </c>
      <c r="P33" s="82">
        <v>27.4</v>
      </c>
      <c r="Q33" s="81"/>
      <c r="R33" s="8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6"/>
    </row>
    <row r="34" spans="1:31" ht="25.5" x14ac:dyDescent="0.25">
      <c r="A34" s="25">
        <f>A33+1</f>
        <v>7</v>
      </c>
      <c r="B34" s="24" t="s">
        <v>171</v>
      </c>
      <c r="C34" s="23"/>
      <c r="D34" s="7"/>
      <c r="E34" s="7"/>
      <c r="F34" s="7"/>
      <c r="G34" s="85">
        <v>2012</v>
      </c>
      <c r="H34" s="13">
        <v>25</v>
      </c>
      <c r="I34" s="78" t="s">
        <v>170</v>
      </c>
      <c r="J34" s="78" t="s">
        <v>169</v>
      </c>
      <c r="K34" s="58">
        <v>2.8</v>
      </c>
      <c r="L34" s="83"/>
      <c r="M34" s="22">
        <f>SUM(N34:Q34)</f>
        <v>0.29585220000000007</v>
      </c>
      <c r="N34" s="82"/>
      <c r="O34" s="82"/>
      <c r="P34" s="82"/>
      <c r="Q34" s="81">
        <v>0.29585220000000007</v>
      </c>
      <c r="R34" s="8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6"/>
    </row>
    <row r="35" spans="1:31" x14ac:dyDescent="0.25">
      <c r="A35" s="25"/>
      <c r="B35" s="16" t="s">
        <v>26</v>
      </c>
      <c r="C35" s="23"/>
      <c r="D35" s="7"/>
      <c r="E35" s="7"/>
      <c r="F35" s="7"/>
      <c r="G35" s="14"/>
      <c r="H35" s="13"/>
      <c r="I35" s="7"/>
      <c r="J35" s="7"/>
      <c r="K35" s="88"/>
      <c r="L35" s="12"/>
      <c r="M35" s="22"/>
      <c r="N35" s="21"/>
      <c r="O35" s="21"/>
      <c r="P35" s="21"/>
      <c r="Q35" s="20"/>
      <c r="R35" s="8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6"/>
    </row>
    <row r="36" spans="1:31" x14ac:dyDescent="0.25">
      <c r="A36" s="39"/>
      <c r="B36" s="16" t="s">
        <v>168</v>
      </c>
      <c r="C36" s="34"/>
      <c r="D36" s="29"/>
      <c r="E36" s="29"/>
      <c r="F36" s="29" t="s">
        <v>167</v>
      </c>
      <c r="G36" s="33">
        <f>G37+G52</f>
        <v>0</v>
      </c>
      <c r="H36" s="32">
        <f>H37+H52</f>
        <v>0</v>
      </c>
      <c r="I36" s="29">
        <f>I37+I52</f>
        <v>0</v>
      </c>
      <c r="J36" s="29">
        <f>J37+J52</f>
        <v>0</v>
      </c>
      <c r="K36" s="28">
        <f>K37+K52</f>
        <v>0</v>
      </c>
      <c r="L36" s="31">
        <f>L37+L52</f>
        <v>0</v>
      </c>
      <c r="M36" s="11">
        <f>M37+M52</f>
        <v>175.36947849999996</v>
      </c>
      <c r="N36" s="10">
        <f>N37+N52</f>
        <v>5.7969920199999976</v>
      </c>
      <c r="O36" s="10">
        <f>O37+O52</f>
        <v>155.46896557999997</v>
      </c>
      <c r="P36" s="10">
        <f>P37+P52</f>
        <v>11.7509744</v>
      </c>
      <c r="Q36" s="9">
        <f>Q37+Q52</f>
        <v>2.3525464999999999</v>
      </c>
      <c r="R36" s="30">
        <f>R37+R52</f>
        <v>0</v>
      </c>
      <c r="S36" s="29">
        <f>S37+S52</f>
        <v>0</v>
      </c>
      <c r="T36" s="29">
        <f>T37+T52</f>
        <v>0</v>
      </c>
      <c r="U36" s="29">
        <f>U37+U52</f>
        <v>0</v>
      </c>
      <c r="V36" s="29">
        <f>V37+V52</f>
        <v>0</v>
      </c>
      <c r="W36" s="29">
        <f>W37+W52</f>
        <v>0</v>
      </c>
      <c r="X36" s="29">
        <f>X37+X52</f>
        <v>0</v>
      </c>
      <c r="Y36" s="29">
        <f>Y37+Y52</f>
        <v>0</v>
      </c>
      <c r="Z36" s="29">
        <f>Z37+Z52</f>
        <v>0</v>
      </c>
      <c r="AA36" s="29">
        <f>AA37+AA52</f>
        <v>0</v>
      </c>
      <c r="AB36" s="29">
        <f>AB37+AB52</f>
        <v>0</v>
      </c>
      <c r="AC36" s="29">
        <f>AC37+AC52</f>
        <v>0</v>
      </c>
      <c r="AD36" s="29">
        <f>AD37+AD52</f>
        <v>0</v>
      </c>
      <c r="AE36" s="27">
        <f>AE37+AE52</f>
        <v>0</v>
      </c>
    </row>
    <row r="37" spans="1:31" x14ac:dyDescent="0.25">
      <c r="A37" s="39"/>
      <c r="B37" s="16" t="s">
        <v>60</v>
      </c>
      <c r="C37" s="34"/>
      <c r="D37" s="29"/>
      <c r="E37" s="29"/>
      <c r="F37" s="29" t="s">
        <v>166</v>
      </c>
      <c r="G37" s="33">
        <f>SUM(G38:G47)</f>
        <v>0</v>
      </c>
      <c r="H37" s="32">
        <f>SUM(H38:H47)</f>
        <v>0</v>
      </c>
      <c r="I37" s="29">
        <f>SUM(I38:I47)</f>
        <v>0</v>
      </c>
      <c r="J37" s="29">
        <f>SUM(J38:J47)</f>
        <v>0</v>
      </c>
      <c r="K37" s="28">
        <f>SUM(K38:K47)</f>
        <v>0</v>
      </c>
      <c r="L37" s="31">
        <f>SUM(L38:L47)</f>
        <v>0</v>
      </c>
      <c r="M37" s="11">
        <f>SUM(M38:M47)+M51</f>
        <v>152.48564896999997</v>
      </c>
      <c r="N37" s="10">
        <f>SUM(N38:N47)+N51</f>
        <v>5.7969920199999976</v>
      </c>
      <c r="O37" s="10">
        <f>SUM(O38:O47)+O51</f>
        <v>133.36567829999998</v>
      </c>
      <c r="P37" s="10">
        <f>SUM(P38:P47)+P51</f>
        <v>11.18</v>
      </c>
      <c r="Q37" s="9">
        <f>SUM(Q38:Q47)+Q51</f>
        <v>2.1429786499999999</v>
      </c>
      <c r="R37" s="30">
        <f>SUM(R38:R47)</f>
        <v>0</v>
      </c>
      <c r="S37" s="29">
        <f>SUM(S38:S47)</f>
        <v>0</v>
      </c>
      <c r="T37" s="29">
        <f>SUM(T38:T47)</f>
        <v>0</v>
      </c>
      <c r="U37" s="29">
        <f>SUM(U38:U47)</f>
        <v>0</v>
      </c>
      <c r="V37" s="29">
        <f>SUM(V38:V47)</f>
        <v>0</v>
      </c>
      <c r="W37" s="29">
        <f>SUM(W38:W47)</f>
        <v>0</v>
      </c>
      <c r="X37" s="29">
        <f>SUM(X38:X47)</f>
        <v>0</v>
      </c>
      <c r="Y37" s="29">
        <f>SUM(Y38:Y47)</f>
        <v>0</v>
      </c>
      <c r="Z37" s="29">
        <f>SUM(Z38:Z47)</f>
        <v>0</v>
      </c>
      <c r="AA37" s="29">
        <f>SUM(AA38:AA47)</f>
        <v>0</v>
      </c>
      <c r="AB37" s="29">
        <f>SUM(AB38:AB47)</f>
        <v>0</v>
      </c>
      <c r="AC37" s="29">
        <f>SUM(AC38:AC47)</f>
        <v>0</v>
      </c>
      <c r="AD37" s="29">
        <f>SUM(AD38:AD47)</f>
        <v>0</v>
      </c>
      <c r="AE37" s="27">
        <f>SUM(AE38:AE47)</f>
        <v>0</v>
      </c>
    </row>
    <row r="38" spans="1:31" ht="25.5" x14ac:dyDescent="0.25">
      <c r="A38" s="25">
        <f>A34+1</f>
        <v>8</v>
      </c>
      <c r="B38" s="24" t="s">
        <v>165</v>
      </c>
      <c r="C38" s="54">
        <v>2013</v>
      </c>
      <c r="D38" s="54">
        <v>50</v>
      </c>
      <c r="E38" s="58" t="s">
        <v>164</v>
      </c>
      <c r="F38" s="58" t="s">
        <v>155</v>
      </c>
      <c r="G38" s="14"/>
      <c r="H38" s="13"/>
      <c r="I38" s="7"/>
      <c r="J38" s="7"/>
      <c r="K38" s="88"/>
      <c r="L38" s="12"/>
      <c r="M38" s="22">
        <f>SUM(N38:Q38)</f>
        <v>9.1606049400000007</v>
      </c>
      <c r="N38" s="21"/>
      <c r="O38" s="21">
        <v>9.1606049400000007</v>
      </c>
      <c r="P38" s="21"/>
      <c r="Q38" s="20"/>
      <c r="R38" s="8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6"/>
    </row>
    <row r="39" spans="1:31" ht="25.5" x14ac:dyDescent="0.25">
      <c r="A39" s="25">
        <f>A38+1</f>
        <v>9</v>
      </c>
      <c r="B39" s="24" t="s">
        <v>163</v>
      </c>
      <c r="C39" s="54">
        <v>2013</v>
      </c>
      <c r="D39" s="54">
        <v>50</v>
      </c>
      <c r="E39" s="58" t="s">
        <v>162</v>
      </c>
      <c r="F39" s="58" t="s">
        <v>155</v>
      </c>
      <c r="G39" s="14"/>
      <c r="H39" s="13"/>
      <c r="I39" s="7"/>
      <c r="J39" s="7"/>
      <c r="K39" s="88"/>
      <c r="L39" s="12"/>
      <c r="M39" s="22">
        <f>SUM(N39:Q39)</f>
        <v>0.39883999999999997</v>
      </c>
      <c r="N39" s="21"/>
      <c r="O39" s="21">
        <v>0.39883999999999997</v>
      </c>
      <c r="P39" s="21"/>
      <c r="Q39" s="20"/>
      <c r="R39" s="8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6"/>
    </row>
    <row r="40" spans="1:31" ht="25.5" x14ac:dyDescent="0.25">
      <c r="A40" s="25">
        <f>A39+1</f>
        <v>10</v>
      </c>
      <c r="B40" s="24" t="s">
        <v>161</v>
      </c>
      <c r="C40" s="54">
        <v>2012</v>
      </c>
      <c r="D40" s="54">
        <v>25</v>
      </c>
      <c r="E40" s="58" t="s">
        <v>160</v>
      </c>
      <c r="F40" s="58" t="s">
        <v>49</v>
      </c>
      <c r="G40" s="14"/>
      <c r="H40" s="13"/>
      <c r="I40" s="7"/>
      <c r="J40" s="7"/>
      <c r="K40" s="88"/>
      <c r="L40" s="12"/>
      <c r="M40" s="22">
        <f>SUM(N40:Q40)</f>
        <v>6.7080392699999996</v>
      </c>
      <c r="N40" s="21"/>
      <c r="O40" s="21">
        <v>4.2465093700000001</v>
      </c>
      <c r="P40" s="21">
        <v>0.54279999999999995</v>
      </c>
      <c r="Q40" s="20">
        <v>1.9187299</v>
      </c>
      <c r="R40" s="8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6"/>
    </row>
    <row r="41" spans="1:31" ht="25.5" x14ac:dyDescent="0.25">
      <c r="A41" s="25">
        <f>A40+1</f>
        <v>11</v>
      </c>
      <c r="B41" s="24" t="s">
        <v>159</v>
      </c>
      <c r="C41" s="54">
        <v>2012</v>
      </c>
      <c r="D41" s="54">
        <v>25</v>
      </c>
      <c r="E41" s="58" t="s">
        <v>158</v>
      </c>
      <c r="F41" s="58" t="s">
        <v>155</v>
      </c>
      <c r="G41" s="14"/>
      <c r="H41" s="13"/>
      <c r="I41" s="7"/>
      <c r="J41" s="7"/>
      <c r="K41" s="88"/>
      <c r="L41" s="12"/>
      <c r="M41" s="22">
        <f>SUM(N41:Q41)</f>
        <v>6.9649999999999999</v>
      </c>
      <c r="N41" s="21"/>
      <c r="O41" s="21">
        <v>6.915</v>
      </c>
      <c r="P41" s="21"/>
      <c r="Q41" s="20">
        <v>0.05</v>
      </c>
      <c r="R41" s="8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6"/>
    </row>
    <row r="42" spans="1:31" ht="25.5" x14ac:dyDescent="0.25">
      <c r="A42" s="25">
        <f>A41+1</f>
        <v>12</v>
      </c>
      <c r="B42" s="24" t="s">
        <v>157</v>
      </c>
      <c r="C42" s="54">
        <v>2013</v>
      </c>
      <c r="D42" s="54">
        <v>50</v>
      </c>
      <c r="E42" s="58" t="s">
        <v>156</v>
      </c>
      <c r="F42" s="58" t="s">
        <v>155</v>
      </c>
      <c r="G42" s="14"/>
      <c r="H42" s="13"/>
      <c r="I42" s="7"/>
      <c r="J42" s="7"/>
      <c r="K42" s="88"/>
      <c r="L42" s="12"/>
      <c r="M42" s="22">
        <f>SUM(N42:Q42)</f>
        <v>0.92100734000000006</v>
      </c>
      <c r="N42" s="21"/>
      <c r="O42" s="21">
        <v>0.28380734000000002</v>
      </c>
      <c r="P42" s="21">
        <v>0.6372000000000001</v>
      </c>
      <c r="Q42" s="20"/>
      <c r="R42" s="8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6"/>
    </row>
    <row r="43" spans="1:31" ht="25.5" x14ac:dyDescent="0.25">
      <c r="A43" s="25">
        <f>A42+1</f>
        <v>13</v>
      </c>
      <c r="B43" s="59" t="s">
        <v>154</v>
      </c>
      <c r="C43" s="54"/>
      <c r="D43" s="54"/>
      <c r="E43" s="58"/>
      <c r="F43" s="58"/>
      <c r="G43" s="14"/>
      <c r="H43" s="13"/>
      <c r="I43" s="7"/>
      <c r="J43" s="7"/>
      <c r="K43" s="88"/>
      <c r="L43" s="12"/>
      <c r="M43" s="22"/>
      <c r="N43" s="21"/>
      <c r="O43" s="21"/>
      <c r="P43" s="21"/>
      <c r="Q43" s="20"/>
      <c r="R43" s="8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6"/>
    </row>
    <row r="44" spans="1:31" x14ac:dyDescent="0.25">
      <c r="A44" s="25">
        <f>A43+1</f>
        <v>14</v>
      </c>
      <c r="B44" s="59" t="s">
        <v>153</v>
      </c>
      <c r="C44" s="54"/>
      <c r="D44" s="54"/>
      <c r="E44" s="58"/>
      <c r="F44" s="58"/>
      <c r="G44" s="14"/>
      <c r="H44" s="13"/>
      <c r="I44" s="7"/>
      <c r="J44" s="7"/>
      <c r="K44" s="88"/>
      <c r="L44" s="12"/>
      <c r="M44" s="22"/>
      <c r="N44" s="21"/>
      <c r="O44" s="21"/>
      <c r="P44" s="21"/>
      <c r="Q44" s="20"/>
      <c r="R44" s="8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6"/>
    </row>
    <row r="45" spans="1:31" ht="51" x14ac:dyDescent="0.25">
      <c r="A45" s="25">
        <f>A44+1</f>
        <v>15</v>
      </c>
      <c r="B45" s="24" t="s">
        <v>152</v>
      </c>
      <c r="C45" s="54">
        <v>2013</v>
      </c>
      <c r="D45" s="54">
        <v>50</v>
      </c>
      <c r="E45" s="58" t="s">
        <v>89</v>
      </c>
      <c r="F45" s="58" t="s">
        <v>126</v>
      </c>
      <c r="G45" s="14"/>
      <c r="H45" s="13"/>
      <c r="I45" s="7"/>
      <c r="J45" s="7"/>
      <c r="K45" s="88"/>
      <c r="L45" s="12"/>
      <c r="M45" s="22">
        <f>SUM(N45:Q45)</f>
        <v>55.453723400000001</v>
      </c>
      <c r="N45" s="21">
        <v>1.964</v>
      </c>
      <c r="O45" s="21">
        <v>53.315474650000006</v>
      </c>
      <c r="P45" s="21"/>
      <c r="Q45" s="20">
        <v>0.17424875000000004</v>
      </c>
      <c r="R45" s="8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6"/>
    </row>
    <row r="46" spans="1:31" ht="25.5" x14ac:dyDescent="0.25">
      <c r="A46" s="25">
        <f>A45+1</f>
        <v>16</v>
      </c>
      <c r="B46" s="59" t="s">
        <v>151</v>
      </c>
      <c r="C46" s="54">
        <v>2013</v>
      </c>
      <c r="D46" s="54">
        <v>50</v>
      </c>
      <c r="E46" s="58" t="s">
        <v>150</v>
      </c>
      <c r="F46" s="58" t="s">
        <v>134</v>
      </c>
      <c r="G46" s="14"/>
      <c r="H46" s="13"/>
      <c r="I46" s="7"/>
      <c r="J46" s="7"/>
      <c r="K46" s="88"/>
      <c r="L46" s="12"/>
      <c r="M46" s="22">
        <f>SUM(N46:Q46)</f>
        <v>1.5</v>
      </c>
      <c r="N46" s="21"/>
      <c r="O46" s="21">
        <v>1.5</v>
      </c>
      <c r="P46" s="21"/>
      <c r="Q46" s="20"/>
      <c r="R46" s="8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6"/>
    </row>
    <row r="47" spans="1:31" ht="38.25" x14ac:dyDescent="0.25">
      <c r="A47" s="25">
        <f>A45+1</f>
        <v>16</v>
      </c>
      <c r="B47" s="24" t="s">
        <v>149</v>
      </c>
      <c r="C47" s="54">
        <v>2014</v>
      </c>
      <c r="D47" s="7"/>
      <c r="E47" s="7"/>
      <c r="F47" s="7"/>
      <c r="G47" s="14"/>
      <c r="H47" s="13"/>
      <c r="I47" s="7"/>
      <c r="J47" s="7"/>
      <c r="K47" s="88"/>
      <c r="L47" s="12"/>
      <c r="M47" s="22">
        <f>SUM(N47:Q47)</f>
        <v>71.093434019999989</v>
      </c>
      <c r="N47" s="21">
        <f>SUM(N48:N50)</f>
        <v>3.8329920199999981</v>
      </c>
      <c r="O47" s="21">
        <f>SUM(O48:O50)</f>
        <v>57.260441999999998</v>
      </c>
      <c r="P47" s="21">
        <f>SUM(P48:P50)</f>
        <v>10</v>
      </c>
      <c r="Q47" s="20">
        <f>SUM(Q48:Q50)</f>
        <v>0</v>
      </c>
      <c r="R47" s="8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6"/>
    </row>
    <row r="48" spans="1:31" ht="26.25" x14ac:dyDescent="0.25">
      <c r="A48" s="49"/>
      <c r="B48" s="38" t="s">
        <v>148</v>
      </c>
      <c r="C48" s="42">
        <v>2014</v>
      </c>
      <c r="D48" s="42">
        <v>50</v>
      </c>
      <c r="E48" s="50" t="s">
        <v>147</v>
      </c>
      <c r="F48" s="92" t="s">
        <v>146</v>
      </c>
      <c r="G48" s="46"/>
      <c r="H48" s="45"/>
      <c r="I48" s="41"/>
      <c r="J48" s="41"/>
      <c r="K48" s="91"/>
      <c r="L48" s="44"/>
      <c r="M48" s="37">
        <f>SUM(N48:Q48)</f>
        <v>13.832992019999999</v>
      </c>
      <c r="N48" s="36">
        <v>3.8329920199999981</v>
      </c>
      <c r="O48" s="36"/>
      <c r="P48" s="36">
        <v>10</v>
      </c>
      <c r="Q48" s="35"/>
      <c r="R48" s="43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0"/>
    </row>
    <row r="49" spans="1:31" x14ac:dyDescent="0.25">
      <c r="A49" s="49"/>
      <c r="B49" s="38" t="s">
        <v>145</v>
      </c>
      <c r="C49" s="42">
        <v>2014</v>
      </c>
      <c r="D49" s="42">
        <v>50</v>
      </c>
      <c r="E49" s="41" t="s">
        <v>144</v>
      </c>
      <c r="F49" s="41" t="s">
        <v>143</v>
      </c>
      <c r="G49" s="46"/>
      <c r="H49" s="45"/>
      <c r="I49" s="41"/>
      <c r="J49" s="41"/>
      <c r="K49" s="91"/>
      <c r="L49" s="44"/>
      <c r="M49" s="37">
        <f>SUM(N49:Q49)</f>
        <v>51.224643</v>
      </c>
      <c r="N49" s="36"/>
      <c r="O49" s="36">
        <v>51.224643</v>
      </c>
      <c r="P49" s="36"/>
      <c r="Q49" s="35"/>
      <c r="R49" s="43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0"/>
    </row>
    <row r="50" spans="1:31" x14ac:dyDescent="0.25">
      <c r="A50" s="49"/>
      <c r="B50" s="38" t="s">
        <v>142</v>
      </c>
      <c r="C50" s="42">
        <v>2014</v>
      </c>
      <c r="D50" s="42">
        <v>50</v>
      </c>
      <c r="E50" s="41" t="s">
        <v>141</v>
      </c>
      <c r="F50" s="41" t="s">
        <v>49</v>
      </c>
      <c r="G50" s="46"/>
      <c r="H50" s="45"/>
      <c r="I50" s="41"/>
      <c r="J50" s="41"/>
      <c r="K50" s="91"/>
      <c r="L50" s="44"/>
      <c r="M50" s="37">
        <f>SUM(N50:Q50)</f>
        <v>6.0357989999999999</v>
      </c>
      <c r="N50" s="36"/>
      <c r="O50" s="36">
        <v>6.0357989999999999</v>
      </c>
      <c r="P50" s="36"/>
      <c r="Q50" s="35"/>
      <c r="R50" s="43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0"/>
    </row>
    <row r="51" spans="1:31" x14ac:dyDescent="0.25">
      <c r="A51" s="25">
        <f>A47+1</f>
        <v>17</v>
      </c>
      <c r="B51" s="59" t="s">
        <v>140</v>
      </c>
      <c r="C51" s="54"/>
      <c r="D51" s="54"/>
      <c r="E51" s="7"/>
      <c r="F51" s="7"/>
      <c r="G51" s="14"/>
      <c r="H51" s="13"/>
      <c r="I51" s="7"/>
      <c r="J51" s="7"/>
      <c r="K51" s="88"/>
      <c r="L51" s="12"/>
      <c r="M51" s="22">
        <f>SUM(N51:Q51)</f>
        <v>0.28499999999999998</v>
      </c>
      <c r="N51" s="21"/>
      <c r="O51" s="21">
        <v>0.28499999999999998</v>
      </c>
      <c r="P51" s="21"/>
      <c r="Q51" s="20"/>
      <c r="R51" s="8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6"/>
    </row>
    <row r="52" spans="1:31" x14ac:dyDescent="0.25">
      <c r="A52" s="39"/>
      <c r="B52" s="16" t="s">
        <v>57</v>
      </c>
      <c r="C52" s="34"/>
      <c r="D52" s="29"/>
      <c r="E52" s="29">
        <f>SUM(E53:E59)</f>
        <v>0</v>
      </c>
      <c r="F52" s="29" t="s">
        <v>139</v>
      </c>
      <c r="G52" s="33">
        <f>SUM(G53:G59)</f>
        <v>0</v>
      </c>
      <c r="H52" s="32">
        <f>SUM(H53:H59)</f>
        <v>0</v>
      </c>
      <c r="I52" s="29">
        <f>SUM(I53:I59)</f>
        <v>0</v>
      </c>
      <c r="J52" s="29">
        <f>SUM(J53:J59)</f>
        <v>0</v>
      </c>
      <c r="K52" s="28">
        <f>SUM(K53:K59)</f>
        <v>0</v>
      </c>
      <c r="L52" s="31">
        <f>SUM(L53:L59)</f>
        <v>0</v>
      </c>
      <c r="M52" s="11">
        <f>SUM(M53:M59)</f>
        <v>22.88382953</v>
      </c>
      <c r="N52" s="10">
        <f>SUM(N53:N59)</f>
        <v>0</v>
      </c>
      <c r="O52" s="10">
        <f>SUM(O53:O59)</f>
        <v>22.10328728</v>
      </c>
      <c r="P52" s="10">
        <f>SUM(P53:P59)</f>
        <v>0.5709744000000001</v>
      </c>
      <c r="Q52" s="9">
        <f>SUM(Q53:Q59)</f>
        <v>0.20956785</v>
      </c>
      <c r="R52" s="30">
        <f>SUM(R53:R59)</f>
        <v>0</v>
      </c>
      <c r="S52" s="29">
        <f>SUM(S53:S59)</f>
        <v>0</v>
      </c>
      <c r="T52" s="29">
        <f>SUM(T53:T59)</f>
        <v>0</v>
      </c>
      <c r="U52" s="29">
        <f>SUM(U53:U59)</f>
        <v>0</v>
      </c>
      <c r="V52" s="29">
        <f>SUM(V53:V59)</f>
        <v>0</v>
      </c>
      <c r="W52" s="29">
        <f>SUM(W53:W59)</f>
        <v>0</v>
      </c>
      <c r="X52" s="29">
        <f>SUM(X53:X59)</f>
        <v>0</v>
      </c>
      <c r="Y52" s="29">
        <f>SUM(Y53:Y59)</f>
        <v>0</v>
      </c>
      <c r="Z52" s="29">
        <f>SUM(Z53:Z59)</f>
        <v>0</v>
      </c>
      <c r="AA52" s="29">
        <f>SUM(AA53:AA59)</f>
        <v>0</v>
      </c>
      <c r="AB52" s="29">
        <f>SUM(AB53:AB59)</f>
        <v>0</v>
      </c>
      <c r="AC52" s="29">
        <f>SUM(AC53:AC59)</f>
        <v>0</v>
      </c>
      <c r="AD52" s="29">
        <f>SUM(AD53:AD59)</f>
        <v>0</v>
      </c>
      <c r="AE52" s="27">
        <f>SUM(AE53:AE59)</f>
        <v>0</v>
      </c>
    </row>
    <row r="53" spans="1:31" ht="25.5" x14ac:dyDescent="0.25">
      <c r="A53" s="25">
        <f>A51+1</f>
        <v>18</v>
      </c>
      <c r="B53" s="59" t="s">
        <v>138</v>
      </c>
      <c r="C53" s="54">
        <v>2013</v>
      </c>
      <c r="D53" s="54">
        <v>50</v>
      </c>
      <c r="E53" s="58" t="s">
        <v>137</v>
      </c>
      <c r="F53" s="58" t="s">
        <v>120</v>
      </c>
      <c r="G53" s="14"/>
      <c r="H53" s="13"/>
      <c r="I53" s="7"/>
      <c r="J53" s="7"/>
      <c r="K53" s="88"/>
      <c r="L53" s="12"/>
      <c r="M53" s="22">
        <f>SUM(N53:Q53)</f>
        <v>0.20822480000000002</v>
      </c>
      <c r="N53" s="21"/>
      <c r="O53" s="21">
        <v>1.77E-2</v>
      </c>
      <c r="P53" s="21">
        <v>0.19052480000000002</v>
      </c>
      <c r="Q53" s="20"/>
      <c r="R53" s="8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6"/>
    </row>
    <row r="54" spans="1:31" ht="25.5" x14ac:dyDescent="0.25">
      <c r="A54" s="25">
        <f>A53+1</f>
        <v>19</v>
      </c>
      <c r="B54" s="59" t="s">
        <v>136</v>
      </c>
      <c r="C54" s="54">
        <v>2013</v>
      </c>
      <c r="D54" s="54">
        <v>50</v>
      </c>
      <c r="E54" s="58" t="s">
        <v>135</v>
      </c>
      <c r="F54" s="58" t="s">
        <v>134</v>
      </c>
      <c r="G54" s="14"/>
      <c r="H54" s="13"/>
      <c r="I54" s="7"/>
      <c r="J54" s="7"/>
      <c r="K54" s="88"/>
      <c r="L54" s="12"/>
      <c r="M54" s="22">
        <f>SUM(N54:Q54)</f>
        <v>2</v>
      </c>
      <c r="N54" s="21"/>
      <c r="O54" s="21">
        <v>2</v>
      </c>
      <c r="P54" s="21"/>
      <c r="Q54" s="20"/>
      <c r="R54" s="8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6"/>
    </row>
    <row r="55" spans="1:31" ht="38.25" x14ac:dyDescent="0.25">
      <c r="A55" s="25">
        <f>A54+1</f>
        <v>20</v>
      </c>
      <c r="B55" s="59" t="s">
        <v>133</v>
      </c>
      <c r="C55" s="54">
        <v>2013</v>
      </c>
      <c r="D55" s="54">
        <v>50</v>
      </c>
      <c r="E55" s="58" t="s">
        <v>132</v>
      </c>
      <c r="F55" s="58" t="s">
        <v>131</v>
      </c>
      <c r="G55" s="14"/>
      <c r="H55" s="13"/>
      <c r="I55" s="7"/>
      <c r="J55" s="7"/>
      <c r="K55" s="88"/>
      <c r="L55" s="12"/>
      <c r="M55" s="22">
        <f>SUM(N55:Q55)</f>
        <v>1.5</v>
      </c>
      <c r="N55" s="21"/>
      <c r="O55" s="21">
        <v>1.5</v>
      </c>
      <c r="P55" s="21"/>
      <c r="Q55" s="20"/>
      <c r="R55" s="8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6"/>
    </row>
    <row r="56" spans="1:31" ht="25.5" x14ac:dyDescent="0.25">
      <c r="A56" s="25">
        <f>A55+1</f>
        <v>21</v>
      </c>
      <c r="B56" s="59" t="s">
        <v>130</v>
      </c>
      <c r="C56" s="54">
        <v>2013</v>
      </c>
      <c r="D56" s="54">
        <v>50</v>
      </c>
      <c r="E56" s="58" t="s">
        <v>129</v>
      </c>
      <c r="F56" s="58" t="s">
        <v>120</v>
      </c>
      <c r="G56" s="14"/>
      <c r="H56" s="13"/>
      <c r="I56" s="7"/>
      <c r="J56" s="7"/>
      <c r="K56" s="88"/>
      <c r="L56" s="12"/>
      <c r="M56" s="22">
        <f>SUM(N56:Q56)</f>
        <v>1.5</v>
      </c>
      <c r="N56" s="21"/>
      <c r="O56" s="21">
        <v>1.5</v>
      </c>
      <c r="P56" s="21"/>
      <c r="Q56" s="20"/>
      <c r="R56" s="8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6"/>
    </row>
    <row r="57" spans="1:31" ht="25.5" x14ac:dyDescent="0.25">
      <c r="A57" s="25">
        <f>A56+1</f>
        <v>22</v>
      </c>
      <c r="B57" s="24" t="s">
        <v>128</v>
      </c>
      <c r="C57" s="54">
        <v>2013</v>
      </c>
      <c r="D57" s="54">
        <v>50</v>
      </c>
      <c r="E57" s="58" t="s">
        <v>127</v>
      </c>
      <c r="F57" s="58" t="s">
        <v>126</v>
      </c>
      <c r="G57" s="14"/>
      <c r="H57" s="13"/>
      <c r="I57" s="7"/>
      <c r="J57" s="7"/>
      <c r="K57" s="88"/>
      <c r="L57" s="12"/>
      <c r="M57" s="22">
        <f>SUM(N57:Q57)</f>
        <v>0.39814960000000005</v>
      </c>
      <c r="N57" s="21"/>
      <c r="O57" s="21">
        <v>1.77E-2</v>
      </c>
      <c r="P57" s="21">
        <v>0.38044960000000005</v>
      </c>
      <c r="Q57" s="20"/>
      <c r="R57" s="8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6"/>
    </row>
    <row r="58" spans="1:31" ht="25.5" x14ac:dyDescent="0.25">
      <c r="A58" s="25">
        <f>A57+1</f>
        <v>23</v>
      </c>
      <c r="B58" s="24" t="s">
        <v>125</v>
      </c>
      <c r="C58" s="54">
        <v>2016</v>
      </c>
      <c r="D58" s="54">
        <v>50</v>
      </c>
      <c r="E58" s="58" t="s">
        <v>124</v>
      </c>
      <c r="F58" s="58" t="s">
        <v>123</v>
      </c>
      <c r="G58" s="14"/>
      <c r="H58" s="13"/>
      <c r="I58" s="7"/>
      <c r="J58" s="7"/>
      <c r="K58" s="88"/>
      <c r="L58" s="12"/>
      <c r="M58" s="22">
        <f>SUM(N58:Q58)</f>
        <v>0.22430544999999999</v>
      </c>
      <c r="N58" s="21"/>
      <c r="O58" s="21">
        <v>1.4737600000000002E-2</v>
      </c>
      <c r="P58" s="21"/>
      <c r="Q58" s="20">
        <v>0.20956785</v>
      </c>
      <c r="R58" s="8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6"/>
    </row>
    <row r="59" spans="1:31" ht="25.5" x14ac:dyDescent="0.25">
      <c r="A59" s="25">
        <f>A58+1</f>
        <v>24</v>
      </c>
      <c r="B59" s="24" t="s">
        <v>122</v>
      </c>
      <c r="C59" s="54">
        <v>2012</v>
      </c>
      <c r="D59" s="54">
        <v>50</v>
      </c>
      <c r="E59" s="58" t="s">
        <v>121</v>
      </c>
      <c r="F59" s="58" t="s">
        <v>120</v>
      </c>
      <c r="G59" s="14"/>
      <c r="H59" s="13"/>
      <c r="I59" s="7"/>
      <c r="J59" s="7"/>
      <c r="K59" s="88"/>
      <c r="L59" s="12"/>
      <c r="M59" s="22">
        <f>SUM(N59:Q59)</f>
        <v>17.053149680000001</v>
      </c>
      <c r="N59" s="21"/>
      <c r="O59" s="21">
        <v>17.053149680000001</v>
      </c>
      <c r="P59" s="21"/>
      <c r="Q59" s="20"/>
      <c r="R59" s="8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6"/>
    </row>
    <row r="60" spans="1:31" ht="25.5" x14ac:dyDescent="0.25">
      <c r="A60" s="17" t="s">
        <v>119</v>
      </c>
      <c r="B60" s="16" t="s">
        <v>55</v>
      </c>
      <c r="C60" s="23"/>
      <c r="D60" s="7">
        <f>D61</f>
        <v>0</v>
      </c>
      <c r="E60" s="7">
        <f>E61</f>
        <v>0</v>
      </c>
      <c r="F60" s="7">
        <f>F61</f>
        <v>0</v>
      </c>
      <c r="G60" s="14">
        <f>G61</f>
        <v>0</v>
      </c>
      <c r="H60" s="13">
        <f>H61</f>
        <v>0</v>
      </c>
      <c r="I60" s="7">
        <f>I61</f>
        <v>0</v>
      </c>
      <c r="J60" s="7">
        <f>J61</f>
        <v>0</v>
      </c>
      <c r="K60" s="88">
        <f>K61</f>
        <v>0</v>
      </c>
      <c r="L60" s="12">
        <f>L61</f>
        <v>0</v>
      </c>
      <c r="M60" s="11">
        <f>M61</f>
        <v>23.147897099999987</v>
      </c>
      <c r="N60" s="10">
        <f>N61</f>
        <v>0</v>
      </c>
      <c r="O60" s="10">
        <f>O61</f>
        <v>14.871180599999988</v>
      </c>
      <c r="P60" s="10">
        <f>P61</f>
        <v>8.2767165000000009</v>
      </c>
      <c r="Q60" s="9">
        <f>Q61</f>
        <v>0</v>
      </c>
      <c r="R60" s="8">
        <f>R61</f>
        <v>0</v>
      </c>
      <c r="S60" s="7">
        <f>S61</f>
        <v>0</v>
      </c>
      <c r="T60" s="7">
        <f>T61</f>
        <v>0</v>
      </c>
      <c r="U60" s="7">
        <f>U61</f>
        <v>0</v>
      </c>
      <c r="V60" s="7">
        <f>V61</f>
        <v>0</v>
      </c>
      <c r="W60" s="7">
        <f>W61</f>
        <v>0</v>
      </c>
      <c r="X60" s="7">
        <f>X61</f>
        <v>0</v>
      </c>
      <c r="Y60" s="7">
        <f>Y61</f>
        <v>0</v>
      </c>
      <c r="Z60" s="7">
        <f>Z61</f>
        <v>0</v>
      </c>
      <c r="AA60" s="7">
        <f>AA61</f>
        <v>0</v>
      </c>
      <c r="AB60" s="7">
        <f>AB61</f>
        <v>0</v>
      </c>
      <c r="AC60" s="7">
        <f>AC61</f>
        <v>0</v>
      </c>
      <c r="AD60" s="7">
        <f>AD61</f>
        <v>0</v>
      </c>
      <c r="AE60" s="6">
        <f>AE61</f>
        <v>0</v>
      </c>
    </row>
    <row r="61" spans="1:31" x14ac:dyDescent="0.25">
      <c r="A61" s="25">
        <f>A59+1</f>
        <v>25</v>
      </c>
      <c r="B61" s="24" t="s">
        <v>118</v>
      </c>
      <c r="C61" s="23"/>
      <c r="D61" s="7"/>
      <c r="E61" s="7"/>
      <c r="F61" s="7"/>
      <c r="G61" s="14"/>
      <c r="H61" s="13"/>
      <c r="I61" s="7"/>
      <c r="J61" s="7"/>
      <c r="K61" s="88"/>
      <c r="L61" s="12"/>
      <c r="M61" s="22">
        <f>SUM(N61:Q61)</f>
        <v>23.147897099999987</v>
      </c>
      <c r="N61" s="21"/>
      <c r="O61" s="21">
        <v>14.871180599999988</v>
      </c>
      <c r="P61" s="21">
        <v>8.2767165000000009</v>
      </c>
      <c r="Q61" s="20"/>
      <c r="R61" s="8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6"/>
    </row>
    <row r="62" spans="1:31" x14ac:dyDescent="0.25">
      <c r="A62" s="17" t="s">
        <v>117</v>
      </c>
      <c r="B62" s="90" t="s">
        <v>53</v>
      </c>
      <c r="C62" s="23"/>
      <c r="D62" s="7"/>
      <c r="E62" s="7"/>
      <c r="F62" s="7"/>
      <c r="G62" s="14"/>
      <c r="H62" s="13"/>
      <c r="I62" s="7"/>
      <c r="J62" s="7"/>
      <c r="K62" s="88"/>
      <c r="L62" s="12"/>
      <c r="M62" s="11">
        <f>M63</f>
        <v>0.45244134000000003</v>
      </c>
      <c r="N62" s="10">
        <f>N63</f>
        <v>0</v>
      </c>
      <c r="O62" s="10">
        <f>O63</f>
        <v>0.45244134000000003</v>
      </c>
      <c r="P62" s="10">
        <f>P63</f>
        <v>0</v>
      </c>
      <c r="Q62" s="9">
        <f>Q63</f>
        <v>0</v>
      </c>
      <c r="R62" s="8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6"/>
    </row>
    <row r="63" spans="1:31" ht="38.25" x14ac:dyDescent="0.25">
      <c r="A63" s="25">
        <f>A61+1</f>
        <v>26</v>
      </c>
      <c r="B63" s="89" t="s">
        <v>116</v>
      </c>
      <c r="C63" s="23"/>
      <c r="D63" s="7"/>
      <c r="E63" s="7"/>
      <c r="F63" s="7"/>
      <c r="G63" s="14"/>
      <c r="H63" s="13"/>
      <c r="I63" s="7"/>
      <c r="J63" s="7"/>
      <c r="K63" s="88"/>
      <c r="L63" s="12"/>
      <c r="M63" s="22">
        <f>SUM(N63:Q63)</f>
        <v>0.45244134000000003</v>
      </c>
      <c r="N63" s="21"/>
      <c r="O63" s="21">
        <v>0.45244134000000003</v>
      </c>
      <c r="P63" s="21"/>
      <c r="Q63" s="20"/>
      <c r="R63" s="8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6"/>
    </row>
    <row r="64" spans="1:31" ht="25.5" x14ac:dyDescent="0.25">
      <c r="A64" s="17" t="s">
        <v>115</v>
      </c>
      <c r="B64" s="16" t="s">
        <v>114</v>
      </c>
      <c r="C64" s="23"/>
      <c r="D64" s="7"/>
      <c r="E64" s="7"/>
      <c r="F64" s="7"/>
      <c r="G64" s="14"/>
      <c r="H64" s="13"/>
      <c r="I64" s="7"/>
      <c r="J64" s="7"/>
      <c r="K64" s="88"/>
      <c r="L64" s="12"/>
      <c r="M64" s="22"/>
      <c r="N64" s="21"/>
      <c r="O64" s="21"/>
      <c r="P64" s="21"/>
      <c r="Q64" s="20"/>
      <c r="R64" s="8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6"/>
    </row>
    <row r="65" spans="1:31" x14ac:dyDescent="0.25">
      <c r="A65" s="17" t="s">
        <v>113</v>
      </c>
      <c r="B65" s="16" t="s">
        <v>112</v>
      </c>
      <c r="C65" s="23"/>
      <c r="D65" s="7"/>
      <c r="E65" s="7"/>
      <c r="F65" s="7"/>
      <c r="G65" s="14"/>
      <c r="H65" s="13"/>
      <c r="I65" s="7"/>
      <c r="J65" s="7"/>
      <c r="K65" s="88"/>
      <c r="L65" s="12"/>
      <c r="M65" s="22"/>
      <c r="N65" s="21"/>
      <c r="O65" s="21"/>
      <c r="P65" s="21"/>
      <c r="Q65" s="20"/>
      <c r="R65" s="8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6"/>
    </row>
    <row r="66" spans="1:31" ht="25.5" x14ac:dyDescent="0.25">
      <c r="A66" s="17" t="s">
        <v>111</v>
      </c>
      <c r="B66" s="16" t="s">
        <v>110</v>
      </c>
      <c r="C66" s="23"/>
      <c r="D66" s="7"/>
      <c r="E66" s="7"/>
      <c r="F66" s="7"/>
      <c r="G66" s="14"/>
      <c r="H66" s="13"/>
      <c r="I66" s="7"/>
      <c r="J66" s="7"/>
      <c r="K66" s="88"/>
      <c r="L66" s="12"/>
      <c r="M66" s="22"/>
      <c r="N66" s="21"/>
      <c r="O66" s="21"/>
      <c r="P66" s="21"/>
      <c r="Q66" s="20"/>
      <c r="R66" s="8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6"/>
    </row>
    <row r="67" spans="1:31" x14ac:dyDescent="0.25">
      <c r="A67" s="17" t="s">
        <v>109</v>
      </c>
      <c r="B67" s="16" t="s">
        <v>47</v>
      </c>
      <c r="C67" s="23"/>
      <c r="D67" s="7"/>
      <c r="E67" s="7"/>
      <c r="F67" s="7"/>
      <c r="G67" s="14"/>
      <c r="H67" s="13"/>
      <c r="I67" s="7"/>
      <c r="J67" s="7"/>
      <c r="K67" s="88"/>
      <c r="L67" s="12"/>
      <c r="M67" s="22"/>
      <c r="N67" s="21"/>
      <c r="O67" s="21"/>
      <c r="P67" s="21"/>
      <c r="Q67" s="20"/>
      <c r="R67" s="8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6"/>
    </row>
    <row r="68" spans="1:31" x14ac:dyDescent="0.25">
      <c r="A68" s="17" t="s">
        <v>108</v>
      </c>
      <c r="B68" s="16" t="s">
        <v>17</v>
      </c>
      <c r="C68" s="23"/>
      <c r="D68" s="7">
        <f>D69+D80</f>
        <v>0</v>
      </c>
      <c r="E68" s="7">
        <f>E69+E80</f>
        <v>0</v>
      </c>
      <c r="F68" s="7">
        <f>F69+F80</f>
        <v>0</v>
      </c>
      <c r="G68" s="14">
        <f>G69+G80</f>
        <v>0</v>
      </c>
      <c r="H68" s="13">
        <f>H69+H80</f>
        <v>0</v>
      </c>
      <c r="I68" s="7">
        <f>I69+I80</f>
        <v>0</v>
      </c>
      <c r="J68" s="7">
        <f>J69+J80</f>
        <v>0</v>
      </c>
      <c r="K68" s="88">
        <f>K69+K80</f>
        <v>0</v>
      </c>
      <c r="L68" s="12">
        <f>L69+L80</f>
        <v>0</v>
      </c>
      <c r="M68" s="11">
        <f>M69+M80+M79</f>
        <v>133.391742744</v>
      </c>
      <c r="N68" s="10">
        <f>N69+N80+N79</f>
        <v>0</v>
      </c>
      <c r="O68" s="10">
        <f>O69+O80+O79</f>
        <v>11.39040855</v>
      </c>
      <c r="P68" s="10">
        <f>P69+P80+P79</f>
        <v>119.480297514</v>
      </c>
      <c r="Q68" s="9">
        <f>Q69+Q80+Q79</f>
        <v>2.5210366799999999</v>
      </c>
      <c r="R68" s="8">
        <f>R69+R80</f>
        <v>0</v>
      </c>
      <c r="S68" s="7">
        <f>S69+S80</f>
        <v>0</v>
      </c>
      <c r="T68" s="7">
        <f>T69+T80</f>
        <v>0</v>
      </c>
      <c r="U68" s="7">
        <f>U69+U80</f>
        <v>0</v>
      </c>
      <c r="V68" s="7">
        <f>V69+V80</f>
        <v>0</v>
      </c>
      <c r="W68" s="7">
        <f>W69+W80</f>
        <v>0</v>
      </c>
      <c r="X68" s="7">
        <f>X69+X80</f>
        <v>0</v>
      </c>
      <c r="Y68" s="7">
        <f>Y69+Y80</f>
        <v>0</v>
      </c>
      <c r="Z68" s="7">
        <f>Z69+Z80</f>
        <v>0</v>
      </c>
      <c r="AA68" s="7">
        <f>AA69+AA80</f>
        <v>0</v>
      </c>
      <c r="AB68" s="7">
        <f>AB69+AB80</f>
        <v>0</v>
      </c>
      <c r="AC68" s="7">
        <f>AC69+AC80</f>
        <v>0</v>
      </c>
      <c r="AD68" s="7">
        <f>AD69+AD80</f>
        <v>0</v>
      </c>
      <c r="AE68" s="6">
        <f>AE69+AE80</f>
        <v>0</v>
      </c>
    </row>
    <row r="69" spans="1:31" ht="25.5" x14ac:dyDescent="0.25">
      <c r="A69" s="25">
        <f>A63+1</f>
        <v>27</v>
      </c>
      <c r="B69" s="24" t="s">
        <v>107</v>
      </c>
      <c r="C69" s="23"/>
      <c r="D69" s="7">
        <f>D72</f>
        <v>0</v>
      </c>
      <c r="E69" s="7">
        <f>E72</f>
        <v>0</v>
      </c>
      <c r="F69" s="7">
        <f>F72</f>
        <v>0</v>
      </c>
      <c r="G69" s="14">
        <f>G72</f>
        <v>0</v>
      </c>
      <c r="H69" s="13">
        <f>H72</f>
        <v>0</v>
      </c>
      <c r="I69" s="7">
        <f>I72</f>
        <v>0</v>
      </c>
      <c r="J69" s="7">
        <f>J72</f>
        <v>0</v>
      </c>
      <c r="K69" s="88">
        <f>K72</f>
        <v>0</v>
      </c>
      <c r="L69" s="12">
        <f>L72</f>
        <v>0</v>
      </c>
      <c r="M69" s="22">
        <f>SUM(M70:M78)</f>
        <v>130.649616944</v>
      </c>
      <c r="N69" s="21">
        <f>N70+N71+N72+N74+N75+N78</f>
        <v>0</v>
      </c>
      <c r="O69" s="21">
        <f>SUM(O70:O78)</f>
        <v>10.923018750000001</v>
      </c>
      <c r="P69" s="21">
        <f>SUM(P70:P78)</f>
        <v>119.480297514</v>
      </c>
      <c r="Q69" s="20">
        <f>SUM(Q70:Q78)</f>
        <v>0.24630067999999999</v>
      </c>
      <c r="R69" s="8">
        <f>R72</f>
        <v>0</v>
      </c>
      <c r="S69" s="7">
        <f>S72</f>
        <v>0</v>
      </c>
      <c r="T69" s="7">
        <f>T72</f>
        <v>0</v>
      </c>
      <c r="U69" s="7">
        <f>U72</f>
        <v>0</v>
      </c>
      <c r="V69" s="7">
        <f>V72</f>
        <v>0</v>
      </c>
      <c r="W69" s="7">
        <f>W72</f>
        <v>0</v>
      </c>
      <c r="X69" s="7">
        <f>X72</f>
        <v>0</v>
      </c>
      <c r="Y69" s="7">
        <f>Y72</f>
        <v>0</v>
      </c>
      <c r="Z69" s="7">
        <f>Z72</f>
        <v>0</v>
      </c>
      <c r="AA69" s="7">
        <f>AA72</f>
        <v>0</v>
      </c>
      <c r="AB69" s="7">
        <f>AB72</f>
        <v>0</v>
      </c>
      <c r="AC69" s="7">
        <f>AC72</f>
        <v>0</v>
      </c>
      <c r="AD69" s="7">
        <f>AD72</f>
        <v>0</v>
      </c>
      <c r="AE69" s="6">
        <f>AE72</f>
        <v>0</v>
      </c>
    </row>
    <row r="70" spans="1:31" x14ac:dyDescent="0.25">
      <c r="A70" s="25"/>
      <c r="B70" s="24" t="s">
        <v>106</v>
      </c>
      <c r="C70" s="23"/>
      <c r="D70" s="7"/>
      <c r="E70" s="7"/>
      <c r="F70" s="7"/>
      <c r="G70" s="14"/>
      <c r="H70" s="13"/>
      <c r="I70" s="7"/>
      <c r="J70" s="7"/>
      <c r="K70" s="88"/>
      <c r="L70" s="12"/>
      <c r="M70" s="22">
        <f>SUM(N70:Q70)</f>
        <v>0</v>
      </c>
      <c r="N70" s="21"/>
      <c r="O70" s="21"/>
      <c r="P70" s="21"/>
      <c r="Q70" s="20"/>
      <c r="R70" s="8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6"/>
    </row>
    <row r="71" spans="1:31" ht="25.5" x14ac:dyDescent="0.25">
      <c r="A71" s="25"/>
      <c r="B71" s="24" t="s">
        <v>105</v>
      </c>
      <c r="C71" s="23"/>
      <c r="D71" s="7"/>
      <c r="E71" s="7"/>
      <c r="F71" s="7"/>
      <c r="G71" s="14"/>
      <c r="H71" s="13"/>
      <c r="I71" s="7"/>
      <c r="J71" s="7"/>
      <c r="K71" s="88"/>
      <c r="L71" s="12"/>
      <c r="M71" s="22">
        <f>SUM(N71:Q71)</f>
        <v>7.0245801999999999</v>
      </c>
      <c r="N71" s="21"/>
      <c r="O71" s="21">
        <v>7.0245801999999999</v>
      </c>
      <c r="P71" s="21"/>
      <c r="Q71" s="20"/>
      <c r="R71" s="8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6"/>
    </row>
    <row r="72" spans="1:31" ht="25.5" x14ac:dyDescent="0.25">
      <c r="A72" s="25"/>
      <c r="B72" s="24" t="s">
        <v>104</v>
      </c>
      <c r="C72" s="23"/>
      <c r="D72" s="7"/>
      <c r="E72" s="7"/>
      <c r="F72" s="7"/>
      <c r="G72" s="14"/>
      <c r="H72" s="13"/>
      <c r="I72" s="7"/>
      <c r="J72" s="7"/>
      <c r="K72" s="88"/>
      <c r="L72" s="12"/>
      <c r="M72" s="22">
        <f>SUM(N72:Q72)</f>
        <v>2.1242661900000002</v>
      </c>
      <c r="N72" s="21"/>
      <c r="O72" s="21"/>
      <c r="P72" s="21">
        <f>2.12426619</f>
        <v>2.1242661900000002</v>
      </c>
      <c r="Q72" s="20"/>
      <c r="R72" s="8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6"/>
    </row>
    <row r="73" spans="1:31" x14ac:dyDescent="0.25">
      <c r="A73" s="25"/>
      <c r="B73" s="24" t="s">
        <v>103</v>
      </c>
      <c r="C73" s="23"/>
      <c r="D73" s="7"/>
      <c r="E73" s="7"/>
      <c r="F73" s="7"/>
      <c r="G73" s="14"/>
      <c r="H73" s="13"/>
      <c r="I73" s="7"/>
      <c r="J73" s="7"/>
      <c r="K73" s="88"/>
      <c r="L73" s="12"/>
      <c r="M73" s="22">
        <f>SUM(N73:Q73)</f>
        <v>2.4045355599999998</v>
      </c>
      <c r="N73" s="21"/>
      <c r="O73" s="21"/>
      <c r="P73" s="21">
        <v>2.4045355599999998</v>
      </c>
      <c r="Q73" s="20"/>
      <c r="R73" s="8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6"/>
    </row>
    <row r="74" spans="1:31" ht="25.5" x14ac:dyDescent="0.25">
      <c r="A74" s="25"/>
      <c r="B74" s="24" t="s">
        <v>102</v>
      </c>
      <c r="C74" s="23"/>
      <c r="D74" s="7"/>
      <c r="E74" s="7"/>
      <c r="F74" s="7"/>
      <c r="G74" s="14"/>
      <c r="H74" s="13"/>
      <c r="I74" s="7"/>
      <c r="J74" s="7"/>
      <c r="K74" s="88"/>
      <c r="L74" s="12"/>
      <c r="M74" s="22">
        <f>SUM(N74:Q74)</f>
        <v>15.205434313999998</v>
      </c>
      <c r="N74" s="21"/>
      <c r="O74" s="21">
        <v>3.8984385499999998</v>
      </c>
      <c r="P74" s="21">
        <v>11.306995763999998</v>
      </c>
      <c r="Q74" s="20"/>
      <c r="R74" s="8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6"/>
    </row>
    <row r="75" spans="1:31" ht="25.5" x14ac:dyDescent="0.25">
      <c r="A75" s="25"/>
      <c r="B75" s="59" t="s">
        <v>101</v>
      </c>
      <c r="C75" s="23"/>
      <c r="D75" s="7"/>
      <c r="E75" s="7"/>
      <c r="F75" s="7"/>
      <c r="G75" s="14"/>
      <c r="H75" s="13"/>
      <c r="I75" s="7"/>
      <c r="J75" s="7"/>
      <c r="K75" s="88"/>
      <c r="L75" s="12"/>
      <c r="M75" s="22">
        <f>SUM(N75:Q75)</f>
        <v>0.24630067999999999</v>
      </c>
      <c r="N75" s="21"/>
      <c r="O75" s="21"/>
      <c r="P75" s="21"/>
      <c r="Q75" s="20">
        <v>0.24630067999999999</v>
      </c>
      <c r="R75" s="8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6"/>
    </row>
    <row r="76" spans="1:31" x14ac:dyDescent="0.25">
      <c r="A76" s="25"/>
      <c r="B76" s="59" t="s">
        <v>100</v>
      </c>
      <c r="C76" s="23"/>
      <c r="D76" s="7"/>
      <c r="E76" s="7"/>
      <c r="F76" s="7"/>
      <c r="G76" s="14"/>
      <c r="H76" s="13"/>
      <c r="I76" s="7"/>
      <c r="J76" s="7"/>
      <c r="K76" s="88"/>
      <c r="L76" s="12"/>
      <c r="M76" s="22">
        <f>SUM(N76:Q76)</f>
        <v>98.600000000000009</v>
      </c>
      <c r="N76" s="21"/>
      <c r="O76" s="21"/>
      <c r="P76" s="21">
        <v>98.600000000000009</v>
      </c>
      <c r="Q76" s="20"/>
      <c r="R76" s="8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6"/>
    </row>
    <row r="77" spans="1:31" x14ac:dyDescent="0.25">
      <c r="A77" s="25"/>
      <c r="B77" s="59" t="s">
        <v>99</v>
      </c>
      <c r="C77" s="23"/>
      <c r="D77" s="7"/>
      <c r="E77" s="7"/>
      <c r="F77" s="7"/>
      <c r="G77" s="14"/>
      <c r="H77" s="13"/>
      <c r="I77" s="7"/>
      <c r="J77" s="7"/>
      <c r="K77" s="88"/>
      <c r="L77" s="12"/>
      <c r="M77" s="22">
        <f>SUM(N77:Q77)</f>
        <v>5.0445000000000002</v>
      </c>
      <c r="N77" s="21"/>
      <c r="O77" s="21"/>
      <c r="P77" s="21">
        <v>5.0445000000000002</v>
      </c>
      <c r="Q77" s="20"/>
      <c r="R77" s="8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6"/>
    </row>
    <row r="78" spans="1:31" ht="25.5" x14ac:dyDescent="0.25">
      <c r="A78" s="25"/>
      <c r="B78" s="59" t="s">
        <v>98</v>
      </c>
      <c r="C78" s="23"/>
      <c r="D78" s="7"/>
      <c r="E78" s="7"/>
      <c r="F78" s="7"/>
      <c r="G78" s="14"/>
      <c r="H78" s="13"/>
      <c r="I78" s="7"/>
      <c r="J78" s="7"/>
      <c r="K78" s="88"/>
      <c r="L78" s="12"/>
      <c r="M78" s="22">
        <f>SUM(N78:Q78)</f>
        <v>0</v>
      </c>
      <c r="N78" s="21"/>
      <c r="O78" s="21"/>
      <c r="P78" s="21"/>
      <c r="Q78" s="20"/>
      <c r="R78" s="8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6"/>
    </row>
    <row r="79" spans="1:31" x14ac:dyDescent="0.25">
      <c r="A79" s="25">
        <f>A69+1</f>
        <v>28</v>
      </c>
      <c r="B79" s="59" t="s">
        <v>97</v>
      </c>
      <c r="C79" s="23"/>
      <c r="D79" s="7"/>
      <c r="E79" s="7"/>
      <c r="F79" s="7"/>
      <c r="G79" s="14"/>
      <c r="H79" s="13"/>
      <c r="I79" s="7"/>
      <c r="J79" s="7"/>
      <c r="K79" s="88"/>
      <c r="L79" s="12"/>
      <c r="M79" s="22">
        <f>SUM(N79:Q79)</f>
        <v>0</v>
      </c>
      <c r="N79" s="21"/>
      <c r="O79" s="21"/>
      <c r="P79" s="21"/>
      <c r="Q79" s="20"/>
      <c r="R79" s="8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6"/>
    </row>
    <row r="80" spans="1:31" ht="25.5" x14ac:dyDescent="0.25">
      <c r="A80" s="25">
        <f>A79+1</f>
        <v>29</v>
      </c>
      <c r="B80" s="24" t="s">
        <v>96</v>
      </c>
      <c r="C80" s="23"/>
      <c r="D80" s="7"/>
      <c r="E80" s="7"/>
      <c r="F80" s="7"/>
      <c r="G80" s="14"/>
      <c r="H80" s="13"/>
      <c r="I80" s="7"/>
      <c r="J80" s="7"/>
      <c r="K80" s="88"/>
      <c r="L80" s="12"/>
      <c r="M80" s="22">
        <f>SUM(N80:Q80)</f>
        <v>2.7421257999999997</v>
      </c>
      <c r="N80" s="21"/>
      <c r="O80" s="21">
        <v>0.46738979999999997</v>
      </c>
      <c r="P80" s="21"/>
      <c r="Q80" s="20">
        <v>2.2747359999999999</v>
      </c>
      <c r="R80" s="8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6"/>
    </row>
    <row r="81" spans="1:31" x14ac:dyDescent="0.25">
      <c r="A81" s="17" t="s">
        <v>95</v>
      </c>
      <c r="B81" s="16" t="s">
        <v>15</v>
      </c>
      <c r="C81" s="23"/>
      <c r="D81" s="7"/>
      <c r="E81" s="7"/>
      <c r="F81" s="7"/>
      <c r="G81" s="14"/>
      <c r="H81" s="13"/>
      <c r="I81" s="7"/>
      <c r="J81" s="7"/>
      <c r="K81" s="88"/>
      <c r="L81" s="12"/>
      <c r="M81" s="11">
        <f>SUM(N81:Q81)</f>
        <v>8.4207999999999998</v>
      </c>
      <c r="N81" s="21"/>
      <c r="O81" s="21"/>
      <c r="P81" s="10">
        <v>8.4207999999999998</v>
      </c>
      <c r="Q81" s="20"/>
      <c r="R81" s="8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6"/>
    </row>
    <row r="82" spans="1:31" x14ac:dyDescent="0.25">
      <c r="A82" s="17" t="s">
        <v>94</v>
      </c>
      <c r="B82" s="16" t="s">
        <v>13</v>
      </c>
      <c r="C82" s="34"/>
      <c r="D82" s="29">
        <f>D83</f>
        <v>0</v>
      </c>
      <c r="E82" s="29">
        <f>E83</f>
        <v>0</v>
      </c>
      <c r="F82" s="29" t="s">
        <v>93</v>
      </c>
      <c r="G82" s="33"/>
      <c r="H82" s="32"/>
      <c r="I82" s="29"/>
      <c r="J82" s="29"/>
      <c r="K82" s="28">
        <f>SUM(K83:K86)</f>
        <v>7.5649999999999995</v>
      </c>
      <c r="L82" s="31">
        <f>L83</f>
        <v>0</v>
      </c>
      <c r="M82" s="11">
        <f>SUM(M83:M86)</f>
        <v>4.9769542799999993</v>
      </c>
      <c r="N82" s="10">
        <f>SUM(N83:N86)</f>
        <v>1</v>
      </c>
      <c r="O82" s="10">
        <f>SUM(O83:O86)</f>
        <v>0</v>
      </c>
      <c r="P82" s="10">
        <f>SUM(P83:P86)</f>
        <v>0</v>
      </c>
      <c r="Q82" s="9">
        <f>SUM(Q83:Q86)</f>
        <v>3.9769542800000002</v>
      </c>
      <c r="R82" s="30">
        <f>R83</f>
        <v>0</v>
      </c>
      <c r="S82" s="29">
        <f>S83</f>
        <v>0</v>
      </c>
      <c r="T82" s="29">
        <f>T83</f>
        <v>0</v>
      </c>
      <c r="U82" s="29">
        <f>U83</f>
        <v>0</v>
      </c>
      <c r="V82" s="29">
        <f>V83</f>
        <v>0</v>
      </c>
      <c r="W82" s="29">
        <f>W83</f>
        <v>0</v>
      </c>
      <c r="X82" s="29">
        <f>X83</f>
        <v>0</v>
      </c>
      <c r="Y82" s="29">
        <f>Y83</f>
        <v>0</v>
      </c>
      <c r="Z82" s="29">
        <f>Z83</f>
        <v>0</v>
      </c>
      <c r="AA82" s="29">
        <f>AA83</f>
        <v>0</v>
      </c>
      <c r="AB82" s="29">
        <f>AB83</f>
        <v>0</v>
      </c>
      <c r="AC82" s="29">
        <f>AC83</f>
        <v>0</v>
      </c>
      <c r="AD82" s="29">
        <f>AD83</f>
        <v>0</v>
      </c>
      <c r="AE82" s="27">
        <f>AE83</f>
        <v>0</v>
      </c>
    </row>
    <row r="83" spans="1:31" x14ac:dyDescent="0.25">
      <c r="A83" s="25">
        <f>A80+1</f>
        <v>30</v>
      </c>
      <c r="B83" s="24" t="s">
        <v>92</v>
      </c>
      <c r="C83" s="80"/>
      <c r="D83" s="75"/>
      <c r="E83" s="75"/>
      <c r="F83" s="75"/>
      <c r="G83" s="79">
        <v>2014</v>
      </c>
      <c r="H83" s="54">
        <v>25</v>
      </c>
      <c r="I83" s="78" t="s">
        <v>85</v>
      </c>
      <c r="J83" s="78" t="s">
        <v>91</v>
      </c>
      <c r="K83" s="58">
        <v>1.5920000000000001</v>
      </c>
      <c r="L83" s="77"/>
      <c r="M83" s="22">
        <f>SUM(N83:Q83)</f>
        <v>1.0455868699999999</v>
      </c>
      <c r="N83" s="21"/>
      <c r="O83" s="21"/>
      <c r="P83" s="21"/>
      <c r="Q83" s="20">
        <v>1.0455868699999999</v>
      </c>
      <c r="R83" s="76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4"/>
    </row>
    <row r="84" spans="1:31" ht="51" x14ac:dyDescent="0.25">
      <c r="A84" s="25">
        <f>A83+1</f>
        <v>31</v>
      </c>
      <c r="B84" s="24" t="s">
        <v>90</v>
      </c>
      <c r="C84" s="87">
        <v>2013</v>
      </c>
      <c r="D84" s="78">
        <v>50</v>
      </c>
      <c r="E84" s="58" t="s">
        <v>89</v>
      </c>
      <c r="F84" s="86" t="s">
        <v>88</v>
      </c>
      <c r="G84" s="79"/>
      <c r="H84" s="54"/>
      <c r="I84" s="78"/>
      <c r="J84" s="78"/>
      <c r="K84" s="58"/>
      <c r="L84" s="77"/>
      <c r="M84" s="22">
        <f>SUM(N84:Q84)</f>
        <v>0.71129999999999993</v>
      </c>
      <c r="N84" s="21"/>
      <c r="O84" s="21"/>
      <c r="P84" s="21"/>
      <c r="Q84" s="20">
        <v>0.71129999999999993</v>
      </c>
      <c r="R84" s="76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4"/>
    </row>
    <row r="85" spans="1:31" ht="25.5" x14ac:dyDescent="0.25">
      <c r="A85" s="25">
        <v>33</v>
      </c>
      <c r="B85" s="24" t="s">
        <v>87</v>
      </c>
      <c r="C85" s="23"/>
      <c r="D85" s="7"/>
      <c r="E85" s="7"/>
      <c r="F85" s="7"/>
      <c r="G85" s="85">
        <v>2013</v>
      </c>
      <c r="H85" s="13">
        <v>25</v>
      </c>
      <c r="I85" s="58" t="s">
        <v>7</v>
      </c>
      <c r="J85" s="58" t="s">
        <v>6</v>
      </c>
      <c r="K85" s="84"/>
      <c r="L85" s="83"/>
      <c r="M85" s="22">
        <f>SUM(N85:Q85)</f>
        <v>1.05</v>
      </c>
      <c r="N85" s="82">
        <v>1</v>
      </c>
      <c r="O85" s="82"/>
      <c r="P85" s="82"/>
      <c r="Q85" s="81">
        <v>0.05</v>
      </c>
      <c r="R85" s="8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6"/>
    </row>
    <row r="86" spans="1:31" ht="25.5" x14ac:dyDescent="0.25">
      <c r="A86" s="25">
        <f>A85+1</f>
        <v>34</v>
      </c>
      <c r="B86" s="59" t="s">
        <v>86</v>
      </c>
      <c r="C86" s="80"/>
      <c r="D86" s="75"/>
      <c r="E86" s="75"/>
      <c r="F86" s="75"/>
      <c r="G86" s="79">
        <v>2015</v>
      </c>
      <c r="H86" s="54">
        <v>25</v>
      </c>
      <c r="I86" s="78" t="s">
        <v>85</v>
      </c>
      <c r="J86" s="78"/>
      <c r="K86" s="58">
        <v>5.9729999999999999</v>
      </c>
      <c r="L86" s="77"/>
      <c r="M86" s="22">
        <f>SUM(N86:Q86)</f>
        <v>2.1700674100000001</v>
      </c>
      <c r="N86" s="21"/>
      <c r="O86" s="21"/>
      <c r="P86" s="21"/>
      <c r="Q86" s="20">
        <v>2.1700674100000001</v>
      </c>
      <c r="R86" s="76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4"/>
    </row>
    <row r="87" spans="1:31" x14ac:dyDescent="0.25">
      <c r="A87" s="73" t="s">
        <v>84</v>
      </c>
      <c r="B87" s="72" t="s">
        <v>83</v>
      </c>
      <c r="C87" s="71"/>
      <c r="D87" s="63">
        <f>D88+D107+D108+D110+D134+D135+D136</f>
        <v>0</v>
      </c>
      <c r="E87" s="63">
        <f>E88+E107+E108+E110+E134+E135+E136</f>
        <v>0</v>
      </c>
      <c r="F87" s="63">
        <f>F88+F107+F108+F110+F134+F135+F136</f>
        <v>0</v>
      </c>
      <c r="G87" s="70">
        <f>G88+G107+G108+G110+G134+G135+G136</f>
        <v>0</v>
      </c>
      <c r="H87" s="69">
        <f>H88+H107+H108+H110+H134+H135+H136</f>
        <v>25</v>
      </c>
      <c r="I87" s="63">
        <f>I88+I107+I108+I110+I134+I135+I136</f>
        <v>0</v>
      </c>
      <c r="J87" s="63">
        <f>J88+J107+J108+J110+J134+J135+J136</f>
        <v>0</v>
      </c>
      <c r="K87" s="63">
        <f>K88+K107+K108+K110+K134+K135+K136</f>
        <v>0</v>
      </c>
      <c r="L87" s="68">
        <f>L88+L107+L108+L110+L134+L135+L136</f>
        <v>0</v>
      </c>
      <c r="M87" s="67">
        <f>M88+M107+M108+M110+M136</f>
        <v>787.09293623093413</v>
      </c>
      <c r="N87" s="66">
        <f>N88+N107+N108+N110+N136</f>
        <v>37.635207936632497</v>
      </c>
      <c r="O87" s="66">
        <f>O88+O107+O108+O110+O136</f>
        <v>602.27091470538085</v>
      </c>
      <c r="P87" s="66">
        <f>P88+P107+P108+P110+P136</f>
        <v>41.860802</v>
      </c>
      <c r="Q87" s="65">
        <f>Q88+Q107+Q108+Q110+Q136</f>
        <v>105.32601158892072</v>
      </c>
      <c r="R87" s="64">
        <f>R88+R107+R108+R110+R134+R135+R136</f>
        <v>0</v>
      </c>
      <c r="S87" s="63">
        <f>S88+S107+S108+S110+S134+S135+S136</f>
        <v>0</v>
      </c>
      <c r="T87" s="63">
        <f>T88+T107+T108+T110+T134+T135+T136</f>
        <v>0</v>
      </c>
      <c r="U87" s="63">
        <f>U88+U107+U108+U110+U134+U135+U136</f>
        <v>0</v>
      </c>
      <c r="V87" s="63">
        <f>V88+V107+V108+V110+V134+V135+V136</f>
        <v>0</v>
      </c>
      <c r="W87" s="63">
        <f>W88+W107+W108+W110+W134+W135+W136</f>
        <v>0</v>
      </c>
      <c r="X87" s="63">
        <f>X88+X107+X108+X110+X134+X135+X136</f>
        <v>0</v>
      </c>
      <c r="Y87" s="63" t="s">
        <v>82</v>
      </c>
      <c r="Z87" s="63"/>
      <c r="AA87" s="63"/>
      <c r="AB87" s="63"/>
      <c r="AC87" s="63"/>
      <c r="AD87" s="62">
        <f>AD88+AD107+AD108+AD110+AD134+AD135+AD136</f>
        <v>106.22800000000001</v>
      </c>
      <c r="AE87" s="61">
        <f>AE88+AE107+AE108+AE110+AE134+AE135+AE136</f>
        <v>0</v>
      </c>
    </row>
    <row r="88" spans="1:31" x14ac:dyDescent="0.25">
      <c r="A88" s="17" t="s">
        <v>81</v>
      </c>
      <c r="B88" s="16" t="s">
        <v>46</v>
      </c>
      <c r="C88" s="34"/>
      <c r="D88" s="29">
        <f>D89+D103</f>
        <v>0</v>
      </c>
      <c r="E88" s="29">
        <f>E89+E103</f>
        <v>0</v>
      </c>
      <c r="F88" s="29">
        <f>F89+F103</f>
        <v>0</v>
      </c>
      <c r="G88" s="33">
        <f>G89+G103</f>
        <v>0</v>
      </c>
      <c r="H88" s="32">
        <f>H89+H103</f>
        <v>0</v>
      </c>
      <c r="I88" s="29">
        <f>I89+I103</f>
        <v>0</v>
      </c>
      <c r="J88" s="29">
        <f>J89+J103</f>
        <v>0</v>
      </c>
      <c r="K88" s="29">
        <f>K89+K103</f>
        <v>0</v>
      </c>
      <c r="L88" s="31">
        <f>L89+L103</f>
        <v>0</v>
      </c>
      <c r="M88" s="11">
        <f>M89+M103</f>
        <v>409.99295640817598</v>
      </c>
      <c r="N88" s="10">
        <f>N89+N103</f>
        <v>2.7585600000000001</v>
      </c>
      <c r="O88" s="10">
        <f>O89+O103</f>
        <v>326.05065822700004</v>
      </c>
      <c r="P88" s="10">
        <f>P89+P103</f>
        <v>7.6</v>
      </c>
      <c r="Q88" s="9">
        <f>Q89+Q103</f>
        <v>73.583738181175903</v>
      </c>
      <c r="R88" s="30">
        <f>R89+R103</f>
        <v>0</v>
      </c>
      <c r="S88" s="29">
        <f>S89+S103</f>
        <v>0</v>
      </c>
      <c r="T88" s="29">
        <f>T89+T103</f>
        <v>0</v>
      </c>
      <c r="U88" s="29">
        <f>U89+U103</f>
        <v>0</v>
      </c>
      <c r="V88" s="29">
        <f>V89+V103</f>
        <v>0</v>
      </c>
      <c r="W88" s="29">
        <f>W89+W103</f>
        <v>0</v>
      </c>
      <c r="X88" s="29">
        <f>X89+X103</f>
        <v>0</v>
      </c>
      <c r="Y88" s="29" t="str">
        <f>Y103</f>
        <v>80 МВА</v>
      </c>
      <c r="Z88" s="29"/>
      <c r="AA88" s="29"/>
      <c r="AB88" s="29"/>
      <c r="AC88" s="29"/>
      <c r="AD88" s="53">
        <f>AD89+AD103</f>
        <v>29.355999999999998</v>
      </c>
      <c r="AE88" s="27">
        <f>AE89+AE103</f>
        <v>0</v>
      </c>
    </row>
    <row r="89" spans="1:31" x14ac:dyDescent="0.25">
      <c r="A89" s="17"/>
      <c r="B89" s="16" t="s">
        <v>45</v>
      </c>
      <c r="C89" s="34"/>
      <c r="D89" s="29">
        <f>D90+D99</f>
        <v>0</v>
      </c>
      <c r="E89" s="29">
        <f>E90+E99</f>
        <v>0</v>
      </c>
      <c r="F89" s="29">
        <f>F90+F99</f>
        <v>0</v>
      </c>
      <c r="G89" s="33">
        <f>G90+G99</f>
        <v>0</v>
      </c>
      <c r="H89" s="32">
        <f>H90+H99</f>
        <v>0</v>
      </c>
      <c r="I89" s="29">
        <f>I90+I99</f>
        <v>0</v>
      </c>
      <c r="J89" s="29">
        <f>J90+J99</f>
        <v>0</v>
      </c>
      <c r="K89" s="29">
        <f>K90+K99</f>
        <v>0</v>
      </c>
      <c r="L89" s="31">
        <f>L90+L99</f>
        <v>0</v>
      </c>
      <c r="M89" s="11">
        <f>M90+M99</f>
        <v>405.08898023757598</v>
      </c>
      <c r="N89" s="10">
        <f>N90+N99</f>
        <v>2.7585600000000001</v>
      </c>
      <c r="O89" s="10">
        <f>O90+O99</f>
        <v>324.90760516700004</v>
      </c>
      <c r="P89" s="10">
        <f>P90+P99</f>
        <v>7.6</v>
      </c>
      <c r="Q89" s="9">
        <f>Q90+Q99</f>
        <v>69.822815070575899</v>
      </c>
      <c r="R89" s="30">
        <f>R90+R99</f>
        <v>0</v>
      </c>
      <c r="S89" s="29">
        <f>S90+S99</f>
        <v>0</v>
      </c>
      <c r="T89" s="29">
        <f>T90+T99</f>
        <v>0</v>
      </c>
      <c r="U89" s="29">
        <f>U90+U99</f>
        <v>0</v>
      </c>
      <c r="V89" s="29">
        <f>V90+V99</f>
        <v>0</v>
      </c>
      <c r="W89" s="29">
        <f>W90+W99</f>
        <v>0</v>
      </c>
      <c r="X89" s="29">
        <f>X90+X99</f>
        <v>0</v>
      </c>
      <c r="Y89" s="29">
        <f>Y90+Y99</f>
        <v>0</v>
      </c>
      <c r="Z89" s="29"/>
      <c r="AA89" s="29"/>
      <c r="AB89" s="29"/>
      <c r="AC89" s="29"/>
      <c r="AD89" s="53">
        <f>AD90+AD99</f>
        <v>29.355999999999998</v>
      </c>
      <c r="AE89" s="27">
        <f>AE90+AE99</f>
        <v>0</v>
      </c>
    </row>
    <row r="90" spans="1:31" x14ac:dyDescent="0.25">
      <c r="A90" s="17"/>
      <c r="B90" s="16" t="s">
        <v>44</v>
      </c>
      <c r="C90" s="34"/>
      <c r="D90" s="29">
        <f>D91+D93+D96+D98</f>
        <v>0</v>
      </c>
      <c r="E90" s="29">
        <f>E91+E93+E96+E98</f>
        <v>0</v>
      </c>
      <c r="F90" s="29">
        <f>F91+F93+F96+F98</f>
        <v>0</v>
      </c>
      <c r="G90" s="33">
        <f>G91+G93+G96+G98</f>
        <v>0</v>
      </c>
      <c r="H90" s="32">
        <f>H91+H93+H96+H98</f>
        <v>0</v>
      </c>
      <c r="I90" s="29">
        <f>I91+I93+I96+I98</f>
        <v>0</v>
      </c>
      <c r="J90" s="29">
        <f>J91+J93+J96+J98</f>
        <v>0</v>
      </c>
      <c r="K90" s="29">
        <f>K91+K93+K96+K98</f>
        <v>0</v>
      </c>
      <c r="L90" s="31">
        <f>L91+L93+L96+L98</f>
        <v>0</v>
      </c>
      <c r="M90" s="11">
        <f>M91+M93</f>
        <v>353.54954274757597</v>
      </c>
      <c r="N90" s="10">
        <f>N91+N93</f>
        <v>2.7585600000000001</v>
      </c>
      <c r="O90" s="10">
        <f>O91+O93</f>
        <v>280.40931203700006</v>
      </c>
      <c r="P90" s="10">
        <f>P91+P93</f>
        <v>7.6</v>
      </c>
      <c r="Q90" s="9">
        <f>Q91+Q93</f>
        <v>62.781670710575902</v>
      </c>
      <c r="R90" s="30">
        <f>R91+R93+R96+R98</f>
        <v>0</v>
      </c>
      <c r="S90" s="29">
        <f>S91+S93+S96+S98</f>
        <v>0</v>
      </c>
      <c r="T90" s="29">
        <f>T91+T93+T96+T98</f>
        <v>0</v>
      </c>
      <c r="U90" s="29">
        <f>U91+U93+U96+U98</f>
        <v>0</v>
      </c>
      <c r="V90" s="29">
        <f>V91+V93+V96+V98</f>
        <v>0</v>
      </c>
      <c r="W90" s="29">
        <f>W91+W93+W96+W98</f>
        <v>0</v>
      </c>
      <c r="X90" s="29">
        <f>X91+X93+X96+X98</f>
        <v>0</v>
      </c>
      <c r="Y90" s="29">
        <f>Y91+Y93+Y96+Y98</f>
        <v>0</v>
      </c>
      <c r="Z90" s="29"/>
      <c r="AA90" s="29"/>
      <c r="AB90" s="29"/>
      <c r="AC90" s="29"/>
      <c r="AD90" s="53">
        <f>AD91+AD93+AD96+AD98</f>
        <v>24.512999999999998</v>
      </c>
      <c r="AE90" s="27">
        <f>AE91+AE93+AE96+AE98</f>
        <v>0</v>
      </c>
    </row>
    <row r="91" spans="1:31" x14ac:dyDescent="0.25">
      <c r="A91" s="17"/>
      <c r="B91" s="16" t="s">
        <v>43</v>
      </c>
      <c r="C91" s="34"/>
      <c r="D91" s="29">
        <f>D92</f>
        <v>0</v>
      </c>
      <c r="E91" s="29">
        <f>E92</f>
        <v>0</v>
      </c>
      <c r="F91" s="29">
        <f>F92</f>
        <v>0</v>
      </c>
      <c r="G91" s="33">
        <f>G92</f>
        <v>0</v>
      </c>
      <c r="H91" s="32">
        <f>H92</f>
        <v>0</v>
      </c>
      <c r="I91" s="29">
        <f>I92</f>
        <v>0</v>
      </c>
      <c r="J91" s="29">
        <f>J92</f>
        <v>0</v>
      </c>
      <c r="K91" s="29">
        <f>K92</f>
        <v>0</v>
      </c>
      <c r="L91" s="31">
        <f>L92</f>
        <v>0</v>
      </c>
      <c r="M91" s="11">
        <f>M92</f>
        <v>344.936478437576</v>
      </c>
      <c r="N91" s="10">
        <f>N92</f>
        <v>2.7585600000000001</v>
      </c>
      <c r="O91" s="10">
        <f>O92</f>
        <v>275.45537808720007</v>
      </c>
      <c r="P91" s="10">
        <f>P92</f>
        <v>7.6</v>
      </c>
      <c r="Q91" s="9">
        <f>Q92</f>
        <v>59.1225403503759</v>
      </c>
      <c r="R91" s="30">
        <f>R92</f>
        <v>0</v>
      </c>
      <c r="S91" s="29">
        <f>S92</f>
        <v>0</v>
      </c>
      <c r="T91" s="29">
        <f>T92</f>
        <v>0</v>
      </c>
      <c r="U91" s="29">
        <f>U92</f>
        <v>0</v>
      </c>
      <c r="V91" s="29">
        <f>V92</f>
        <v>0</v>
      </c>
      <c r="W91" s="29">
        <f>W92</f>
        <v>0</v>
      </c>
      <c r="X91" s="29">
        <f>X92</f>
        <v>0</v>
      </c>
      <c r="Y91" s="29">
        <f>Y92</f>
        <v>0</v>
      </c>
      <c r="Z91" s="29"/>
      <c r="AA91" s="29"/>
      <c r="AB91" s="29"/>
      <c r="AC91" s="29"/>
      <c r="AD91" s="53">
        <f>AD92</f>
        <v>3.5129999999999999</v>
      </c>
      <c r="AE91" s="27">
        <f>AE92</f>
        <v>0</v>
      </c>
    </row>
    <row r="92" spans="1:31" ht="25.5" x14ac:dyDescent="0.25">
      <c r="A92" s="25">
        <f>A86+1</f>
        <v>35</v>
      </c>
      <c r="B92" s="60" t="s">
        <v>80</v>
      </c>
      <c r="C92" s="23"/>
      <c r="D92" s="7"/>
      <c r="E92" s="7"/>
      <c r="F92" s="7"/>
      <c r="G92" s="14"/>
      <c r="H92" s="13"/>
      <c r="I92" s="7"/>
      <c r="J92" s="7"/>
      <c r="K92" s="7"/>
      <c r="L92" s="12"/>
      <c r="M92" s="22">
        <f>SUM(N92:Q92)</f>
        <v>344.936478437576</v>
      </c>
      <c r="N92" s="21">
        <v>2.7585600000000001</v>
      </c>
      <c r="O92" s="21">
        <v>275.45537808720007</v>
      </c>
      <c r="P92" s="21">
        <v>7.6</v>
      </c>
      <c r="Q92" s="20">
        <v>59.1225403503759</v>
      </c>
      <c r="R92" s="8"/>
      <c r="S92" s="7"/>
      <c r="T92" s="7"/>
      <c r="U92" s="7"/>
      <c r="V92" s="7"/>
      <c r="W92" s="7"/>
      <c r="X92" s="7"/>
      <c r="Y92" s="7"/>
      <c r="Z92" s="54">
        <v>2013</v>
      </c>
      <c r="AA92" s="54">
        <v>25</v>
      </c>
      <c r="AB92" s="18" t="s">
        <v>79</v>
      </c>
      <c r="AC92" s="18" t="s">
        <v>78</v>
      </c>
      <c r="AD92" s="18">
        <v>3.5129999999999999</v>
      </c>
      <c r="AE92" s="6"/>
    </row>
    <row r="93" spans="1:31" x14ac:dyDescent="0.25">
      <c r="A93" s="17"/>
      <c r="B93" s="16" t="s">
        <v>77</v>
      </c>
      <c r="C93" s="34"/>
      <c r="D93" s="29"/>
      <c r="E93" s="29"/>
      <c r="F93" s="29"/>
      <c r="G93" s="33"/>
      <c r="H93" s="32"/>
      <c r="I93" s="29"/>
      <c r="J93" s="29"/>
      <c r="K93" s="29"/>
      <c r="L93" s="31"/>
      <c r="M93" s="11">
        <f>SUM(M94:M95)</f>
        <v>8.6130643099999986</v>
      </c>
      <c r="N93" s="10">
        <f>SUM(N94:N95)</f>
        <v>0</v>
      </c>
      <c r="O93" s="10">
        <f>SUM(O94:O95)</f>
        <v>4.9539339497999988</v>
      </c>
      <c r="P93" s="10">
        <f>SUM(P94:P95)</f>
        <v>0</v>
      </c>
      <c r="Q93" s="9">
        <f>SUM(Q94:Q95)</f>
        <v>3.6591303601999998</v>
      </c>
      <c r="R93" s="30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53">
        <f>AD94+AD95</f>
        <v>21</v>
      </c>
      <c r="AE93" s="27"/>
    </row>
    <row r="94" spans="1:31" ht="25.5" x14ac:dyDescent="0.25">
      <c r="A94" s="25">
        <f>A92+1</f>
        <v>36</v>
      </c>
      <c r="B94" s="24" t="s">
        <v>76</v>
      </c>
      <c r="C94" s="34"/>
      <c r="D94" s="29"/>
      <c r="E94" s="29"/>
      <c r="F94" s="29"/>
      <c r="G94" s="33"/>
      <c r="H94" s="32"/>
      <c r="I94" s="29"/>
      <c r="J94" s="29"/>
      <c r="K94" s="29"/>
      <c r="L94" s="31"/>
      <c r="M94" s="22">
        <f>SUM(N94:Q94)</f>
        <v>1.4327697399999999</v>
      </c>
      <c r="N94" s="10"/>
      <c r="O94" s="21"/>
      <c r="P94" s="10"/>
      <c r="Q94" s="20">
        <v>1.4327697399999999</v>
      </c>
      <c r="R94" s="30"/>
      <c r="S94" s="29"/>
      <c r="T94" s="29"/>
      <c r="U94" s="29"/>
      <c r="V94" s="29"/>
      <c r="W94" s="29"/>
      <c r="X94" s="29"/>
      <c r="Y94" s="29"/>
      <c r="Z94" s="54">
        <v>2013</v>
      </c>
      <c r="AA94" s="54">
        <v>25</v>
      </c>
      <c r="AB94" s="18" t="s">
        <v>75</v>
      </c>
      <c r="AC94" s="18" t="s">
        <v>74</v>
      </c>
      <c r="AD94" s="18">
        <v>1</v>
      </c>
      <c r="AE94" s="27"/>
    </row>
    <row r="95" spans="1:31" ht="25.5" x14ac:dyDescent="0.25">
      <c r="A95" s="25">
        <f>A94+1</f>
        <v>37</v>
      </c>
      <c r="B95" s="24" t="s">
        <v>73</v>
      </c>
      <c r="C95" s="34"/>
      <c r="D95" s="29"/>
      <c r="E95" s="29"/>
      <c r="F95" s="29"/>
      <c r="G95" s="33"/>
      <c r="H95" s="32"/>
      <c r="I95" s="29"/>
      <c r="J95" s="29"/>
      <c r="K95" s="29"/>
      <c r="L95" s="31"/>
      <c r="M95" s="22">
        <f>SUM(N95:Q95)</f>
        <v>7.1802945699999992</v>
      </c>
      <c r="N95" s="10"/>
      <c r="O95" s="21">
        <v>4.9539339497999988</v>
      </c>
      <c r="P95" s="10"/>
      <c r="Q95" s="20">
        <v>2.2263606201999999</v>
      </c>
      <c r="R95" s="30"/>
      <c r="S95" s="29"/>
      <c r="T95" s="29"/>
      <c r="U95" s="29"/>
      <c r="V95" s="29"/>
      <c r="W95" s="29"/>
      <c r="X95" s="29"/>
      <c r="Y95" s="29"/>
      <c r="Z95" s="54">
        <v>2013</v>
      </c>
      <c r="AA95" s="7">
        <v>25</v>
      </c>
      <c r="AB95" s="18" t="s">
        <v>72</v>
      </c>
      <c r="AC95" s="18" t="s">
        <v>71</v>
      </c>
      <c r="AD95" s="51">
        <v>20</v>
      </c>
      <c r="AE95" s="27"/>
    </row>
    <row r="96" spans="1:31" x14ac:dyDescent="0.25">
      <c r="A96" s="39"/>
      <c r="B96" s="16" t="s">
        <v>70</v>
      </c>
      <c r="C96" s="34"/>
      <c r="D96" s="29"/>
      <c r="E96" s="29"/>
      <c r="F96" s="29"/>
      <c r="G96" s="33"/>
      <c r="H96" s="32"/>
      <c r="I96" s="29"/>
      <c r="J96" s="29"/>
      <c r="K96" s="29"/>
      <c r="L96" s="31"/>
      <c r="M96" s="11"/>
      <c r="N96" s="10"/>
      <c r="O96" s="10"/>
      <c r="P96" s="10"/>
      <c r="Q96" s="9"/>
      <c r="R96" s="30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53"/>
      <c r="AE96" s="27"/>
    </row>
    <row r="97" spans="1:31" x14ac:dyDescent="0.25">
      <c r="A97" s="25">
        <f>A95+1</f>
        <v>38</v>
      </c>
      <c r="B97" s="59" t="s">
        <v>69</v>
      </c>
      <c r="C97" s="34"/>
      <c r="D97" s="29"/>
      <c r="E97" s="29"/>
      <c r="F97" s="29"/>
      <c r="G97" s="33"/>
      <c r="H97" s="32"/>
      <c r="I97" s="29"/>
      <c r="J97" s="29"/>
      <c r="K97" s="29"/>
      <c r="L97" s="31"/>
      <c r="M97" s="11"/>
      <c r="N97" s="10"/>
      <c r="O97" s="10"/>
      <c r="P97" s="10"/>
      <c r="Q97" s="9"/>
      <c r="R97" s="30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53"/>
      <c r="AE97" s="27"/>
    </row>
    <row r="98" spans="1:31" x14ac:dyDescent="0.25">
      <c r="A98" s="17"/>
      <c r="B98" s="16" t="s">
        <v>68</v>
      </c>
      <c r="C98" s="34"/>
      <c r="D98" s="29"/>
      <c r="E98" s="29"/>
      <c r="F98" s="29"/>
      <c r="G98" s="33"/>
      <c r="H98" s="32"/>
      <c r="I98" s="29"/>
      <c r="J98" s="29"/>
      <c r="K98" s="29"/>
      <c r="L98" s="31"/>
      <c r="M98" s="11"/>
      <c r="N98" s="10"/>
      <c r="O98" s="10"/>
      <c r="P98" s="10"/>
      <c r="Q98" s="9"/>
      <c r="R98" s="30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53"/>
      <c r="AE98" s="27"/>
    </row>
    <row r="99" spans="1:31" x14ac:dyDescent="0.25">
      <c r="A99" s="39"/>
      <c r="B99" s="16" t="s">
        <v>26</v>
      </c>
      <c r="C99" s="34"/>
      <c r="D99" s="29">
        <f>D100</f>
        <v>0</v>
      </c>
      <c r="E99" s="29">
        <f>E100</f>
        <v>0</v>
      </c>
      <c r="F99" s="29">
        <f>F100</f>
        <v>0</v>
      </c>
      <c r="G99" s="33">
        <f>G100</f>
        <v>0</v>
      </c>
      <c r="H99" s="32">
        <f>H100</f>
        <v>0</v>
      </c>
      <c r="I99" s="29">
        <f>I100</f>
        <v>0</v>
      </c>
      <c r="J99" s="29">
        <f>J100</f>
        <v>0</v>
      </c>
      <c r="K99" s="29">
        <f>K100</f>
        <v>0</v>
      </c>
      <c r="L99" s="31">
        <f>L100</f>
        <v>0</v>
      </c>
      <c r="M99" s="11">
        <f>M100</f>
        <v>51.539437490000005</v>
      </c>
      <c r="N99" s="10">
        <f>N100</f>
        <v>0</v>
      </c>
      <c r="O99" s="10">
        <f>O100</f>
        <v>44.49829313</v>
      </c>
      <c r="P99" s="10">
        <f>P100</f>
        <v>0</v>
      </c>
      <c r="Q99" s="9">
        <f>Q100</f>
        <v>7.0411443599999997</v>
      </c>
      <c r="R99" s="30">
        <f>R100</f>
        <v>0</v>
      </c>
      <c r="S99" s="29">
        <f>S100</f>
        <v>0</v>
      </c>
      <c r="T99" s="29">
        <f>T100</f>
        <v>0</v>
      </c>
      <c r="U99" s="29">
        <f>U100</f>
        <v>0</v>
      </c>
      <c r="V99" s="29">
        <f>V100</f>
        <v>0</v>
      </c>
      <c r="W99" s="29">
        <f>W100</f>
        <v>0</v>
      </c>
      <c r="X99" s="29">
        <f>X100</f>
        <v>0</v>
      </c>
      <c r="Y99" s="29">
        <f>Y100</f>
        <v>0</v>
      </c>
      <c r="Z99" s="29"/>
      <c r="AA99" s="29"/>
      <c r="AB99" s="29"/>
      <c r="AC99" s="29"/>
      <c r="AD99" s="53">
        <f>AD100</f>
        <v>4.843</v>
      </c>
      <c r="AE99" s="27">
        <f>AE100</f>
        <v>0</v>
      </c>
    </row>
    <row r="100" spans="1:31" x14ac:dyDescent="0.25">
      <c r="A100" s="39"/>
      <c r="B100" s="16" t="s">
        <v>67</v>
      </c>
      <c r="C100" s="34"/>
      <c r="D100" s="29">
        <f>D101</f>
        <v>0</v>
      </c>
      <c r="E100" s="29">
        <f>E101</f>
        <v>0</v>
      </c>
      <c r="F100" s="29">
        <f>F101</f>
        <v>0</v>
      </c>
      <c r="G100" s="33">
        <f>G101</f>
        <v>0</v>
      </c>
      <c r="H100" s="32">
        <f>H101</f>
        <v>0</v>
      </c>
      <c r="I100" s="29">
        <f>I101</f>
        <v>0</v>
      </c>
      <c r="J100" s="29">
        <f>J101</f>
        <v>0</v>
      </c>
      <c r="K100" s="29">
        <f>K101</f>
        <v>0</v>
      </c>
      <c r="L100" s="31">
        <f>L101</f>
        <v>0</v>
      </c>
      <c r="M100" s="11">
        <f>SUM(M101:M102)</f>
        <v>51.539437490000005</v>
      </c>
      <c r="N100" s="10">
        <f>SUM(N101:N102)</f>
        <v>0</v>
      </c>
      <c r="O100" s="10">
        <f>SUM(O101:O102)</f>
        <v>44.49829313</v>
      </c>
      <c r="P100" s="10">
        <f>SUM(P101:P102)</f>
        <v>0</v>
      </c>
      <c r="Q100" s="9">
        <f>SUM(Q101:Q102)</f>
        <v>7.0411443599999997</v>
      </c>
      <c r="R100" s="30">
        <f>R101</f>
        <v>0</v>
      </c>
      <c r="S100" s="29">
        <f>S101</f>
        <v>0</v>
      </c>
      <c r="T100" s="29">
        <f>T101</f>
        <v>0</v>
      </c>
      <c r="U100" s="29">
        <f>U101</f>
        <v>0</v>
      </c>
      <c r="V100" s="29">
        <f>V101</f>
        <v>0</v>
      </c>
      <c r="W100" s="29">
        <f>W101</f>
        <v>0</v>
      </c>
      <c r="X100" s="29">
        <f>X101</f>
        <v>0</v>
      </c>
      <c r="Y100" s="29">
        <f>Y101</f>
        <v>0</v>
      </c>
      <c r="Z100" s="29"/>
      <c r="AA100" s="29"/>
      <c r="AB100" s="29"/>
      <c r="AC100" s="29"/>
      <c r="AD100" s="53">
        <f>SUM(AD101:AD102)</f>
        <v>4.843</v>
      </c>
      <c r="AE100" s="27">
        <f>AE101</f>
        <v>0</v>
      </c>
    </row>
    <row r="101" spans="1:31" ht="25.5" x14ac:dyDescent="0.25">
      <c r="A101" s="25">
        <f>A97+1</f>
        <v>39</v>
      </c>
      <c r="B101" s="24" t="s">
        <v>66</v>
      </c>
      <c r="C101" s="23"/>
      <c r="D101" s="7"/>
      <c r="E101" s="7"/>
      <c r="F101" s="7"/>
      <c r="G101" s="14"/>
      <c r="H101" s="13"/>
      <c r="I101" s="7"/>
      <c r="J101" s="7"/>
      <c r="K101" s="7"/>
      <c r="L101" s="12"/>
      <c r="M101" s="22">
        <f>SUM(N101:Q101)</f>
        <v>49.432080160000005</v>
      </c>
      <c r="N101" s="21"/>
      <c r="O101" s="21">
        <v>44.384293130000003</v>
      </c>
      <c r="P101" s="21"/>
      <c r="Q101" s="20">
        <v>5.0477870300000003</v>
      </c>
      <c r="R101" s="8"/>
      <c r="S101" s="7"/>
      <c r="T101" s="7"/>
      <c r="U101" s="7"/>
      <c r="V101" s="7"/>
      <c r="W101" s="7"/>
      <c r="X101" s="7"/>
      <c r="Y101" s="7"/>
      <c r="Z101" s="54">
        <v>2012</v>
      </c>
      <c r="AA101" s="54">
        <v>25</v>
      </c>
      <c r="AB101" s="58" t="s">
        <v>63</v>
      </c>
      <c r="AC101" s="58" t="s">
        <v>65</v>
      </c>
      <c r="AD101" s="58">
        <v>2.15</v>
      </c>
      <c r="AE101" s="6"/>
    </row>
    <row r="102" spans="1:31" ht="25.5" x14ac:dyDescent="0.25">
      <c r="A102" s="25">
        <f>A101+1</f>
        <v>40</v>
      </c>
      <c r="B102" s="59" t="s">
        <v>64</v>
      </c>
      <c r="C102" s="23"/>
      <c r="D102" s="7"/>
      <c r="E102" s="7"/>
      <c r="F102" s="7"/>
      <c r="G102" s="14"/>
      <c r="H102" s="13"/>
      <c r="I102" s="7"/>
      <c r="J102" s="7"/>
      <c r="K102" s="7"/>
      <c r="L102" s="12"/>
      <c r="M102" s="22">
        <f>SUM(N102:Q102)</f>
        <v>2.1073573299999997</v>
      </c>
      <c r="N102" s="21"/>
      <c r="O102" s="21">
        <v>0.114</v>
      </c>
      <c r="P102" s="21"/>
      <c r="Q102" s="20">
        <v>1.9933573299999996</v>
      </c>
      <c r="R102" s="8"/>
      <c r="S102" s="7"/>
      <c r="T102" s="7"/>
      <c r="U102" s="7"/>
      <c r="V102" s="7"/>
      <c r="W102" s="7"/>
      <c r="X102" s="7"/>
      <c r="Y102" s="7"/>
      <c r="Z102" s="54">
        <v>2011</v>
      </c>
      <c r="AA102" s="54">
        <v>25</v>
      </c>
      <c r="AB102" s="58" t="s">
        <v>63</v>
      </c>
      <c r="AC102" s="58" t="s">
        <v>62</v>
      </c>
      <c r="AD102" s="58">
        <v>2.6930000000000001</v>
      </c>
      <c r="AE102" s="6"/>
    </row>
    <row r="103" spans="1:31" x14ac:dyDescent="0.25">
      <c r="A103" s="39"/>
      <c r="B103" s="16" t="s">
        <v>61</v>
      </c>
      <c r="C103" s="34"/>
      <c r="D103" s="29">
        <f>D104+D106</f>
        <v>0</v>
      </c>
      <c r="E103" s="29">
        <f>E104+E106</f>
        <v>0</v>
      </c>
      <c r="F103" s="29">
        <f>F104+F106</f>
        <v>0</v>
      </c>
      <c r="G103" s="33">
        <f>G104+G106</f>
        <v>0</v>
      </c>
      <c r="H103" s="32">
        <f>H104+H106</f>
        <v>0</v>
      </c>
      <c r="I103" s="29">
        <f>I104+I106</f>
        <v>0</v>
      </c>
      <c r="J103" s="29">
        <f>J104+J106</f>
        <v>0</v>
      </c>
      <c r="K103" s="29">
        <f>K104+K106</f>
        <v>0</v>
      </c>
      <c r="L103" s="31">
        <f>L104+L106</f>
        <v>0</v>
      </c>
      <c r="M103" s="11">
        <f>M104</f>
        <v>4.9039761706000009</v>
      </c>
      <c r="N103" s="10">
        <f>N104</f>
        <v>0</v>
      </c>
      <c r="O103" s="10">
        <f>O104</f>
        <v>1.14305306</v>
      </c>
      <c r="P103" s="10">
        <f>P104</f>
        <v>0</v>
      </c>
      <c r="Q103" s="9">
        <f>Q104</f>
        <v>3.7609231106000007</v>
      </c>
      <c r="R103" s="30">
        <f>R104+R106</f>
        <v>0</v>
      </c>
      <c r="S103" s="29">
        <f>S104+S106</f>
        <v>0</v>
      </c>
      <c r="T103" s="29">
        <f>T104+T106</f>
        <v>0</v>
      </c>
      <c r="U103" s="29">
        <f>U104+U106</f>
        <v>0</v>
      </c>
      <c r="V103" s="29">
        <f>V104+V106</f>
        <v>0</v>
      </c>
      <c r="W103" s="29">
        <f>W104+W106</f>
        <v>0</v>
      </c>
      <c r="X103" s="29">
        <f>X104+X106</f>
        <v>0</v>
      </c>
      <c r="Y103" s="29" t="str">
        <f>Y104</f>
        <v>80 МВА</v>
      </c>
      <c r="Z103" s="29">
        <f>Z104+Z106</f>
        <v>0</v>
      </c>
      <c r="AA103" s="29">
        <f>AA104+AA106</f>
        <v>0</v>
      </c>
      <c r="AB103" s="29">
        <f>AB104+AB106</f>
        <v>0</v>
      </c>
      <c r="AC103" s="29">
        <f>AC104+AC106</f>
        <v>0</v>
      </c>
      <c r="AD103" s="53">
        <f>AD104+AD106</f>
        <v>0</v>
      </c>
      <c r="AE103" s="27">
        <f>AE104+AE106</f>
        <v>0</v>
      </c>
    </row>
    <row r="104" spans="1:31" x14ac:dyDescent="0.25">
      <c r="A104" s="17"/>
      <c r="B104" s="16" t="s">
        <v>60</v>
      </c>
      <c r="C104" s="34"/>
      <c r="D104" s="29"/>
      <c r="E104" s="29"/>
      <c r="F104" s="29"/>
      <c r="G104" s="33"/>
      <c r="H104" s="32"/>
      <c r="I104" s="29"/>
      <c r="J104" s="29"/>
      <c r="K104" s="29"/>
      <c r="L104" s="31"/>
      <c r="M104" s="11">
        <f>M105</f>
        <v>4.9039761706000009</v>
      </c>
      <c r="N104" s="10">
        <f>N105</f>
        <v>0</v>
      </c>
      <c r="O104" s="10">
        <f>O105</f>
        <v>1.14305306</v>
      </c>
      <c r="P104" s="10">
        <f>P105</f>
        <v>0</v>
      </c>
      <c r="Q104" s="9">
        <f>Q105</f>
        <v>3.7609231106000007</v>
      </c>
      <c r="R104" s="30"/>
      <c r="S104" s="29"/>
      <c r="T104" s="29"/>
      <c r="U104" s="29"/>
      <c r="V104" s="29"/>
      <c r="W104" s="29"/>
      <c r="X104" s="29"/>
      <c r="Y104" s="29" t="s">
        <v>52</v>
      </c>
      <c r="Z104" s="29"/>
      <c r="AA104" s="29"/>
      <c r="AB104" s="29"/>
      <c r="AC104" s="29"/>
      <c r="AD104" s="53"/>
      <c r="AE104" s="27"/>
    </row>
    <row r="105" spans="1:31" ht="25.5" x14ac:dyDescent="0.25">
      <c r="A105" s="25">
        <f>A102+1</f>
        <v>41</v>
      </c>
      <c r="B105" s="24" t="s">
        <v>59</v>
      </c>
      <c r="C105" s="34"/>
      <c r="D105" s="29"/>
      <c r="E105" s="29"/>
      <c r="F105" s="29"/>
      <c r="G105" s="33"/>
      <c r="H105" s="32"/>
      <c r="I105" s="29"/>
      <c r="J105" s="29"/>
      <c r="K105" s="29"/>
      <c r="L105" s="31"/>
      <c r="M105" s="22">
        <f>SUM(N105:Q105)</f>
        <v>4.9039761706000009</v>
      </c>
      <c r="N105" s="10"/>
      <c r="O105" s="21">
        <v>1.14305306</v>
      </c>
      <c r="P105" s="10"/>
      <c r="Q105" s="20">
        <v>3.7609231106000007</v>
      </c>
      <c r="R105" s="30"/>
      <c r="S105" s="29"/>
      <c r="T105" s="29"/>
      <c r="U105" s="29"/>
      <c r="V105" s="57">
        <v>2012</v>
      </c>
      <c r="W105" s="57">
        <v>25</v>
      </c>
      <c r="X105" s="56" t="s">
        <v>58</v>
      </c>
      <c r="Y105" s="55" t="s">
        <v>49</v>
      </c>
      <c r="Z105" s="57"/>
      <c r="AA105" s="57"/>
      <c r="AB105" s="56"/>
      <c r="AC105" s="55"/>
      <c r="AD105" s="53"/>
      <c r="AE105" s="27"/>
    </row>
    <row r="106" spans="1:31" x14ac:dyDescent="0.25">
      <c r="A106" s="17"/>
      <c r="B106" s="16" t="s">
        <v>57</v>
      </c>
      <c r="C106" s="34"/>
      <c r="D106" s="29"/>
      <c r="E106" s="29"/>
      <c r="F106" s="29"/>
      <c r="G106" s="33"/>
      <c r="H106" s="32"/>
      <c r="I106" s="29"/>
      <c r="J106" s="29"/>
      <c r="K106" s="29"/>
      <c r="L106" s="31"/>
      <c r="M106" s="11"/>
      <c r="N106" s="10"/>
      <c r="O106" s="10"/>
      <c r="P106" s="10"/>
      <c r="Q106" s="9"/>
      <c r="R106" s="30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53"/>
      <c r="AE106" s="27"/>
    </row>
    <row r="107" spans="1:31" ht="25.5" x14ac:dyDescent="0.25">
      <c r="A107" s="17" t="s">
        <v>56</v>
      </c>
      <c r="B107" s="16" t="s">
        <v>55</v>
      </c>
      <c r="C107" s="34"/>
      <c r="D107" s="29"/>
      <c r="E107" s="29"/>
      <c r="F107" s="29"/>
      <c r="G107" s="33"/>
      <c r="H107" s="32"/>
      <c r="I107" s="29"/>
      <c r="J107" s="29"/>
      <c r="K107" s="29"/>
      <c r="L107" s="31"/>
      <c r="M107" s="11"/>
      <c r="N107" s="10"/>
      <c r="O107" s="10"/>
      <c r="P107" s="10"/>
      <c r="Q107" s="9"/>
      <c r="R107" s="30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53"/>
      <c r="AE107" s="27"/>
    </row>
    <row r="108" spans="1:31" x14ac:dyDescent="0.25">
      <c r="A108" s="17" t="s">
        <v>54</v>
      </c>
      <c r="B108" s="16" t="s">
        <v>53</v>
      </c>
      <c r="C108" s="34"/>
      <c r="D108" s="29">
        <f>D109</f>
        <v>0</v>
      </c>
      <c r="E108" s="29">
        <f>E109</f>
        <v>0</v>
      </c>
      <c r="F108" s="29">
        <f>F109</f>
        <v>0</v>
      </c>
      <c r="G108" s="33">
        <f>G109</f>
        <v>0</v>
      </c>
      <c r="H108" s="32">
        <f>H109</f>
        <v>0</v>
      </c>
      <c r="I108" s="29">
        <f>I109</f>
        <v>0</v>
      </c>
      <c r="J108" s="29">
        <f>J109</f>
        <v>0</v>
      </c>
      <c r="K108" s="29">
        <f>K109</f>
        <v>0</v>
      </c>
      <c r="L108" s="31">
        <f>L109</f>
        <v>0</v>
      </c>
      <c r="M108" s="11">
        <f>M109</f>
        <v>59.782777770000003</v>
      </c>
      <c r="N108" s="10">
        <f>N109</f>
        <v>0</v>
      </c>
      <c r="O108" s="10">
        <f>O109</f>
        <v>59.782777770000003</v>
      </c>
      <c r="P108" s="10">
        <f>P109</f>
        <v>0</v>
      </c>
      <c r="Q108" s="9">
        <f>Q109</f>
        <v>0</v>
      </c>
      <c r="R108" s="30">
        <f>R109</f>
        <v>0</v>
      </c>
      <c r="S108" s="29">
        <f>S109</f>
        <v>0</v>
      </c>
      <c r="T108" s="29">
        <f>T109</f>
        <v>0</v>
      </c>
      <c r="U108" s="29">
        <f>U109</f>
        <v>0</v>
      </c>
      <c r="V108" s="29"/>
      <c r="W108" s="29"/>
      <c r="X108" s="29"/>
      <c r="Y108" s="29" t="s">
        <v>52</v>
      </c>
      <c r="Z108" s="29">
        <f>Z109</f>
        <v>0</v>
      </c>
      <c r="AA108" s="29">
        <f>AA109</f>
        <v>0</v>
      </c>
      <c r="AB108" s="29">
        <f>AB109</f>
        <v>0</v>
      </c>
      <c r="AC108" s="29">
        <f>AC109</f>
        <v>0</v>
      </c>
      <c r="AD108" s="53">
        <f>AD109</f>
        <v>0</v>
      </c>
      <c r="AE108" s="27">
        <f>AE109</f>
        <v>0</v>
      </c>
    </row>
    <row r="109" spans="1:31" ht="25.5" x14ac:dyDescent="0.25">
      <c r="A109" s="25">
        <f>A105+1</f>
        <v>42</v>
      </c>
      <c r="B109" s="24" t="s">
        <v>51</v>
      </c>
      <c r="C109" s="23"/>
      <c r="D109" s="7"/>
      <c r="E109" s="7"/>
      <c r="F109" s="7"/>
      <c r="G109" s="14"/>
      <c r="H109" s="13"/>
      <c r="I109" s="7"/>
      <c r="J109" s="7"/>
      <c r="K109" s="7"/>
      <c r="L109" s="12"/>
      <c r="M109" s="22">
        <f>SUM(N109:Q109)</f>
        <v>59.782777770000003</v>
      </c>
      <c r="N109" s="21"/>
      <c r="O109" s="21">
        <v>59.782777770000003</v>
      </c>
      <c r="P109" s="21"/>
      <c r="Q109" s="20"/>
      <c r="R109" s="8"/>
      <c r="S109" s="7"/>
      <c r="T109" s="7"/>
      <c r="U109" s="7"/>
      <c r="V109" s="54">
        <v>2012</v>
      </c>
      <c r="W109" s="54">
        <v>50</v>
      </c>
      <c r="X109" s="18" t="s">
        <v>50</v>
      </c>
      <c r="Y109" s="18" t="s">
        <v>49</v>
      </c>
      <c r="Z109" s="7"/>
      <c r="AA109" s="7"/>
      <c r="AB109" s="7"/>
      <c r="AC109" s="7"/>
      <c r="AD109" s="51"/>
      <c r="AE109" s="6"/>
    </row>
    <row r="110" spans="1:31" x14ac:dyDescent="0.25">
      <c r="A110" s="17" t="s">
        <v>48</v>
      </c>
      <c r="B110" s="16" t="s">
        <v>47</v>
      </c>
      <c r="C110" s="34"/>
      <c r="D110" s="29">
        <f>D111</f>
        <v>0</v>
      </c>
      <c r="E110" s="29">
        <f>E111</f>
        <v>0</v>
      </c>
      <c r="F110" s="29">
        <f>F111</f>
        <v>0</v>
      </c>
      <c r="G110" s="33"/>
      <c r="H110" s="32">
        <f>H111</f>
        <v>0</v>
      </c>
      <c r="I110" s="29">
        <f>I111</f>
        <v>0</v>
      </c>
      <c r="J110" s="29">
        <f>J111</f>
        <v>0</v>
      </c>
      <c r="K110" s="29">
        <f>K111</f>
        <v>0</v>
      </c>
      <c r="L110" s="31">
        <f>L111</f>
        <v>0</v>
      </c>
      <c r="M110" s="11">
        <f>M111</f>
        <v>309.40041283275809</v>
      </c>
      <c r="N110" s="10">
        <f>N111</f>
        <v>29.859275046632494</v>
      </c>
      <c r="O110" s="10">
        <f>O111</f>
        <v>216.1374787083808</v>
      </c>
      <c r="P110" s="10">
        <f>P111</f>
        <v>34.260801999999998</v>
      </c>
      <c r="Q110" s="9">
        <f>Q111</f>
        <v>29.142857077744814</v>
      </c>
      <c r="R110" s="30">
        <f>R111</f>
        <v>0</v>
      </c>
      <c r="S110" s="29">
        <f>S111</f>
        <v>0</v>
      </c>
      <c r="T110" s="29">
        <f>T111</f>
        <v>0</v>
      </c>
      <c r="U110" s="29">
        <f>U111</f>
        <v>0</v>
      </c>
      <c r="V110" s="29">
        <f>V111</f>
        <v>0</v>
      </c>
      <c r="W110" s="29">
        <f>W111</f>
        <v>0</v>
      </c>
      <c r="X110" s="29">
        <f>X111</f>
        <v>0</v>
      </c>
      <c r="Y110" s="29">
        <f>Y111</f>
        <v>0</v>
      </c>
      <c r="Z110" s="29">
        <f>Z111</f>
        <v>0</v>
      </c>
      <c r="AA110" s="29">
        <f>AA111</f>
        <v>0</v>
      </c>
      <c r="AB110" s="29">
        <f>AB111</f>
        <v>0</v>
      </c>
      <c r="AC110" s="29">
        <f>AC111</f>
        <v>0</v>
      </c>
      <c r="AD110" s="53">
        <f>AD111</f>
        <v>21.271999999999998</v>
      </c>
      <c r="AE110" s="27">
        <f>AE111</f>
        <v>0</v>
      </c>
    </row>
    <row r="111" spans="1:31" x14ac:dyDescent="0.25">
      <c r="A111" s="17"/>
      <c r="B111" s="16" t="s">
        <v>46</v>
      </c>
      <c r="C111" s="34"/>
      <c r="D111" s="29">
        <f>D112</f>
        <v>0</v>
      </c>
      <c r="E111" s="29">
        <f>E112</f>
        <v>0</v>
      </c>
      <c r="F111" s="29">
        <f>F112</f>
        <v>0</v>
      </c>
      <c r="G111" s="33"/>
      <c r="H111" s="32">
        <f>H112</f>
        <v>0</v>
      </c>
      <c r="I111" s="29">
        <f>I112</f>
        <v>0</v>
      </c>
      <c r="J111" s="29">
        <f>J112</f>
        <v>0</v>
      </c>
      <c r="K111" s="29">
        <f>K112</f>
        <v>0</v>
      </c>
      <c r="L111" s="31">
        <f>L112</f>
        <v>0</v>
      </c>
      <c r="M111" s="11">
        <f>M112</f>
        <v>309.40041283275809</v>
      </c>
      <c r="N111" s="10">
        <f>N112</f>
        <v>29.859275046632494</v>
      </c>
      <c r="O111" s="10">
        <f>O112</f>
        <v>216.1374787083808</v>
      </c>
      <c r="P111" s="10">
        <f>P112</f>
        <v>34.260801999999998</v>
      </c>
      <c r="Q111" s="9">
        <f>Q112</f>
        <v>29.142857077744814</v>
      </c>
      <c r="R111" s="30">
        <f>R112</f>
        <v>0</v>
      </c>
      <c r="S111" s="29">
        <f>S112</f>
        <v>0</v>
      </c>
      <c r="T111" s="29">
        <f>T112</f>
        <v>0</v>
      </c>
      <c r="U111" s="29">
        <f>U112</f>
        <v>0</v>
      </c>
      <c r="V111" s="29">
        <f>V112</f>
        <v>0</v>
      </c>
      <c r="W111" s="29">
        <f>W112</f>
        <v>0</v>
      </c>
      <c r="X111" s="29">
        <f>X112</f>
        <v>0</v>
      </c>
      <c r="Y111" s="29">
        <f>Y112</f>
        <v>0</v>
      </c>
      <c r="Z111" s="29">
        <f>Z112</f>
        <v>0</v>
      </c>
      <c r="AA111" s="29">
        <f>AA112</f>
        <v>0</v>
      </c>
      <c r="AB111" s="29">
        <f>AB112</f>
        <v>0</v>
      </c>
      <c r="AC111" s="29">
        <f>AC112</f>
        <v>0</v>
      </c>
      <c r="AD111" s="53">
        <f>AD112</f>
        <v>21.271999999999998</v>
      </c>
      <c r="AE111" s="27">
        <f>AE112</f>
        <v>0</v>
      </c>
    </row>
    <row r="112" spans="1:31" x14ac:dyDescent="0.25">
      <c r="A112" s="17"/>
      <c r="B112" s="16" t="s">
        <v>45</v>
      </c>
      <c r="C112" s="34"/>
      <c r="D112" s="29">
        <f>D113+D127</f>
        <v>0</v>
      </c>
      <c r="E112" s="29">
        <f>E113+E127</f>
        <v>0</v>
      </c>
      <c r="F112" s="29">
        <f>F113+F127</f>
        <v>0</v>
      </c>
      <c r="G112" s="33"/>
      <c r="H112" s="32">
        <f>H113+H127</f>
        <v>0</v>
      </c>
      <c r="I112" s="29">
        <f>I113+I127</f>
        <v>0</v>
      </c>
      <c r="J112" s="29">
        <f>J113+J127</f>
        <v>0</v>
      </c>
      <c r="K112" s="29">
        <f>K113+K127</f>
        <v>0</v>
      </c>
      <c r="L112" s="31">
        <f>L113+L127</f>
        <v>0</v>
      </c>
      <c r="M112" s="11">
        <f>M113+M127</f>
        <v>309.40041283275809</v>
      </c>
      <c r="N112" s="10">
        <f>N113+N127</f>
        <v>29.859275046632494</v>
      </c>
      <c r="O112" s="10">
        <f>O113+O127</f>
        <v>216.1374787083808</v>
      </c>
      <c r="P112" s="10">
        <f>P113+P127</f>
        <v>34.260801999999998</v>
      </c>
      <c r="Q112" s="9">
        <f>Q113+Q127</f>
        <v>29.142857077744814</v>
      </c>
      <c r="R112" s="30">
        <f>R113+R127</f>
        <v>0</v>
      </c>
      <c r="S112" s="29">
        <f>S113+S127</f>
        <v>0</v>
      </c>
      <c r="T112" s="29">
        <f>T113+T127</f>
        <v>0</v>
      </c>
      <c r="U112" s="29">
        <f>U113+U127</f>
        <v>0</v>
      </c>
      <c r="V112" s="29">
        <f>V113+V127</f>
        <v>0</v>
      </c>
      <c r="W112" s="29">
        <f>W113+W127</f>
        <v>0</v>
      </c>
      <c r="X112" s="29">
        <f>X113+X127</f>
        <v>0</v>
      </c>
      <c r="Y112" s="29">
        <f>Y113+Y127</f>
        <v>0</v>
      </c>
      <c r="Z112" s="29">
        <f>Z113+Z127</f>
        <v>0</v>
      </c>
      <c r="AA112" s="29">
        <f>AA113+AA127</f>
        <v>0</v>
      </c>
      <c r="AB112" s="29">
        <f>AB113+AB127</f>
        <v>0</v>
      </c>
      <c r="AC112" s="29">
        <f>AC113+AC127</f>
        <v>0</v>
      </c>
      <c r="AD112" s="53">
        <f>AD113+AD127</f>
        <v>21.271999999999998</v>
      </c>
      <c r="AE112" s="27">
        <f>AE113+AE127</f>
        <v>0</v>
      </c>
    </row>
    <row r="113" spans="1:31" x14ac:dyDescent="0.25">
      <c r="A113" s="17"/>
      <c r="B113" s="16" t="s">
        <v>44</v>
      </c>
      <c r="C113" s="34"/>
      <c r="D113" s="29">
        <f>D114+D115</f>
        <v>0</v>
      </c>
      <c r="E113" s="29">
        <f>E114+E115</f>
        <v>0</v>
      </c>
      <c r="F113" s="29">
        <f>F114+F115</f>
        <v>0</v>
      </c>
      <c r="G113" s="33"/>
      <c r="H113" s="32">
        <f>H114+H115</f>
        <v>0</v>
      </c>
      <c r="I113" s="29">
        <f>I114+I115</f>
        <v>0</v>
      </c>
      <c r="J113" s="29">
        <f>J114+J115</f>
        <v>0</v>
      </c>
      <c r="K113" s="29">
        <f>K114+K115</f>
        <v>0</v>
      </c>
      <c r="L113" s="31">
        <f>L114+L115</f>
        <v>0</v>
      </c>
      <c r="M113" s="11">
        <f>M114+M115</f>
        <v>293.51571029275811</v>
      </c>
      <c r="N113" s="10">
        <f>N114+N115</f>
        <v>16.253365446632493</v>
      </c>
      <c r="O113" s="10">
        <f>O114+O115</f>
        <v>216.1374787083808</v>
      </c>
      <c r="P113" s="10">
        <f>P114+P115</f>
        <v>34.260801999999998</v>
      </c>
      <c r="Q113" s="9">
        <f>Q114+Q115</f>
        <v>26.864064137744815</v>
      </c>
      <c r="R113" s="30">
        <f>R114+R115</f>
        <v>0</v>
      </c>
      <c r="S113" s="29">
        <f>S114+S115</f>
        <v>0</v>
      </c>
      <c r="T113" s="29">
        <f>T114+T115</f>
        <v>0</v>
      </c>
      <c r="U113" s="29">
        <f>U114+U115</f>
        <v>0</v>
      </c>
      <c r="V113" s="29">
        <f>V114+V115</f>
        <v>0</v>
      </c>
      <c r="W113" s="29">
        <f>W114+W115</f>
        <v>0</v>
      </c>
      <c r="X113" s="29">
        <f>X114+X115</f>
        <v>0</v>
      </c>
      <c r="Y113" s="29">
        <f>Y114+Y115</f>
        <v>0</v>
      </c>
      <c r="Z113" s="29">
        <f>Z114+Z115</f>
        <v>0</v>
      </c>
      <c r="AA113" s="29">
        <f>AA114+AA115</f>
        <v>0</v>
      </c>
      <c r="AB113" s="29">
        <f>AB114+AB115</f>
        <v>0</v>
      </c>
      <c r="AC113" s="29">
        <f>AC114+AC115</f>
        <v>0</v>
      </c>
      <c r="AD113" s="53">
        <f>AD114+AD115</f>
        <v>21.271999999999998</v>
      </c>
      <c r="AE113" s="27">
        <f>AE114+AE115</f>
        <v>0</v>
      </c>
    </row>
    <row r="114" spans="1:31" x14ac:dyDescent="0.25">
      <c r="A114" s="17"/>
      <c r="B114" s="16" t="s">
        <v>43</v>
      </c>
      <c r="C114" s="34"/>
      <c r="D114" s="29"/>
      <c r="E114" s="29"/>
      <c r="F114" s="29"/>
      <c r="G114" s="33"/>
      <c r="H114" s="32"/>
      <c r="I114" s="29"/>
      <c r="J114" s="29"/>
      <c r="K114" s="29"/>
      <c r="L114" s="31"/>
      <c r="M114" s="11"/>
      <c r="N114" s="10"/>
      <c r="O114" s="10"/>
      <c r="P114" s="10"/>
      <c r="Q114" s="9"/>
      <c r="R114" s="30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53"/>
      <c r="AE114" s="27"/>
    </row>
    <row r="115" spans="1:31" x14ac:dyDescent="0.25">
      <c r="A115" s="17"/>
      <c r="B115" s="16" t="s">
        <v>42</v>
      </c>
      <c r="C115" s="34"/>
      <c r="D115" s="29">
        <f>SUM(D116:D118)</f>
        <v>0</v>
      </c>
      <c r="E115" s="29">
        <f>SUM(E116:E118)</f>
        <v>0</v>
      </c>
      <c r="F115" s="29">
        <f>SUM(F116:F118)</f>
        <v>0</v>
      </c>
      <c r="G115" s="33"/>
      <c r="H115" s="32">
        <f>SUM(H116:H118)</f>
        <v>0</v>
      </c>
      <c r="I115" s="29">
        <f>SUM(I116:I118)</f>
        <v>0</v>
      </c>
      <c r="J115" s="29">
        <f>SUM(J116:J118)</f>
        <v>0</v>
      </c>
      <c r="K115" s="29">
        <f>SUM(K116:K118)</f>
        <v>0</v>
      </c>
      <c r="L115" s="31">
        <f>SUM(L116:L118)</f>
        <v>0</v>
      </c>
      <c r="M115" s="11">
        <f>SUM(M116:M119)</f>
        <v>293.51571029275811</v>
      </c>
      <c r="N115" s="10">
        <f>SUM(N116:N119)</f>
        <v>16.253365446632493</v>
      </c>
      <c r="O115" s="10">
        <f>SUM(O116:O119)</f>
        <v>216.1374787083808</v>
      </c>
      <c r="P115" s="10">
        <f>SUM(P116:P119)</f>
        <v>34.260801999999998</v>
      </c>
      <c r="Q115" s="9">
        <f>SUM(Q116:Q119)</f>
        <v>26.864064137744815</v>
      </c>
      <c r="R115" s="30">
        <f>SUM(R116:R118)</f>
        <v>0</v>
      </c>
      <c r="S115" s="29">
        <f>SUM(S116:S118)</f>
        <v>0</v>
      </c>
      <c r="T115" s="29">
        <f>SUM(T116:T118)</f>
        <v>0</v>
      </c>
      <c r="U115" s="29">
        <f>SUM(U116:U118)</f>
        <v>0</v>
      </c>
      <c r="V115" s="29">
        <f>SUM(V116:V118)</f>
        <v>0</v>
      </c>
      <c r="W115" s="29">
        <f>SUM(W116:W118)</f>
        <v>0</v>
      </c>
      <c r="X115" s="29">
        <f>SUM(X116:X118)</f>
        <v>0</v>
      </c>
      <c r="Y115" s="29">
        <f>SUM(Y116:Y118)</f>
        <v>0</v>
      </c>
      <c r="Z115" s="29">
        <f>SUM(Z116:Z118)</f>
        <v>0</v>
      </c>
      <c r="AA115" s="29">
        <f>SUM(AA116:AA118)</f>
        <v>0</v>
      </c>
      <c r="AB115" s="29">
        <f>SUM(AB116:AB118)</f>
        <v>0</v>
      </c>
      <c r="AC115" s="29">
        <f>SUM(AC116:AC118)</f>
        <v>0</v>
      </c>
      <c r="AD115" s="53">
        <f>SUM(AD116:AD119)</f>
        <v>21.271999999999998</v>
      </c>
      <c r="AE115" s="27">
        <f>SUM(AE116:AE118)</f>
        <v>0</v>
      </c>
    </row>
    <row r="116" spans="1:31" ht="38.25" x14ac:dyDescent="0.25">
      <c r="A116" s="25">
        <f>A109+1</f>
        <v>43</v>
      </c>
      <c r="B116" s="24" t="s">
        <v>41</v>
      </c>
      <c r="C116" s="23"/>
      <c r="D116" s="7"/>
      <c r="E116" s="7"/>
      <c r="F116" s="7"/>
      <c r="G116" s="14"/>
      <c r="H116" s="13"/>
      <c r="I116" s="7"/>
      <c r="J116" s="7"/>
      <c r="K116" s="7"/>
      <c r="L116" s="12"/>
      <c r="M116" s="22">
        <f>SUM(N116:Q116)</f>
        <v>3.0224811574233392</v>
      </c>
      <c r="N116" s="21">
        <v>0.562388</v>
      </c>
      <c r="O116" s="21">
        <v>0.69856640000000003</v>
      </c>
      <c r="P116" s="21">
        <v>1.249552</v>
      </c>
      <c r="Q116" s="20">
        <v>0.51197475742333909</v>
      </c>
      <c r="R116" s="8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51"/>
      <c r="AE116" s="6"/>
    </row>
    <row r="117" spans="1:31" ht="25.5" x14ac:dyDescent="0.25">
      <c r="A117" s="25">
        <f>A116+1</f>
        <v>44</v>
      </c>
      <c r="B117" s="24" t="s">
        <v>40</v>
      </c>
      <c r="C117" s="23"/>
      <c r="D117" s="7"/>
      <c r="E117" s="7"/>
      <c r="F117" s="7"/>
      <c r="G117" s="14"/>
      <c r="H117" s="13"/>
      <c r="I117" s="7"/>
      <c r="J117" s="7"/>
      <c r="K117" s="7"/>
      <c r="L117" s="12"/>
      <c r="M117" s="22">
        <f>SUM(N117:Q117)</f>
        <v>213.8806304911102</v>
      </c>
      <c r="N117" s="21">
        <v>7.8858267796324899</v>
      </c>
      <c r="O117" s="21">
        <v>162.383394395176</v>
      </c>
      <c r="P117" s="21">
        <v>23.965199999999999</v>
      </c>
      <c r="Q117" s="20">
        <v>19.6462093163017</v>
      </c>
      <c r="R117" s="8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51"/>
      <c r="AE117" s="6"/>
    </row>
    <row r="118" spans="1:31" ht="38.25" x14ac:dyDescent="0.25">
      <c r="A118" s="25">
        <f>A117+1</f>
        <v>45</v>
      </c>
      <c r="B118" s="24" t="s">
        <v>39</v>
      </c>
      <c r="C118" s="23"/>
      <c r="D118" s="7"/>
      <c r="E118" s="7"/>
      <c r="F118" s="7"/>
      <c r="G118" s="14"/>
      <c r="H118" s="13"/>
      <c r="I118" s="7"/>
      <c r="J118" s="7"/>
      <c r="K118" s="7"/>
      <c r="L118" s="12"/>
      <c r="M118" s="22">
        <f>SUM(N118:Q118)</f>
        <v>32.857989797353113</v>
      </c>
      <c r="N118" s="21">
        <v>3.64175</v>
      </c>
      <c r="O118" s="21">
        <v>19.342749999999999</v>
      </c>
      <c r="P118" s="21">
        <v>6.8953499999999996</v>
      </c>
      <c r="Q118" s="20">
        <v>2.9781397973531125</v>
      </c>
      <c r="R118" s="8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51"/>
      <c r="AE118" s="6"/>
    </row>
    <row r="119" spans="1:31" x14ac:dyDescent="0.25">
      <c r="A119" s="25">
        <f>A118+1</f>
        <v>46</v>
      </c>
      <c r="B119" s="52" t="s">
        <v>38</v>
      </c>
      <c r="C119" s="23"/>
      <c r="D119" s="7"/>
      <c r="E119" s="7"/>
      <c r="F119" s="7"/>
      <c r="G119" s="14"/>
      <c r="H119" s="13"/>
      <c r="I119" s="7"/>
      <c r="J119" s="7"/>
      <c r="K119" s="7"/>
      <c r="L119" s="12"/>
      <c r="M119" s="22">
        <f>SUM(M120:M126)</f>
        <v>43.75460884687147</v>
      </c>
      <c r="N119" s="21">
        <f>SUM(N120:N126)</f>
        <v>4.1634006670000012</v>
      </c>
      <c r="O119" s="21">
        <f>SUM(O120:O126)</f>
        <v>33.7127679132048</v>
      </c>
      <c r="P119" s="21">
        <f>SUM(P120:P126)</f>
        <v>2.1507000000000001</v>
      </c>
      <c r="Q119" s="20">
        <f>SUM(Q120:Q126)</f>
        <v>3.7277402666666659</v>
      </c>
      <c r="R119" s="8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51">
        <f>SUM(AD120:AD126)</f>
        <v>21.271999999999998</v>
      </c>
      <c r="AE119" s="6"/>
    </row>
    <row r="120" spans="1:31" ht="25.5" x14ac:dyDescent="0.25">
      <c r="A120" s="49"/>
      <c r="B120" s="48" t="s">
        <v>37</v>
      </c>
      <c r="C120" s="47"/>
      <c r="D120" s="41"/>
      <c r="E120" s="41"/>
      <c r="F120" s="41"/>
      <c r="G120" s="46"/>
      <c r="H120" s="45"/>
      <c r="I120" s="41"/>
      <c r="J120" s="41"/>
      <c r="K120" s="41"/>
      <c r="L120" s="44"/>
      <c r="M120" s="37">
        <f>SUM(N120:Q120)</f>
        <v>3.1879577477570713</v>
      </c>
      <c r="N120" s="36">
        <v>0.27077194500000001</v>
      </c>
      <c r="O120" s="36">
        <v>2.2404158027570715</v>
      </c>
      <c r="P120" s="36">
        <v>0.34239999999999998</v>
      </c>
      <c r="Q120" s="35">
        <v>0.33436999999999989</v>
      </c>
      <c r="R120" s="43"/>
      <c r="S120" s="41"/>
      <c r="T120" s="41"/>
      <c r="U120" s="41"/>
      <c r="V120" s="41"/>
      <c r="W120" s="41"/>
      <c r="X120" s="41"/>
      <c r="Y120" s="41"/>
      <c r="Z120" s="42">
        <v>2013</v>
      </c>
      <c r="AA120" s="42">
        <v>25</v>
      </c>
      <c r="AB120" s="41" t="s">
        <v>28</v>
      </c>
      <c r="AC120" s="41" t="s">
        <v>27</v>
      </c>
      <c r="AD120" s="41">
        <v>0.11799999999999999</v>
      </c>
      <c r="AE120" s="40"/>
    </row>
    <row r="121" spans="1:31" ht="25.5" x14ac:dyDescent="0.25">
      <c r="A121" s="49"/>
      <c r="B121" s="48" t="s">
        <v>36</v>
      </c>
      <c r="C121" s="47"/>
      <c r="D121" s="41"/>
      <c r="E121" s="41"/>
      <c r="F121" s="41"/>
      <c r="G121" s="46"/>
      <c r="H121" s="45"/>
      <c r="I121" s="41"/>
      <c r="J121" s="41"/>
      <c r="K121" s="41"/>
      <c r="L121" s="44"/>
      <c r="M121" s="37">
        <f>SUM(N121:Q121)</f>
        <v>7.4249660037708711</v>
      </c>
      <c r="N121" s="36">
        <v>7.1216540000000994E-2</v>
      </c>
      <c r="O121" s="36">
        <v>6.119575863770871</v>
      </c>
      <c r="P121" s="36">
        <v>0.34239999999999998</v>
      </c>
      <c r="Q121" s="35">
        <v>0.89177359999999994</v>
      </c>
      <c r="R121" s="43"/>
      <c r="S121" s="41"/>
      <c r="T121" s="41"/>
      <c r="U121" s="41"/>
      <c r="V121" s="41"/>
      <c r="W121" s="41"/>
      <c r="X121" s="41"/>
      <c r="Y121" s="41"/>
      <c r="Z121" s="42">
        <v>2013</v>
      </c>
      <c r="AA121" s="42">
        <v>25</v>
      </c>
      <c r="AB121" s="41" t="s">
        <v>28</v>
      </c>
      <c r="AC121" s="41" t="s">
        <v>35</v>
      </c>
      <c r="AD121" s="41">
        <v>3.4529999999999998</v>
      </c>
      <c r="AE121" s="40"/>
    </row>
    <row r="122" spans="1:31" x14ac:dyDescent="0.25">
      <c r="A122" s="49"/>
      <c r="B122" s="48" t="s">
        <v>34</v>
      </c>
      <c r="C122" s="47"/>
      <c r="D122" s="41"/>
      <c r="E122" s="41"/>
      <c r="F122" s="41"/>
      <c r="G122" s="46"/>
      <c r="H122" s="45"/>
      <c r="I122" s="41"/>
      <c r="J122" s="41"/>
      <c r="K122" s="41"/>
      <c r="L122" s="44"/>
      <c r="M122" s="37">
        <f>SUM(N122:Q122)</f>
        <v>1.2393287512413327</v>
      </c>
      <c r="N122" s="36">
        <v>0.10126288</v>
      </c>
      <c r="O122" s="36">
        <v>0.95369587124133293</v>
      </c>
      <c r="P122" s="36"/>
      <c r="Q122" s="35">
        <v>0.18436999999999978</v>
      </c>
      <c r="R122" s="43"/>
      <c r="S122" s="41"/>
      <c r="T122" s="41"/>
      <c r="U122" s="41"/>
      <c r="V122" s="41"/>
      <c r="W122" s="41"/>
      <c r="X122" s="41"/>
      <c r="Y122" s="41"/>
      <c r="Z122" s="42">
        <v>2013</v>
      </c>
      <c r="AA122" s="42">
        <v>25</v>
      </c>
      <c r="AB122" s="41" t="s">
        <v>28</v>
      </c>
      <c r="AC122" s="41" t="s">
        <v>31</v>
      </c>
      <c r="AD122" s="50"/>
      <c r="AE122" s="40"/>
    </row>
    <row r="123" spans="1:31" x14ac:dyDescent="0.25">
      <c r="A123" s="49"/>
      <c r="B123" s="48" t="s">
        <v>33</v>
      </c>
      <c r="C123" s="47"/>
      <c r="D123" s="41"/>
      <c r="E123" s="41"/>
      <c r="F123" s="41"/>
      <c r="G123" s="46"/>
      <c r="H123" s="45"/>
      <c r="I123" s="41"/>
      <c r="J123" s="41"/>
      <c r="K123" s="41"/>
      <c r="L123" s="44"/>
      <c r="M123" s="37">
        <f>SUM(N123:Q123)</f>
        <v>8.2465109809552217</v>
      </c>
      <c r="N123" s="36">
        <v>0.9309482442</v>
      </c>
      <c r="O123" s="36">
        <v>6.1165860700885553</v>
      </c>
      <c r="P123" s="36">
        <v>0.34239999999999998</v>
      </c>
      <c r="Q123" s="35">
        <v>0.85657666666666676</v>
      </c>
      <c r="R123" s="43"/>
      <c r="S123" s="41"/>
      <c r="T123" s="41"/>
      <c r="U123" s="41"/>
      <c r="V123" s="41"/>
      <c r="W123" s="41"/>
      <c r="X123" s="41"/>
      <c r="Y123" s="41"/>
      <c r="Z123" s="42">
        <v>2013</v>
      </c>
      <c r="AA123" s="42">
        <v>25</v>
      </c>
      <c r="AB123" s="41" t="s">
        <v>28</v>
      </c>
      <c r="AC123" s="41" t="s">
        <v>27</v>
      </c>
      <c r="AD123" s="41">
        <v>6.35</v>
      </c>
      <c r="AE123" s="40"/>
    </row>
    <row r="124" spans="1:31" ht="25.5" x14ac:dyDescent="0.25">
      <c r="A124" s="49"/>
      <c r="B124" s="48" t="s">
        <v>32</v>
      </c>
      <c r="C124" s="47"/>
      <c r="D124" s="41"/>
      <c r="E124" s="41"/>
      <c r="F124" s="41"/>
      <c r="G124" s="46"/>
      <c r="H124" s="45"/>
      <c r="I124" s="41"/>
      <c r="J124" s="41"/>
      <c r="K124" s="41"/>
      <c r="L124" s="44"/>
      <c r="M124" s="37">
        <f>SUM(N124:Q124)</f>
        <v>7.5486002714075253</v>
      </c>
      <c r="N124" s="36">
        <v>0.83543965779999996</v>
      </c>
      <c r="O124" s="36">
        <v>5.4825506136075255</v>
      </c>
      <c r="P124" s="36">
        <v>0.43869999999999998</v>
      </c>
      <c r="Q124" s="35">
        <v>0.79191</v>
      </c>
      <c r="R124" s="43"/>
      <c r="S124" s="41"/>
      <c r="T124" s="41"/>
      <c r="U124" s="41"/>
      <c r="V124" s="41"/>
      <c r="W124" s="41"/>
      <c r="X124" s="41"/>
      <c r="Y124" s="41"/>
      <c r="Z124" s="42">
        <v>2013</v>
      </c>
      <c r="AA124" s="42">
        <v>25</v>
      </c>
      <c r="AB124" s="41" t="s">
        <v>28</v>
      </c>
      <c r="AC124" s="41" t="s">
        <v>31</v>
      </c>
      <c r="AD124" s="41">
        <v>4.351</v>
      </c>
      <c r="AE124" s="40"/>
    </row>
    <row r="125" spans="1:31" ht="25.5" x14ac:dyDescent="0.25">
      <c r="A125" s="49"/>
      <c r="B125" s="48" t="s">
        <v>30</v>
      </c>
      <c r="C125" s="47"/>
      <c r="D125" s="41"/>
      <c r="E125" s="41"/>
      <c r="F125" s="41"/>
      <c r="G125" s="46"/>
      <c r="H125" s="45"/>
      <c r="I125" s="41"/>
      <c r="J125" s="41"/>
      <c r="K125" s="41"/>
      <c r="L125" s="44"/>
      <c r="M125" s="37">
        <f>SUM(N125:Q125)</f>
        <v>8.3278704025947743</v>
      </c>
      <c r="N125" s="36">
        <v>1.0126535800000001</v>
      </c>
      <c r="O125" s="36">
        <v>6.6384468225947737</v>
      </c>
      <c r="P125" s="36">
        <v>0.34239999999999998</v>
      </c>
      <c r="Q125" s="35">
        <v>0.33437</v>
      </c>
      <c r="R125" s="43"/>
      <c r="S125" s="41"/>
      <c r="T125" s="41"/>
      <c r="U125" s="41"/>
      <c r="V125" s="41"/>
      <c r="W125" s="41"/>
      <c r="X125" s="41"/>
      <c r="Y125" s="41"/>
      <c r="Z125" s="42">
        <v>2013</v>
      </c>
      <c r="AA125" s="42">
        <v>25</v>
      </c>
      <c r="AB125" s="41" t="s">
        <v>28</v>
      </c>
      <c r="AC125" s="41" t="s">
        <v>27</v>
      </c>
      <c r="AD125" s="41">
        <v>3.2</v>
      </c>
      <c r="AE125" s="40"/>
    </row>
    <row r="126" spans="1:31" ht="25.5" x14ac:dyDescent="0.25">
      <c r="A126" s="49"/>
      <c r="B126" s="48" t="s">
        <v>29</v>
      </c>
      <c r="C126" s="47"/>
      <c r="D126" s="41"/>
      <c r="E126" s="41"/>
      <c r="F126" s="41"/>
      <c r="G126" s="46"/>
      <c r="H126" s="45"/>
      <c r="I126" s="41"/>
      <c r="J126" s="41"/>
      <c r="K126" s="41"/>
      <c r="L126" s="44"/>
      <c r="M126" s="37">
        <f>SUM(N126:Q126)</f>
        <v>7.7793746891446727</v>
      </c>
      <c r="N126" s="36">
        <v>0.94110781999999993</v>
      </c>
      <c r="O126" s="36">
        <v>6.1614968691446732</v>
      </c>
      <c r="P126" s="36">
        <v>0.34239999999999998</v>
      </c>
      <c r="Q126" s="35">
        <v>0.33437</v>
      </c>
      <c r="R126" s="43"/>
      <c r="S126" s="41"/>
      <c r="T126" s="41"/>
      <c r="U126" s="41"/>
      <c r="V126" s="41"/>
      <c r="W126" s="41"/>
      <c r="X126" s="41"/>
      <c r="Y126" s="41"/>
      <c r="Z126" s="42">
        <v>2013</v>
      </c>
      <c r="AA126" s="42">
        <v>25</v>
      </c>
      <c r="AB126" s="41" t="s">
        <v>28</v>
      </c>
      <c r="AC126" s="41" t="s">
        <v>27</v>
      </c>
      <c r="AD126" s="41">
        <v>3.8</v>
      </c>
      <c r="AE126" s="40"/>
    </row>
    <row r="127" spans="1:31" x14ac:dyDescent="0.25">
      <c r="A127" s="39"/>
      <c r="B127" s="16" t="s">
        <v>26</v>
      </c>
      <c r="C127" s="34"/>
      <c r="D127" s="29">
        <f>D128</f>
        <v>0</v>
      </c>
      <c r="E127" s="29">
        <f>E128</f>
        <v>0</v>
      </c>
      <c r="F127" s="29">
        <f>F128</f>
        <v>0</v>
      </c>
      <c r="G127" s="33"/>
      <c r="H127" s="32">
        <f>H128</f>
        <v>0</v>
      </c>
      <c r="I127" s="29">
        <f>I128</f>
        <v>0</v>
      </c>
      <c r="J127" s="29">
        <f>J128</f>
        <v>0</v>
      </c>
      <c r="K127" s="29">
        <f>K128</f>
        <v>0</v>
      </c>
      <c r="L127" s="31">
        <f>L128</f>
        <v>0</v>
      </c>
      <c r="M127" s="11">
        <f>M128</f>
        <v>15.884702540000001</v>
      </c>
      <c r="N127" s="10">
        <f>N128</f>
        <v>13.6059096</v>
      </c>
      <c r="O127" s="10">
        <f>O128</f>
        <v>0</v>
      </c>
      <c r="P127" s="10">
        <f>P128</f>
        <v>0</v>
      </c>
      <c r="Q127" s="9">
        <f>Q128</f>
        <v>2.2787929400000002</v>
      </c>
      <c r="R127" s="30">
        <f>R128</f>
        <v>0</v>
      </c>
      <c r="S127" s="29">
        <f>S128</f>
        <v>0</v>
      </c>
      <c r="T127" s="29">
        <f>T128</f>
        <v>0</v>
      </c>
      <c r="U127" s="29">
        <f>U128</f>
        <v>0</v>
      </c>
      <c r="V127" s="29">
        <f>V128</f>
        <v>0</v>
      </c>
      <c r="W127" s="29">
        <f>W128</f>
        <v>0</v>
      </c>
      <c r="X127" s="29">
        <f>X128</f>
        <v>0</v>
      </c>
      <c r="Y127" s="29">
        <f>Y128</f>
        <v>0</v>
      </c>
      <c r="Z127" s="29"/>
      <c r="AA127" s="29"/>
      <c r="AB127" s="29"/>
      <c r="AC127" s="29"/>
      <c r="AD127" s="28"/>
      <c r="AE127" s="27">
        <f>AE128</f>
        <v>0</v>
      </c>
    </row>
    <row r="128" spans="1:31" x14ac:dyDescent="0.25">
      <c r="A128" s="39"/>
      <c r="B128" s="16" t="s">
        <v>25</v>
      </c>
      <c r="C128" s="34"/>
      <c r="D128" s="29">
        <f>D129</f>
        <v>0</v>
      </c>
      <c r="E128" s="29">
        <f>E129</f>
        <v>0</v>
      </c>
      <c r="F128" s="29">
        <f>F129</f>
        <v>0</v>
      </c>
      <c r="G128" s="33"/>
      <c r="H128" s="32">
        <f>H129</f>
        <v>0</v>
      </c>
      <c r="I128" s="29">
        <f>I129</f>
        <v>0</v>
      </c>
      <c r="J128" s="29">
        <f>J129</f>
        <v>0</v>
      </c>
      <c r="K128" s="29">
        <f>K129</f>
        <v>0</v>
      </c>
      <c r="L128" s="31">
        <f>L129</f>
        <v>0</v>
      </c>
      <c r="M128" s="11">
        <f>M129</f>
        <v>15.884702540000001</v>
      </c>
      <c r="N128" s="10">
        <f>N129</f>
        <v>13.6059096</v>
      </c>
      <c r="O128" s="10">
        <f>O129</f>
        <v>0</v>
      </c>
      <c r="P128" s="10">
        <f>P129</f>
        <v>0</v>
      </c>
      <c r="Q128" s="9">
        <f>Q129</f>
        <v>2.2787929400000002</v>
      </c>
      <c r="R128" s="30">
        <f>R129</f>
        <v>0</v>
      </c>
      <c r="S128" s="29">
        <f>S129</f>
        <v>0</v>
      </c>
      <c r="T128" s="29">
        <f>T129</f>
        <v>0</v>
      </c>
      <c r="U128" s="29">
        <f>U129</f>
        <v>0</v>
      </c>
      <c r="V128" s="29">
        <f>V129</f>
        <v>0</v>
      </c>
      <c r="W128" s="29">
        <f>W129</f>
        <v>0</v>
      </c>
      <c r="X128" s="29">
        <f>X129</f>
        <v>0</v>
      </c>
      <c r="Y128" s="29">
        <f>Y129</f>
        <v>0</v>
      </c>
      <c r="Z128" s="29"/>
      <c r="AA128" s="29"/>
      <c r="AB128" s="29"/>
      <c r="AC128" s="29"/>
      <c r="AD128" s="28"/>
      <c r="AE128" s="27">
        <f>AE129</f>
        <v>0</v>
      </c>
    </row>
    <row r="129" spans="1:31" ht="51" x14ac:dyDescent="0.25">
      <c r="A129" s="25">
        <f>A119+1</f>
        <v>47</v>
      </c>
      <c r="B129" s="24" t="s">
        <v>24</v>
      </c>
      <c r="C129" s="23"/>
      <c r="D129" s="7"/>
      <c r="E129" s="7"/>
      <c r="F129" s="7"/>
      <c r="G129" s="14"/>
      <c r="H129" s="13"/>
      <c r="I129" s="7"/>
      <c r="J129" s="7"/>
      <c r="K129" s="7"/>
      <c r="L129" s="12"/>
      <c r="M129" s="22">
        <f>SUM(N129:Q129)</f>
        <v>15.884702540000001</v>
      </c>
      <c r="N129" s="21">
        <f>SUM(N130:N133)</f>
        <v>13.6059096</v>
      </c>
      <c r="O129" s="21">
        <f>SUM(O130:O133)</f>
        <v>0</v>
      </c>
      <c r="P129" s="21">
        <f>SUM(P130:P133)</f>
        <v>0</v>
      </c>
      <c r="Q129" s="20">
        <f>SUM(Q130:Q133)</f>
        <v>2.2787929400000002</v>
      </c>
      <c r="R129" s="8"/>
      <c r="S129" s="7"/>
      <c r="T129" s="7"/>
      <c r="U129" s="7"/>
      <c r="V129" s="7"/>
      <c r="W129" s="7"/>
      <c r="X129" s="7"/>
      <c r="Y129" s="7"/>
      <c r="Z129" s="19">
        <v>2015</v>
      </c>
      <c r="AA129" s="18">
        <v>25</v>
      </c>
      <c r="AB129" s="18">
        <v>0</v>
      </c>
      <c r="AC129" s="18" t="s">
        <v>23</v>
      </c>
      <c r="AD129" s="18" t="s">
        <v>23</v>
      </c>
      <c r="AE129" s="6"/>
    </row>
    <row r="130" spans="1:31" x14ac:dyDescent="0.25">
      <c r="A130" s="25"/>
      <c r="B130" s="38" t="s">
        <v>22</v>
      </c>
      <c r="C130" s="23"/>
      <c r="D130" s="7"/>
      <c r="E130" s="7"/>
      <c r="F130" s="7"/>
      <c r="G130" s="14"/>
      <c r="H130" s="13"/>
      <c r="I130" s="7"/>
      <c r="J130" s="7"/>
      <c r="K130" s="7"/>
      <c r="L130" s="12"/>
      <c r="M130" s="37">
        <f>SUM(N130:Q130)</f>
        <v>3.3003787200000003</v>
      </c>
      <c r="N130" s="36">
        <v>2.6453787200000001</v>
      </c>
      <c r="O130" s="36"/>
      <c r="P130" s="36"/>
      <c r="Q130" s="35">
        <v>0.65500000000000003</v>
      </c>
      <c r="R130" s="8"/>
      <c r="S130" s="7"/>
      <c r="T130" s="7"/>
      <c r="U130" s="7"/>
      <c r="V130" s="7"/>
      <c r="W130" s="7"/>
      <c r="X130" s="7"/>
      <c r="Y130" s="7"/>
      <c r="Z130" s="19"/>
      <c r="AA130" s="18"/>
      <c r="AB130" s="18"/>
      <c r="AC130" s="18"/>
      <c r="AD130" s="18"/>
      <c r="AE130" s="6"/>
    </row>
    <row r="131" spans="1:31" x14ac:dyDescent="0.25">
      <c r="A131" s="25"/>
      <c r="B131" s="38" t="s">
        <v>21</v>
      </c>
      <c r="C131" s="23"/>
      <c r="D131" s="7"/>
      <c r="E131" s="7"/>
      <c r="F131" s="7"/>
      <c r="G131" s="14"/>
      <c r="H131" s="13"/>
      <c r="I131" s="7"/>
      <c r="J131" s="7"/>
      <c r="K131" s="7"/>
      <c r="L131" s="12"/>
      <c r="M131" s="37">
        <f>SUM(N131:Q131)</f>
        <v>4.0299161933333201</v>
      </c>
      <c r="N131" s="36">
        <v>3.4924628000000002</v>
      </c>
      <c r="O131" s="36"/>
      <c r="P131" s="36"/>
      <c r="Q131" s="35">
        <v>0.53745339333331998</v>
      </c>
      <c r="R131" s="8"/>
      <c r="S131" s="7"/>
      <c r="T131" s="7"/>
      <c r="U131" s="7"/>
      <c r="V131" s="7"/>
      <c r="W131" s="7"/>
      <c r="X131" s="7"/>
      <c r="Y131" s="7"/>
      <c r="Z131" s="19"/>
      <c r="AA131" s="18"/>
      <c r="AB131" s="18"/>
      <c r="AC131" s="18"/>
      <c r="AD131" s="18"/>
      <c r="AE131" s="6"/>
    </row>
    <row r="132" spans="1:31" x14ac:dyDescent="0.25">
      <c r="A132" s="25"/>
      <c r="B132" s="38" t="s">
        <v>20</v>
      </c>
      <c r="C132" s="23"/>
      <c r="D132" s="7"/>
      <c r="E132" s="7"/>
      <c r="F132" s="7"/>
      <c r="G132" s="14"/>
      <c r="H132" s="13"/>
      <c r="I132" s="7"/>
      <c r="J132" s="7"/>
      <c r="K132" s="7"/>
      <c r="L132" s="12"/>
      <c r="M132" s="37">
        <f>SUM(N132:Q132)</f>
        <v>3.27476734066658</v>
      </c>
      <c r="N132" s="36">
        <v>2.5517651039999998</v>
      </c>
      <c r="O132" s="36"/>
      <c r="P132" s="36"/>
      <c r="Q132" s="35">
        <v>0.72300223666658003</v>
      </c>
      <c r="R132" s="8"/>
      <c r="S132" s="7"/>
      <c r="T132" s="7"/>
      <c r="U132" s="7"/>
      <c r="V132" s="7"/>
      <c r="W132" s="7"/>
      <c r="X132" s="7"/>
      <c r="Y132" s="7"/>
      <c r="Z132" s="19"/>
      <c r="AA132" s="18"/>
      <c r="AB132" s="18"/>
      <c r="AC132" s="18"/>
      <c r="AD132" s="18"/>
      <c r="AE132" s="6"/>
    </row>
    <row r="133" spans="1:31" x14ac:dyDescent="0.25">
      <c r="A133" s="25"/>
      <c r="B133" s="38" t="s">
        <v>19</v>
      </c>
      <c r="C133" s="23"/>
      <c r="D133" s="7"/>
      <c r="E133" s="7"/>
      <c r="F133" s="7"/>
      <c r="G133" s="14"/>
      <c r="H133" s="13"/>
      <c r="I133" s="7"/>
      <c r="J133" s="7"/>
      <c r="K133" s="7"/>
      <c r="L133" s="12"/>
      <c r="M133" s="37">
        <f>SUM(N133:Q133)</f>
        <v>5.2796402860000997</v>
      </c>
      <c r="N133" s="36">
        <v>4.9163029759999999</v>
      </c>
      <c r="O133" s="36"/>
      <c r="P133" s="36"/>
      <c r="Q133" s="35">
        <v>0.3633373100001</v>
      </c>
      <c r="R133" s="8"/>
      <c r="S133" s="7"/>
      <c r="T133" s="7"/>
      <c r="U133" s="7"/>
      <c r="V133" s="7"/>
      <c r="W133" s="7"/>
      <c r="X133" s="7"/>
      <c r="Y133" s="7"/>
      <c r="Z133" s="19"/>
      <c r="AA133" s="18"/>
      <c r="AB133" s="18"/>
      <c r="AC133" s="18"/>
      <c r="AD133" s="18"/>
      <c r="AE133" s="6"/>
    </row>
    <row r="134" spans="1:31" x14ac:dyDescent="0.25">
      <c r="A134" s="17" t="s">
        <v>18</v>
      </c>
      <c r="B134" s="16" t="s">
        <v>17</v>
      </c>
      <c r="C134" s="34"/>
      <c r="D134" s="29"/>
      <c r="E134" s="29"/>
      <c r="F134" s="29"/>
      <c r="G134" s="33"/>
      <c r="H134" s="32"/>
      <c r="I134" s="29"/>
      <c r="J134" s="29"/>
      <c r="K134" s="29"/>
      <c r="L134" s="31"/>
      <c r="M134" s="11"/>
      <c r="N134" s="10"/>
      <c r="O134" s="10"/>
      <c r="P134" s="10"/>
      <c r="Q134" s="9"/>
      <c r="R134" s="30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8"/>
      <c r="AE134" s="27"/>
    </row>
    <row r="135" spans="1:31" x14ac:dyDescent="0.25">
      <c r="A135" s="17" t="s">
        <v>16</v>
      </c>
      <c r="B135" s="16" t="s">
        <v>15</v>
      </c>
      <c r="C135" s="34"/>
      <c r="D135" s="29"/>
      <c r="E135" s="29"/>
      <c r="F135" s="29"/>
      <c r="G135" s="33"/>
      <c r="H135" s="32"/>
      <c r="I135" s="29"/>
      <c r="J135" s="29"/>
      <c r="K135" s="29"/>
      <c r="L135" s="31"/>
      <c r="M135" s="11"/>
      <c r="N135" s="10"/>
      <c r="O135" s="10"/>
      <c r="P135" s="10"/>
      <c r="Q135" s="9"/>
      <c r="R135" s="30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8"/>
      <c r="AE135" s="27"/>
    </row>
    <row r="136" spans="1:31" x14ac:dyDescent="0.25">
      <c r="A136" s="17" t="s">
        <v>14</v>
      </c>
      <c r="B136" s="16" t="s">
        <v>13</v>
      </c>
      <c r="C136" s="34"/>
      <c r="D136" s="29">
        <f>SUM(D137:D140)</f>
        <v>0</v>
      </c>
      <c r="E136" s="29">
        <f>SUM(E137:E140)</f>
        <v>0</v>
      </c>
      <c r="F136" s="29">
        <f>SUM(F137:F140)</f>
        <v>0</v>
      </c>
      <c r="G136" s="33"/>
      <c r="H136" s="32">
        <f>SUM(H137:H140)</f>
        <v>25</v>
      </c>
      <c r="I136" s="29">
        <f>SUM(I137:I140)</f>
        <v>0</v>
      </c>
      <c r="J136" s="29">
        <f>SUM(J137:J140)</f>
        <v>0</v>
      </c>
      <c r="K136" s="29">
        <f>SUM(K137:K140)</f>
        <v>0</v>
      </c>
      <c r="L136" s="31">
        <f>SUM(L137:L140)</f>
        <v>0</v>
      </c>
      <c r="M136" s="11">
        <f>SUM(M137:M140)</f>
        <v>7.9167892200000001</v>
      </c>
      <c r="N136" s="10">
        <f>SUM(N137:N140)</f>
        <v>5.0173728900000008</v>
      </c>
      <c r="O136" s="10">
        <f>SUM(O137:O140)</f>
        <v>0.3</v>
      </c>
      <c r="P136" s="10">
        <f>SUM(P137:P140)</f>
        <v>0</v>
      </c>
      <c r="Q136" s="9">
        <f>SUM(Q137:Q140)</f>
        <v>2.5994163299999999</v>
      </c>
      <c r="R136" s="30">
        <f>SUM(R137:R140)</f>
        <v>0</v>
      </c>
      <c r="S136" s="29">
        <f>SUM(S137:S140)</f>
        <v>0</v>
      </c>
      <c r="T136" s="29">
        <f>SUM(T137:T140)</f>
        <v>0</v>
      </c>
      <c r="U136" s="29">
        <f>SUM(U137:U140)</f>
        <v>0</v>
      </c>
      <c r="V136" s="29"/>
      <c r="W136" s="29"/>
      <c r="X136" s="29">
        <f>SUM(X137:X140)</f>
        <v>0</v>
      </c>
      <c r="Y136" s="29" t="s">
        <v>12</v>
      </c>
      <c r="Z136" s="29"/>
      <c r="AA136" s="29"/>
      <c r="AB136" s="29"/>
      <c r="AC136" s="29"/>
      <c r="AD136" s="28">
        <f>SUM(AD137:AD140)</f>
        <v>55.6</v>
      </c>
      <c r="AE136" s="27">
        <f>SUM(AE137:AE140)</f>
        <v>0</v>
      </c>
    </row>
    <row r="137" spans="1:31" ht="25.5" x14ac:dyDescent="0.25">
      <c r="A137" s="25">
        <f>A129+1</f>
        <v>48</v>
      </c>
      <c r="B137" s="24" t="s">
        <v>11</v>
      </c>
      <c r="C137" s="23"/>
      <c r="D137" s="7"/>
      <c r="E137" s="7"/>
      <c r="F137" s="7"/>
      <c r="G137" s="14"/>
      <c r="H137" s="13"/>
      <c r="I137" s="7"/>
      <c r="J137" s="7"/>
      <c r="K137" s="7"/>
      <c r="L137" s="12"/>
      <c r="M137" s="22">
        <f>SUM(N137:Q137)</f>
        <v>5.8572136100000005</v>
      </c>
      <c r="N137" s="21">
        <v>5.0173728900000008</v>
      </c>
      <c r="O137" s="21"/>
      <c r="P137" s="21"/>
      <c r="Q137" s="20">
        <v>0.83984071999999999</v>
      </c>
      <c r="R137" s="8"/>
      <c r="S137" s="7"/>
      <c r="T137" s="7"/>
      <c r="U137" s="7"/>
      <c r="V137" s="7"/>
      <c r="W137" s="7"/>
      <c r="X137" s="7"/>
      <c r="Y137" s="7"/>
      <c r="Z137" s="19">
        <v>2015</v>
      </c>
      <c r="AA137" s="19">
        <v>25</v>
      </c>
      <c r="AB137" s="18" t="s">
        <v>10</v>
      </c>
      <c r="AC137" s="18" t="s">
        <v>9</v>
      </c>
      <c r="AD137" s="18">
        <v>55.6</v>
      </c>
      <c r="AE137" s="6"/>
    </row>
    <row r="138" spans="1:31" x14ac:dyDescent="0.25">
      <c r="A138" s="25">
        <f>A137+1</f>
        <v>49</v>
      </c>
      <c r="B138" s="24" t="s">
        <v>8</v>
      </c>
      <c r="C138" s="23"/>
      <c r="D138" s="7"/>
      <c r="E138" s="7"/>
      <c r="F138" s="7"/>
      <c r="G138" s="14">
        <v>2013</v>
      </c>
      <c r="H138" s="13">
        <v>25</v>
      </c>
      <c r="I138" s="7" t="s">
        <v>7</v>
      </c>
      <c r="J138" s="7" t="s">
        <v>6</v>
      </c>
      <c r="K138" s="7"/>
      <c r="L138" s="12"/>
      <c r="M138" s="22">
        <v>0.5</v>
      </c>
      <c r="N138" s="21"/>
      <c r="O138" s="21">
        <v>0.3</v>
      </c>
      <c r="P138" s="21"/>
      <c r="Q138" s="20">
        <v>0.2</v>
      </c>
      <c r="R138" s="8"/>
      <c r="S138" s="7"/>
      <c r="T138" s="7"/>
      <c r="U138" s="7"/>
      <c r="V138" s="19"/>
      <c r="W138" s="19"/>
      <c r="X138" s="18"/>
      <c r="Y138" s="18"/>
      <c r="Z138" s="7"/>
      <c r="AA138" s="7"/>
      <c r="AB138" s="7"/>
      <c r="AC138" s="7"/>
      <c r="AD138" s="7"/>
      <c r="AE138" s="6"/>
    </row>
    <row r="139" spans="1:31" x14ac:dyDescent="0.25">
      <c r="A139" s="25">
        <f>A138+1</f>
        <v>50</v>
      </c>
      <c r="B139" s="24" t="s">
        <v>5</v>
      </c>
      <c r="C139" s="23"/>
      <c r="D139" s="7"/>
      <c r="E139" s="7"/>
      <c r="F139" s="7"/>
      <c r="G139" s="14"/>
      <c r="H139" s="13"/>
      <c r="I139" s="7"/>
      <c r="J139" s="7"/>
      <c r="K139" s="7"/>
      <c r="L139" s="12"/>
      <c r="M139" s="26">
        <v>0.83302459000000006</v>
      </c>
      <c r="N139" s="21"/>
      <c r="O139" s="21"/>
      <c r="P139" s="21"/>
      <c r="Q139" s="20">
        <v>0.83302459000000006</v>
      </c>
      <c r="R139" s="8"/>
      <c r="S139" s="7"/>
      <c r="T139" s="7"/>
      <c r="U139" s="7"/>
      <c r="V139" s="19"/>
      <c r="W139" s="19"/>
      <c r="X139" s="18"/>
      <c r="Y139" s="18"/>
      <c r="Z139" s="7"/>
      <c r="AA139" s="7"/>
      <c r="AB139" s="7"/>
      <c r="AC139" s="7"/>
      <c r="AD139" s="7"/>
      <c r="AE139" s="6"/>
    </row>
    <row r="140" spans="1:31" ht="25.5" x14ac:dyDescent="0.25">
      <c r="A140" s="25">
        <f>A139+1</f>
        <v>51</v>
      </c>
      <c r="B140" s="24" t="s">
        <v>4</v>
      </c>
      <c r="C140" s="23"/>
      <c r="D140" s="7"/>
      <c r="E140" s="7"/>
      <c r="F140" s="7"/>
      <c r="G140" s="14"/>
      <c r="H140" s="13"/>
      <c r="I140" s="7"/>
      <c r="J140" s="7"/>
      <c r="K140" s="7"/>
      <c r="L140" s="12"/>
      <c r="M140" s="22">
        <f>SUM(N140:Q140)</f>
        <v>0.72655102000000005</v>
      </c>
      <c r="N140" s="21"/>
      <c r="O140" s="21"/>
      <c r="P140" s="21"/>
      <c r="Q140" s="20">
        <v>0.72655102000000005</v>
      </c>
      <c r="R140" s="8"/>
      <c r="S140" s="7"/>
      <c r="T140" s="7"/>
      <c r="U140" s="7"/>
      <c r="V140" s="19">
        <v>2016</v>
      </c>
      <c r="W140" s="19">
        <v>25</v>
      </c>
      <c r="X140" s="18" t="s">
        <v>3</v>
      </c>
      <c r="Y140" s="18" t="s">
        <v>2</v>
      </c>
      <c r="Z140" s="7"/>
      <c r="AA140" s="7"/>
      <c r="AB140" s="7"/>
      <c r="AC140" s="7"/>
      <c r="AD140" s="7"/>
      <c r="AE140" s="6"/>
    </row>
    <row r="141" spans="1:31" x14ac:dyDescent="0.25">
      <c r="A141" s="17" t="s">
        <v>1</v>
      </c>
      <c r="B141" s="16" t="s">
        <v>0</v>
      </c>
      <c r="C141" s="15"/>
      <c r="D141" s="7"/>
      <c r="E141" s="7"/>
      <c r="F141" s="7"/>
      <c r="G141" s="14"/>
      <c r="H141" s="13"/>
      <c r="I141" s="7"/>
      <c r="J141" s="7"/>
      <c r="K141" s="7"/>
      <c r="L141" s="12"/>
      <c r="M141" s="11"/>
      <c r="N141" s="10"/>
      <c r="O141" s="10"/>
      <c r="P141" s="10"/>
      <c r="Q141" s="9"/>
      <c r="R141" s="8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6"/>
    </row>
    <row r="142" spans="1:31" x14ac:dyDescent="0.25">
      <c r="A142" s="2"/>
      <c r="B142" s="2"/>
      <c r="C142" s="2"/>
      <c r="D142" s="2"/>
      <c r="E142" s="2"/>
      <c r="F142" s="2"/>
      <c r="G142" s="4"/>
      <c r="H142" s="3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x14ac:dyDescent="0.25">
      <c r="A143" s="2"/>
      <c r="B143" s="2"/>
      <c r="C143" s="2"/>
      <c r="D143" s="2"/>
      <c r="E143" s="2"/>
      <c r="F143" s="2"/>
      <c r="G143" s="4"/>
      <c r="H143" s="3"/>
      <c r="I143" s="2"/>
      <c r="J143" s="2"/>
      <c r="K143" s="2"/>
      <c r="L143" s="2"/>
      <c r="M143" s="2"/>
      <c r="N143" s="5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x14ac:dyDescent="0.25">
      <c r="A144" s="2"/>
      <c r="B144" s="2"/>
      <c r="C144" s="2"/>
      <c r="D144" s="2"/>
      <c r="E144" s="2"/>
      <c r="F144" s="2"/>
      <c r="G144" s="4"/>
      <c r="H144" s="3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x14ac:dyDescent="0.25">
      <c r="A145" s="2"/>
      <c r="B145" s="2"/>
      <c r="C145" s="2"/>
      <c r="D145" s="2"/>
      <c r="E145" s="2"/>
      <c r="F145" s="2"/>
      <c r="G145" s="4"/>
      <c r="H145" s="3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x14ac:dyDescent="0.25">
      <c r="A146" s="2"/>
      <c r="B146" s="2"/>
      <c r="C146" s="2"/>
      <c r="D146" s="2"/>
      <c r="E146" s="2"/>
      <c r="F146" s="2"/>
      <c r="G146" s="4"/>
      <c r="H146" s="3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x14ac:dyDescent="0.25">
      <c r="A147" s="2"/>
      <c r="B147" s="2"/>
      <c r="C147" s="2"/>
      <c r="D147" s="2"/>
      <c r="E147" s="2"/>
      <c r="F147" s="2"/>
      <c r="G147" s="4"/>
      <c r="H147" s="3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x14ac:dyDescent="0.25">
      <c r="A148" s="2"/>
      <c r="B148" s="2"/>
      <c r="C148" s="2"/>
      <c r="D148" s="2"/>
      <c r="E148" s="2"/>
      <c r="F148" s="2"/>
      <c r="G148" s="4"/>
      <c r="H148" s="3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x14ac:dyDescent="0.25">
      <c r="A149" s="2"/>
      <c r="B149" s="2"/>
      <c r="C149" s="2"/>
      <c r="D149" s="2"/>
      <c r="E149" s="2"/>
      <c r="F149" s="2"/>
      <c r="G149" s="4"/>
      <c r="H149" s="3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x14ac:dyDescent="0.25">
      <c r="A150" s="2"/>
      <c r="B150" s="2"/>
      <c r="C150" s="2"/>
      <c r="D150" s="2"/>
      <c r="E150" s="2"/>
      <c r="F150" s="2"/>
      <c r="G150" s="4"/>
      <c r="H150" s="3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x14ac:dyDescent="0.25">
      <c r="A151" s="2"/>
      <c r="B151" s="2"/>
      <c r="C151" s="2"/>
      <c r="D151" s="2"/>
      <c r="E151" s="2"/>
      <c r="F151" s="2"/>
      <c r="G151" s="4"/>
      <c r="H151" s="3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93" spans="1:1" x14ac:dyDescent="0.25">
      <c r="A193" s="1">
        <f>A192+1</f>
        <v>1</v>
      </c>
    </row>
  </sheetData>
  <mergeCells count="14">
    <mergeCell ref="AC1:AE1"/>
    <mergeCell ref="A5:AE5"/>
    <mergeCell ref="A16:A17"/>
    <mergeCell ref="B16:B17"/>
    <mergeCell ref="C16:L16"/>
    <mergeCell ref="M16:Q17"/>
    <mergeCell ref="R16:AE16"/>
    <mergeCell ref="C17:F17"/>
    <mergeCell ref="G17:K17"/>
    <mergeCell ref="L17:L18"/>
    <mergeCell ref="R17:U17"/>
    <mergeCell ref="V17:Y17"/>
    <mergeCell ref="Z17:AD17"/>
    <mergeCell ref="AE17:AE18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пэс</vt:lpstr>
    </vt:vector>
  </TitlesOfParts>
  <Company>JSC DRSK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Дроздова Марина Викторовна</dc:creator>
  <cp:lastModifiedBy>Дроздова Марина Викторовна</cp:lastModifiedBy>
  <dcterms:created xsi:type="dcterms:W3CDTF">2013-11-07T03:59:34Z</dcterms:created>
  <dcterms:modified xsi:type="dcterms:W3CDTF">2013-11-07T03:59:46Z</dcterms:modified>
</cp:coreProperties>
</file>