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4.1" sheetId="1" r:id="rId1"/>
    <sheet name="4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hidden="1">[4]XLR_NoRangeSheet!$E$6</definedName>
    <definedName name="XLRPARAMS_DT2" hidden="1">[4]XLR_NoRangeSheet!$G$6</definedName>
    <definedName name="XLRPARAMS_DT2X1" hidden="1">[5]XLR_NoRangeSheet!$H$6</definedName>
    <definedName name="XLRPARAMS_DT2X2" hidden="1">[5]XLR_NoRangeSheet!$I$6</definedName>
    <definedName name="XLRPARAMS_DT2X3" hidden="1">[4]XLR_NoRangeSheet!$J$6</definedName>
    <definedName name="XLRPARAMS_MYNAME" hidden="1">[5]XLR_NoRangeSheet!$C$6</definedName>
    <definedName name="XLRPARAMS_XDATE" hidden="1">[4]XLR_NoRangeSheet!$B$6</definedName>
    <definedName name="Z_1C64D2AF_9AF0_47FD_8A3E_106A1E238C84_.wvu.PrintArea" localSheetId="1" hidden="1">'4.2'!$A$1:$Y$166</definedName>
    <definedName name="Z_1C64D2AF_9AF0_47FD_8A3E_106A1E238C84_.wvu.Rows" localSheetId="1" hidden="1">'4.2'!$39:$42,'4.2'!$65:$68,'4.2'!$72:$75,'4.2'!$77:$80,'4.2'!$115:$118,'4.2'!$140:$143,'4.2'!$145:$147</definedName>
    <definedName name="Z_478ABAA4_0832_4E15_AD93_51192F2295D5_.wvu.PrintArea" localSheetId="1" hidden="1">'4.2'!$A$1:$Y$166</definedName>
    <definedName name="Z_478ABAA4_0832_4E15_AD93_51192F2295D5_.wvu.Rows" localSheetId="1" hidden="1">'4.2'!$39:$42,'4.2'!$65:$68,'4.2'!$72:$75,'4.2'!$77:$80,'4.2'!$115:$118,'4.2'!$140:$143,'4.2'!$145:$147</definedName>
    <definedName name="Z_6B56903C_6402_468D_BFBA_A9FC0D18F37C_.wvu.Cols" localSheetId="1" hidden="1">'4.2'!$Y:$Y</definedName>
    <definedName name="Z_6B56903C_6402_468D_BFBA_A9FC0D18F37C_.wvu.PrintArea" localSheetId="1" hidden="1">'4.2'!$A$1:$Y$166</definedName>
    <definedName name="Z_6B56903C_6402_468D_BFBA_A9FC0D18F37C_.wvu.Rows" localSheetId="1" hidden="1">'4.2'!$38:$42,'4.2'!$53:$53,'4.2'!$65:$68,'4.2'!$70:$80,'4.2'!$82:$82,'4.2'!$109:$110,'4.2'!$113:$118,'4.2'!$122:$125,'4.2'!$133:$134,'4.2'!$138:$147</definedName>
    <definedName name="Z_A11DAECA_4C86_45FF_A25C_660292677B52_.wvu.Cols" localSheetId="0" hidden="1">'4.1'!$J:$P,'4.1'!$R:$AA,'4.1'!$AC:$BB,'4.1'!$BD:$CC,'4.1'!$CE:$DD,'4.1'!$DF:$EE,'4.1'!$EG:$FF,'4.1'!$FH:$GG</definedName>
    <definedName name="Z_A11DAECA_4C86_45FF_A25C_660292677B52_.wvu.PrintArea" localSheetId="0" hidden="1">'4.1'!$A$1:$GN$177</definedName>
    <definedName name="Z_A11DAECA_4C86_45FF_A25C_660292677B52_.wvu.PrintTitles" localSheetId="0" hidden="1">'4.1'!$21:$23</definedName>
    <definedName name="Z_A11DAECA_4C86_45FF_A25C_660292677B52_.wvu.Rows" localSheetId="0" hidden="1">'4.1'!$45:$49,'4.1'!$73:$76,'4.1'!$78:$94,'4.1'!$117:$135,'4.1'!$141:$142,'4.1'!$147:$152,'4.1'!$154:$157</definedName>
    <definedName name="Z_A1D23944_0216_447F_9B14_D3E286205FE7_.wvu.Cols" localSheetId="0" hidden="1">'4.1'!$R:$AA,'4.1'!$AC:$BB,'4.1'!$BD:$CC,'4.1'!$CE:$DD,'4.1'!$DF:$EE,'4.1'!$EG:$FF,'4.1'!$FH:$GG</definedName>
    <definedName name="Z_A1D23944_0216_447F_9B14_D3E286205FE7_.wvu.Rows" localSheetId="0" hidden="1">'4.1'!$32:$33,'4.1'!$45:$49,'4.1'!$58:$59,'4.1'!$73:$76,'4.1'!$78:$89,'4.1'!$91:$91,'4.1'!$94:$94,'4.1'!$119:$120,'4.1'!$123:$128,'4.1'!$132:$135,'4.1'!$141:$142,'4.1'!$146:$157</definedName>
    <definedName name="апрапр" hidden="1">[6]XLR_NoRangeSheet!$H$6</definedName>
    <definedName name="АЭС" localSheetId="0">#REF!</definedName>
    <definedName name="АЭС">#REF!</definedName>
    <definedName name="доли1">'[7]эл ст'!$A$368:$IV$368</definedName>
    <definedName name="ё">#REF!</definedName>
    <definedName name="ж" hidden="1">[9]XLR_NoRangeSheet!$B$6</definedName>
    <definedName name="_xlnm.Print_Titles" localSheetId="0">'4.1'!$21:$23</definedName>
    <definedName name="курс">[10]Исходные!$I$8</definedName>
    <definedName name="ната" hidden="1">[11]XLR_NoRangeSheet!$G$6</definedName>
    <definedName name="нголеноек">[12]Исходные!$I$7</definedName>
    <definedName name="НДС">#REF!</definedName>
    <definedName name="НП">[14]Исходные!$I$7</definedName>
    <definedName name="_xlnm.Print_Area" localSheetId="0">'4.1'!$A$1:$GN$192</definedName>
    <definedName name="_xlnm.Print_Area" localSheetId="1">'4.2'!$A$1:$Y$166</definedName>
    <definedName name="Пирл">[15]Проект!#REF!</definedName>
    <definedName name="прил31" hidden="1">[16]XLR_NoRangeSheet!$J$6</definedName>
    <definedName name="Собст">'[7]эл ст'!$A$360:$IV$360</definedName>
    <definedName name="Собств">'[7]эл ст'!$A$369:$IV$369</definedName>
    <definedName name="СуммTable_10">[1]Сумм!$A$685:$AP$723</definedName>
    <definedName name="Т">[17]Проект!$D$20</definedName>
    <definedName name="э" hidden="1">[9]XLR_NoRangeSheet!$E$6</definedName>
    <definedName name="я" hidden="1">[16]XLR_NoRangeSheet!$G$6</definedName>
  </definedNames>
  <calcPr calcId="145621" fullCalcOnLoad="1"/>
</workbook>
</file>

<file path=xl/calcChain.xml><?xml version="1.0" encoding="utf-8"?>
<calcChain xmlns="http://schemas.openxmlformats.org/spreadsheetml/2006/main">
  <c r="C25" i="2" l="1"/>
  <c r="C24" i="2" s="1"/>
  <c r="C26" i="2"/>
  <c r="O26" i="2"/>
  <c r="P26" i="2"/>
  <c r="Q26" i="2"/>
  <c r="Q25" i="2" s="1"/>
  <c r="Q24" i="2" s="1"/>
  <c r="Q23" i="2" s="1"/>
  <c r="R26" i="2"/>
  <c r="R25" i="2" s="1"/>
  <c r="R24" i="2" s="1"/>
  <c r="R23" i="2" s="1"/>
  <c r="R22" i="2" s="1"/>
  <c r="R21" i="2" s="1"/>
  <c r="R20" i="2" s="1"/>
  <c r="R19" i="2" s="1"/>
  <c r="S26" i="2"/>
  <c r="T26" i="2"/>
  <c r="U26" i="2"/>
  <c r="V26" i="2"/>
  <c r="W26" i="2"/>
  <c r="X26" i="2"/>
  <c r="Y26" i="2"/>
  <c r="Y27" i="2"/>
  <c r="C28" i="2"/>
  <c r="O28" i="2"/>
  <c r="P28" i="2"/>
  <c r="Q28" i="2"/>
  <c r="R28" i="2"/>
  <c r="S28" i="2"/>
  <c r="T28" i="2"/>
  <c r="U28" i="2"/>
  <c r="V28" i="2"/>
  <c r="W28" i="2"/>
  <c r="X28" i="2"/>
  <c r="X25" i="2" s="1"/>
  <c r="X24" i="2" s="1"/>
  <c r="X23" i="2" s="1"/>
  <c r="Y28" i="2"/>
  <c r="Y29" i="2"/>
  <c r="Y30" i="2"/>
  <c r="C31" i="2"/>
  <c r="O31" i="2"/>
  <c r="P31" i="2"/>
  <c r="Q31" i="2"/>
  <c r="R31" i="2"/>
  <c r="T31" i="2"/>
  <c r="U31" i="2"/>
  <c r="V31" i="2"/>
  <c r="V25" i="2" s="1"/>
  <c r="V24" i="2" s="1"/>
  <c r="V23" i="2" s="1"/>
  <c r="W31" i="2"/>
  <c r="X31" i="2"/>
  <c r="S32" i="2"/>
  <c r="S31" i="2" s="1"/>
  <c r="Y32" i="2"/>
  <c r="Y31" i="2" s="1"/>
  <c r="Y33" i="2"/>
  <c r="C34" i="2"/>
  <c r="O34" i="2"/>
  <c r="P34" i="2"/>
  <c r="Q34" i="2"/>
  <c r="R34" i="2"/>
  <c r="S34" i="2"/>
  <c r="T34" i="2"/>
  <c r="V34" i="2"/>
  <c r="W34" i="2"/>
  <c r="X34" i="2"/>
  <c r="S35" i="2"/>
  <c r="T35" i="2"/>
  <c r="Y35" i="2"/>
  <c r="X36" i="2"/>
  <c r="Y36" i="2"/>
  <c r="T37" i="2"/>
  <c r="U37" i="2"/>
  <c r="G43" i="2"/>
  <c r="G19" i="2" s="1"/>
  <c r="C44" i="2"/>
  <c r="G44" i="2"/>
  <c r="O44" i="2"/>
  <c r="P44" i="2"/>
  <c r="P43" i="2" s="1"/>
  <c r="Q44" i="2"/>
  <c r="Q43" i="2" s="1"/>
  <c r="R44" i="2"/>
  <c r="R43" i="2" s="1"/>
  <c r="T44" i="2"/>
  <c r="U44" i="2"/>
  <c r="U43" i="2" s="1"/>
  <c r="V44" i="2"/>
  <c r="W44" i="2"/>
  <c r="X44" i="2"/>
  <c r="Y45" i="2"/>
  <c r="S46" i="2"/>
  <c r="S44" i="2" s="1"/>
  <c r="S43" i="2" s="1"/>
  <c r="C47" i="2"/>
  <c r="O47" i="2"/>
  <c r="O43" i="2" s="1"/>
  <c r="P47" i="2"/>
  <c r="Q47" i="2"/>
  <c r="R47" i="2"/>
  <c r="S47" i="2"/>
  <c r="T47" i="2"/>
  <c r="T43" i="2" s="1"/>
  <c r="U47" i="2"/>
  <c r="V47" i="2"/>
  <c r="V43" i="2" s="1"/>
  <c r="W47" i="2"/>
  <c r="W43" i="2" s="1"/>
  <c r="X47" i="2"/>
  <c r="X43" i="2" s="1"/>
  <c r="Y48" i="2"/>
  <c r="Y47" i="2" s="1"/>
  <c r="C50" i="2"/>
  <c r="O50" i="2"/>
  <c r="P50" i="2"/>
  <c r="Q50" i="2"/>
  <c r="R50" i="2"/>
  <c r="T50" i="2"/>
  <c r="U50" i="2"/>
  <c r="V50" i="2"/>
  <c r="W50" i="2"/>
  <c r="X50" i="2"/>
  <c r="S51" i="2"/>
  <c r="O52" i="2"/>
  <c r="P52" i="2"/>
  <c r="W52" i="2"/>
  <c r="X52" i="2"/>
  <c r="C54" i="2"/>
  <c r="C52" i="2" s="1"/>
  <c r="O54" i="2"/>
  <c r="P54" i="2"/>
  <c r="Q54" i="2"/>
  <c r="Q52" i="2" s="1"/>
  <c r="R54" i="2"/>
  <c r="R52" i="2" s="1"/>
  <c r="S54" i="2"/>
  <c r="S52" i="2" s="1"/>
  <c r="T54" i="2"/>
  <c r="T52" i="2" s="1"/>
  <c r="U54" i="2"/>
  <c r="U52" i="2" s="1"/>
  <c r="V54" i="2"/>
  <c r="V52" i="2" s="1"/>
  <c r="W54" i="2"/>
  <c r="X54" i="2"/>
  <c r="Y55" i="2"/>
  <c r="Y56" i="2"/>
  <c r="Y54" i="2" s="1"/>
  <c r="Y52" i="2" s="1"/>
  <c r="C57" i="2"/>
  <c r="O57" i="2"/>
  <c r="P57" i="2"/>
  <c r="Q57" i="2"/>
  <c r="R57" i="2"/>
  <c r="T57" i="2"/>
  <c r="U57" i="2"/>
  <c r="V57" i="2"/>
  <c r="W57" i="2"/>
  <c r="X57" i="2"/>
  <c r="S58" i="2"/>
  <c r="S59" i="2"/>
  <c r="Y59" i="2"/>
  <c r="C60" i="2"/>
  <c r="O60" i="2"/>
  <c r="P60" i="2"/>
  <c r="Q60" i="2"/>
  <c r="R60" i="2"/>
  <c r="T60" i="2"/>
  <c r="U60" i="2"/>
  <c r="V60" i="2"/>
  <c r="W60" i="2"/>
  <c r="X60" i="2"/>
  <c r="S61" i="2"/>
  <c r="Y62" i="2"/>
  <c r="S63" i="2"/>
  <c r="Y63" i="2"/>
  <c r="T70" i="2"/>
  <c r="U70" i="2"/>
  <c r="C71" i="2"/>
  <c r="C70" i="2" s="1"/>
  <c r="C69" i="2" s="1"/>
  <c r="O71" i="2"/>
  <c r="O70" i="2" s="1"/>
  <c r="O69" i="2" s="1"/>
  <c r="P71" i="2"/>
  <c r="P70" i="2" s="1"/>
  <c r="P69" i="2" s="1"/>
  <c r="Q71" i="2"/>
  <c r="Q70" i="2" s="1"/>
  <c r="R71" i="2"/>
  <c r="R70" i="2" s="1"/>
  <c r="R69" i="2" s="1"/>
  <c r="S71" i="2"/>
  <c r="S70" i="2" s="1"/>
  <c r="T71" i="2"/>
  <c r="U71" i="2"/>
  <c r="V71" i="2"/>
  <c r="V70" i="2" s="1"/>
  <c r="W71" i="2"/>
  <c r="W70" i="2" s="1"/>
  <c r="W69" i="2" s="1"/>
  <c r="X71" i="2"/>
  <c r="X70" i="2" s="1"/>
  <c r="X69" i="2" s="1"/>
  <c r="Y71" i="2"/>
  <c r="Y70" i="2" s="1"/>
  <c r="X81" i="2"/>
  <c r="C83" i="2"/>
  <c r="C81" i="2" s="1"/>
  <c r="O83" i="2"/>
  <c r="O81" i="2" s="1"/>
  <c r="P83" i="2"/>
  <c r="P81" i="2" s="1"/>
  <c r="Q83" i="2"/>
  <c r="Q81" i="2" s="1"/>
  <c r="R83" i="2"/>
  <c r="R81" i="2" s="1"/>
  <c r="T83" i="2"/>
  <c r="T81" i="2" s="1"/>
  <c r="U83" i="2"/>
  <c r="U81" i="2" s="1"/>
  <c r="V83" i="2"/>
  <c r="V81" i="2" s="1"/>
  <c r="W83" i="2"/>
  <c r="W81" i="2" s="1"/>
  <c r="X83" i="2"/>
  <c r="S84" i="2"/>
  <c r="S83" i="2" s="1"/>
  <c r="S81" i="2" s="1"/>
  <c r="S85" i="2"/>
  <c r="Y85" i="2"/>
  <c r="C87" i="2"/>
  <c r="O87" i="2"/>
  <c r="P87" i="2"/>
  <c r="Q87" i="2"/>
  <c r="R87" i="2"/>
  <c r="T87" i="2"/>
  <c r="V87" i="2"/>
  <c r="W87" i="2"/>
  <c r="X87" i="2"/>
  <c r="Y88" i="2"/>
  <c r="Y89" i="2"/>
  <c r="U90" i="2"/>
  <c r="U87" i="2" s="1"/>
  <c r="Y91" i="2"/>
  <c r="Y92" i="2"/>
  <c r="S93" i="2"/>
  <c r="T93" i="2"/>
  <c r="S94" i="2"/>
  <c r="Y94" i="2"/>
  <c r="C95" i="2"/>
  <c r="O95" i="2"/>
  <c r="P95" i="2"/>
  <c r="Q95" i="2"/>
  <c r="R95" i="2"/>
  <c r="U95" i="2"/>
  <c r="V95" i="2"/>
  <c r="S96" i="2"/>
  <c r="S97" i="2"/>
  <c r="Y97" i="2"/>
  <c r="S98" i="2"/>
  <c r="T98" i="2"/>
  <c r="T95" i="2" s="1"/>
  <c r="V98" i="2"/>
  <c r="W98" i="2"/>
  <c r="W95" i="2" s="1"/>
  <c r="X98" i="2"/>
  <c r="C99" i="2"/>
  <c r="O99" i="2"/>
  <c r="P99" i="2"/>
  <c r="Q99" i="2"/>
  <c r="R99" i="2"/>
  <c r="S99" i="2"/>
  <c r="T99" i="2"/>
  <c r="U99" i="2"/>
  <c r="V99" i="2"/>
  <c r="W99" i="2"/>
  <c r="X99" i="2"/>
  <c r="Y100" i="2"/>
  <c r="Y101" i="2"/>
  <c r="Y99" i="2" s="1"/>
  <c r="Y102" i="2"/>
  <c r="S103" i="2"/>
  <c r="Y103" i="2" s="1"/>
  <c r="Y104" i="2"/>
  <c r="C111" i="2"/>
  <c r="C108" i="2" s="1"/>
  <c r="C107" i="2" s="1"/>
  <c r="C106" i="2" s="1"/>
  <c r="C105" i="2" s="1"/>
  <c r="O111" i="2"/>
  <c r="O108" i="2" s="1"/>
  <c r="O107" i="2" s="1"/>
  <c r="P111" i="2"/>
  <c r="P108" i="2" s="1"/>
  <c r="P107" i="2" s="1"/>
  <c r="Q111" i="2"/>
  <c r="Q108" i="2" s="1"/>
  <c r="Q107" i="2" s="1"/>
  <c r="Q106" i="2" s="1"/>
  <c r="Q105" i="2" s="1"/>
  <c r="R111" i="2"/>
  <c r="R108" i="2" s="1"/>
  <c r="R107" i="2" s="1"/>
  <c r="R106" i="2" s="1"/>
  <c r="R105" i="2" s="1"/>
  <c r="S111" i="2"/>
  <c r="S108" i="2" s="1"/>
  <c r="S107" i="2" s="1"/>
  <c r="T111" i="2"/>
  <c r="T108" i="2" s="1"/>
  <c r="T107" i="2" s="1"/>
  <c r="U111" i="2"/>
  <c r="U108" i="2" s="1"/>
  <c r="U107" i="2" s="1"/>
  <c r="U106" i="2" s="1"/>
  <c r="U105" i="2" s="1"/>
  <c r="V111" i="2"/>
  <c r="V108" i="2" s="1"/>
  <c r="V107" i="2" s="1"/>
  <c r="V106" i="2" s="1"/>
  <c r="V105" i="2" s="1"/>
  <c r="W111" i="2"/>
  <c r="W108" i="2" s="1"/>
  <c r="W107" i="2" s="1"/>
  <c r="X111" i="2"/>
  <c r="X108" i="2" s="1"/>
  <c r="X107" i="2" s="1"/>
  <c r="Y112" i="2"/>
  <c r="Y111" i="2" s="1"/>
  <c r="Y108" i="2" s="1"/>
  <c r="Y107" i="2" s="1"/>
  <c r="Y106" i="2" s="1"/>
  <c r="T119" i="2"/>
  <c r="U119" i="2"/>
  <c r="C120" i="2"/>
  <c r="C119" i="2" s="1"/>
  <c r="O120" i="2"/>
  <c r="O119" i="2" s="1"/>
  <c r="P120" i="2"/>
  <c r="P119" i="2" s="1"/>
  <c r="Q120" i="2"/>
  <c r="Q119" i="2" s="1"/>
  <c r="R120" i="2"/>
  <c r="R119" i="2" s="1"/>
  <c r="S120" i="2"/>
  <c r="S119" i="2" s="1"/>
  <c r="T120" i="2"/>
  <c r="U120" i="2"/>
  <c r="V120" i="2"/>
  <c r="V119" i="2" s="1"/>
  <c r="W120" i="2"/>
  <c r="W119" i="2" s="1"/>
  <c r="X120" i="2"/>
  <c r="X119" i="2" s="1"/>
  <c r="Y120" i="2"/>
  <c r="Y119" i="2" s="1"/>
  <c r="Y121" i="2"/>
  <c r="O132" i="2"/>
  <c r="O131" i="2" s="1"/>
  <c r="O130" i="2" s="1"/>
  <c r="W132" i="2"/>
  <c r="W131" i="2" s="1"/>
  <c r="W130" i="2" s="1"/>
  <c r="C135" i="2"/>
  <c r="C132" i="2" s="1"/>
  <c r="C131" i="2" s="1"/>
  <c r="C130" i="2" s="1"/>
  <c r="O135" i="2"/>
  <c r="P135" i="2"/>
  <c r="P132" i="2" s="1"/>
  <c r="P131" i="2" s="1"/>
  <c r="P130" i="2" s="1"/>
  <c r="Q135" i="2"/>
  <c r="Q132" i="2" s="1"/>
  <c r="Q131" i="2" s="1"/>
  <c r="Q130" i="2" s="1"/>
  <c r="R135" i="2"/>
  <c r="R132" i="2" s="1"/>
  <c r="R131" i="2" s="1"/>
  <c r="R130" i="2" s="1"/>
  <c r="T135" i="2"/>
  <c r="T132" i="2" s="1"/>
  <c r="T131" i="2" s="1"/>
  <c r="T130" i="2" s="1"/>
  <c r="U135" i="2"/>
  <c r="U132" i="2" s="1"/>
  <c r="U131" i="2" s="1"/>
  <c r="U130" i="2" s="1"/>
  <c r="V135" i="2"/>
  <c r="V132" i="2" s="1"/>
  <c r="V131" i="2" s="1"/>
  <c r="V130" i="2" s="1"/>
  <c r="W135" i="2"/>
  <c r="X135" i="2"/>
  <c r="X132" i="2" s="1"/>
  <c r="X131" i="2" s="1"/>
  <c r="X130" i="2" s="1"/>
  <c r="S136" i="2"/>
  <c r="Y136" i="2"/>
  <c r="S137" i="2"/>
  <c r="Y137" i="2" s="1"/>
  <c r="C148" i="2"/>
  <c r="O148" i="2"/>
  <c r="P148" i="2"/>
  <c r="Q148" i="2"/>
  <c r="R148" i="2"/>
  <c r="S148" i="2"/>
  <c r="T148" i="2"/>
  <c r="U148" i="2"/>
  <c r="V148" i="2"/>
  <c r="W148" i="2"/>
  <c r="X148" i="2"/>
  <c r="Y149" i="2"/>
  <c r="Y150" i="2"/>
  <c r="Y148" i="2" s="1"/>
  <c r="Y151" i="2"/>
  <c r="Y152" i="2"/>
  <c r="C154" i="2"/>
  <c r="O154" i="2"/>
  <c r="P154" i="2"/>
  <c r="Q154" i="2"/>
  <c r="R154" i="2"/>
  <c r="S154" i="2"/>
  <c r="T154" i="2"/>
  <c r="U154" i="2"/>
  <c r="V154" i="2"/>
  <c r="W154" i="2"/>
  <c r="X154" i="2"/>
  <c r="Y155" i="2"/>
  <c r="Y156" i="2"/>
  <c r="Y157" i="2"/>
  <c r="Y158" i="2"/>
  <c r="Y159" i="2"/>
  <c r="C160" i="2"/>
  <c r="O160" i="2"/>
  <c r="P160" i="2"/>
  <c r="Q160" i="2"/>
  <c r="R160" i="2"/>
  <c r="S160" i="2"/>
  <c r="T160" i="2"/>
  <c r="U160" i="2"/>
  <c r="V160" i="2"/>
  <c r="W160" i="2"/>
  <c r="X160" i="2"/>
  <c r="Y160" i="2"/>
  <c r="J25" i="1"/>
  <c r="L25" i="1"/>
  <c r="O25" i="1"/>
  <c r="N28" i="1"/>
  <c r="N25" i="1" s="1"/>
  <c r="P28" i="1"/>
  <c r="P25" i="1" s="1"/>
  <c r="X29" i="1"/>
  <c r="BS29" i="1"/>
  <c r="EY29" i="1"/>
  <c r="J30" i="1"/>
  <c r="FE30" i="1"/>
  <c r="O31" i="1"/>
  <c r="O30" i="1" s="1"/>
  <c r="X31" i="1"/>
  <c r="X30" i="1" s="1"/>
  <c r="AF31" i="1"/>
  <c r="AF30" i="1" s="1"/>
  <c r="AJ31" i="1"/>
  <c r="AJ30" i="1" s="1"/>
  <c r="AM31" i="1"/>
  <c r="AM30" i="1" s="1"/>
  <c r="AM29" i="1" s="1"/>
  <c r="AN31" i="1"/>
  <c r="AN30" i="1" s="1"/>
  <c r="AN29" i="1" s="1"/>
  <c r="AS31" i="1"/>
  <c r="AS30" i="1" s="1"/>
  <c r="AV31" i="1"/>
  <c r="AV30" i="1" s="1"/>
  <c r="AV29" i="1" s="1"/>
  <c r="AW31" i="1"/>
  <c r="AW30" i="1" s="1"/>
  <c r="AW29" i="1" s="1"/>
  <c r="AZ31" i="1"/>
  <c r="AZ30" i="1" s="1"/>
  <c r="BA31" i="1"/>
  <c r="BA30" i="1" s="1"/>
  <c r="BI31" i="1"/>
  <c r="BI30" i="1" s="1"/>
  <c r="BM31" i="1"/>
  <c r="BM30" i="1" s="1"/>
  <c r="BP31" i="1"/>
  <c r="BP30" i="1" s="1"/>
  <c r="BY31" i="1"/>
  <c r="BY30" i="1" s="1"/>
  <c r="CC31" i="1"/>
  <c r="CC30" i="1" s="1"/>
  <c r="CO31" i="1"/>
  <c r="CO30" i="1" s="1"/>
  <c r="CS31" i="1"/>
  <c r="CS30" i="1" s="1"/>
  <c r="DB31" i="1"/>
  <c r="DB30" i="1" s="1"/>
  <c r="DC31" i="1"/>
  <c r="DC30" i="1" s="1"/>
  <c r="DC29" i="1" s="1"/>
  <c r="DK31" i="1"/>
  <c r="DK30" i="1" s="1"/>
  <c r="DR31" i="1"/>
  <c r="DR30" i="1" s="1"/>
  <c r="DR29" i="1" s="1"/>
  <c r="EA31" i="1"/>
  <c r="EA30" i="1" s="1"/>
  <c r="EB31" i="1"/>
  <c r="EB30" i="1" s="1"/>
  <c r="EF31" i="1"/>
  <c r="EF30" i="1" s="1"/>
  <c r="EJ31" i="1"/>
  <c r="EJ30" i="1" s="1"/>
  <c r="EN31" i="1"/>
  <c r="EN30" i="1" s="1"/>
  <c r="ER31" i="1"/>
  <c r="ER30" i="1" s="1"/>
  <c r="ER29" i="1" s="1"/>
  <c r="EY31" i="1"/>
  <c r="EY30" i="1" s="1"/>
  <c r="EZ31" i="1"/>
  <c r="EZ30" i="1" s="1"/>
  <c r="FD31" i="1"/>
  <c r="FD30" i="1" s="1"/>
  <c r="FD29" i="1" s="1"/>
  <c r="GK31" i="1"/>
  <c r="GK30" i="1" s="1"/>
  <c r="D32" i="1"/>
  <c r="G32" i="1"/>
  <c r="I32" i="1"/>
  <c r="J32" i="1"/>
  <c r="J31" i="1" s="1"/>
  <c r="K32" i="1"/>
  <c r="L32" i="1"/>
  <c r="L31" i="1" s="1"/>
  <c r="L30" i="1" s="1"/>
  <c r="M32" i="1"/>
  <c r="N32" i="1"/>
  <c r="N31" i="1" s="1"/>
  <c r="N30" i="1" s="1"/>
  <c r="O32" i="1"/>
  <c r="P32" i="1"/>
  <c r="Q32" i="1"/>
  <c r="T32" i="1"/>
  <c r="U32" i="1"/>
  <c r="V32" i="1"/>
  <c r="W32" i="1"/>
  <c r="X32" i="1"/>
  <c r="Y32" i="1"/>
  <c r="Z32" i="1"/>
  <c r="AA32" i="1"/>
  <c r="AB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S32" i="1"/>
  <c r="AT32" i="1"/>
  <c r="AU32" i="1"/>
  <c r="AV32" i="1"/>
  <c r="AW32" i="1"/>
  <c r="AX32" i="1"/>
  <c r="AY32" i="1"/>
  <c r="AZ32" i="1"/>
  <c r="BA32" i="1"/>
  <c r="BB32" i="1"/>
  <c r="BC32" i="1"/>
  <c r="BF32" i="1"/>
  <c r="BG32" i="1"/>
  <c r="BH32" i="1"/>
  <c r="BI32" i="1"/>
  <c r="BJ32" i="1"/>
  <c r="BK32" i="1"/>
  <c r="BL32" i="1"/>
  <c r="BM32" i="1"/>
  <c r="BN32" i="1"/>
  <c r="BN31" i="1" s="1"/>
  <c r="BN30" i="1" s="1"/>
  <c r="BO32" i="1"/>
  <c r="BO31" i="1" s="1"/>
  <c r="BO30" i="1" s="1"/>
  <c r="BP32" i="1"/>
  <c r="BQ32" i="1"/>
  <c r="BR32" i="1"/>
  <c r="BT32" i="1"/>
  <c r="BT31" i="1" s="1"/>
  <c r="BT30" i="1" s="1"/>
  <c r="BU32" i="1"/>
  <c r="BV32" i="1"/>
  <c r="BW32" i="1"/>
  <c r="BX32" i="1"/>
  <c r="BY32" i="1"/>
  <c r="BZ32" i="1"/>
  <c r="CA32" i="1"/>
  <c r="CB32" i="1"/>
  <c r="CC32" i="1"/>
  <c r="CD32" i="1"/>
  <c r="CG32" i="1"/>
  <c r="CH32" i="1"/>
  <c r="CI32" i="1"/>
  <c r="CJ32" i="1"/>
  <c r="CK32" i="1"/>
  <c r="CL32" i="1"/>
  <c r="CM32" i="1"/>
  <c r="CM31" i="1" s="1"/>
  <c r="CM30" i="1" s="1"/>
  <c r="CM29" i="1" s="1"/>
  <c r="CN32" i="1"/>
  <c r="CO32" i="1"/>
  <c r="CP32" i="1"/>
  <c r="CQ32" i="1"/>
  <c r="CQ31" i="1" s="1"/>
  <c r="CQ30" i="1" s="1"/>
  <c r="CQ29" i="1" s="1"/>
  <c r="CQ28" i="1" s="1"/>
  <c r="CR32" i="1"/>
  <c r="CS32" i="1"/>
  <c r="CU32" i="1"/>
  <c r="CV32" i="1"/>
  <c r="CV31" i="1" s="1"/>
  <c r="CV30" i="1" s="1"/>
  <c r="CW32" i="1"/>
  <c r="CX32" i="1"/>
  <c r="CY32" i="1"/>
  <c r="CZ32" i="1"/>
  <c r="CZ31" i="1" s="1"/>
  <c r="CZ30" i="1" s="1"/>
  <c r="CZ29" i="1" s="1"/>
  <c r="DA32" i="1"/>
  <c r="DB32" i="1"/>
  <c r="DC32" i="1"/>
  <c r="DD32" i="1"/>
  <c r="DD31" i="1" s="1"/>
  <c r="DD30" i="1" s="1"/>
  <c r="DD29" i="1" s="1"/>
  <c r="DE32" i="1"/>
  <c r="DG32" i="1"/>
  <c r="DF32" i="1" s="1"/>
  <c r="DH32" i="1"/>
  <c r="DI32" i="1"/>
  <c r="DI31" i="1" s="1"/>
  <c r="DI30" i="1" s="1"/>
  <c r="DI29" i="1" s="1"/>
  <c r="DJ32" i="1"/>
  <c r="DK32" i="1"/>
  <c r="DL32" i="1"/>
  <c r="DM32" i="1"/>
  <c r="DM31" i="1" s="1"/>
  <c r="DM30" i="1" s="1"/>
  <c r="DN32" i="1"/>
  <c r="DO32" i="1"/>
  <c r="DP32" i="1"/>
  <c r="DQ32" i="1"/>
  <c r="DQ31" i="1" s="1"/>
  <c r="DQ30" i="1" s="1"/>
  <c r="DR32" i="1"/>
  <c r="DS32" i="1"/>
  <c r="DT32" i="1"/>
  <c r="DV32" i="1"/>
  <c r="DV31" i="1" s="1"/>
  <c r="DV30" i="1" s="1"/>
  <c r="DW32" i="1"/>
  <c r="DX32" i="1"/>
  <c r="DY32" i="1"/>
  <c r="DZ32" i="1"/>
  <c r="DZ31" i="1" s="1"/>
  <c r="DZ30" i="1" s="1"/>
  <c r="EA32" i="1"/>
  <c r="EB32" i="1"/>
  <c r="EC32" i="1"/>
  <c r="ED32" i="1"/>
  <c r="ED31" i="1" s="1"/>
  <c r="ED30" i="1" s="1"/>
  <c r="EE32" i="1"/>
  <c r="EF32" i="1"/>
  <c r="EH32" i="1"/>
  <c r="EI32" i="1"/>
  <c r="EJ32" i="1"/>
  <c r="EK32" i="1"/>
  <c r="EL32" i="1"/>
  <c r="EM32" i="1"/>
  <c r="EN32" i="1"/>
  <c r="EO32" i="1"/>
  <c r="EP32" i="1"/>
  <c r="EP31" i="1" s="1"/>
  <c r="EP30" i="1" s="1"/>
  <c r="EQ32" i="1"/>
  <c r="ER32" i="1"/>
  <c r="ES32" i="1"/>
  <c r="ET32" i="1"/>
  <c r="EU32" i="1"/>
  <c r="EV32" i="1"/>
  <c r="EW32" i="1"/>
  <c r="EW31" i="1" s="1"/>
  <c r="EW30" i="1" s="1"/>
  <c r="EX32" i="1"/>
  <c r="EX31" i="1" s="1"/>
  <c r="EX30" i="1" s="1"/>
  <c r="EY32" i="1"/>
  <c r="EZ32" i="1"/>
  <c r="FA32" i="1"/>
  <c r="FA31" i="1" s="1"/>
  <c r="FA30" i="1" s="1"/>
  <c r="FB32" i="1"/>
  <c r="FB31" i="1" s="1"/>
  <c r="FB30" i="1" s="1"/>
  <c r="FC32" i="1"/>
  <c r="FD32" i="1"/>
  <c r="FE32" i="1"/>
  <c r="FE31" i="1" s="1"/>
  <c r="FF32" i="1"/>
  <c r="FF31" i="1" s="1"/>
  <c r="FF30" i="1" s="1"/>
  <c r="FG32" i="1"/>
  <c r="FH32" i="1"/>
  <c r="FJ32" i="1"/>
  <c r="FL32" i="1"/>
  <c r="FN32" i="1"/>
  <c r="FP32" i="1"/>
  <c r="FU32" i="1"/>
  <c r="FY32" i="1"/>
  <c r="FZ32" i="1"/>
  <c r="GH32" i="1"/>
  <c r="GI32" i="1"/>
  <c r="GJ32" i="1"/>
  <c r="GK32" i="1"/>
  <c r="GL32" i="1"/>
  <c r="GM32" i="1"/>
  <c r="GN32" i="1"/>
  <c r="H33" i="1"/>
  <c r="H32" i="1" s="1"/>
  <c r="D34" i="1"/>
  <c r="G34" i="1"/>
  <c r="I34" i="1"/>
  <c r="J34" i="1"/>
  <c r="K34" i="1"/>
  <c r="K31" i="1" s="1"/>
  <c r="K30" i="1" s="1"/>
  <c r="L34" i="1"/>
  <c r="M34" i="1"/>
  <c r="N34" i="1"/>
  <c r="O34" i="1"/>
  <c r="Q34" i="1"/>
  <c r="U34" i="1"/>
  <c r="V34" i="1"/>
  <c r="X34" i="1"/>
  <c r="Y34" i="1"/>
  <c r="Z34" i="1"/>
  <c r="AA34" i="1"/>
  <c r="AA31" i="1" s="1"/>
  <c r="AA30" i="1" s="1"/>
  <c r="AB34" i="1"/>
  <c r="AF34" i="1"/>
  <c r="AH34" i="1"/>
  <c r="AI34" i="1"/>
  <c r="AI31" i="1" s="1"/>
  <c r="AI30" i="1" s="1"/>
  <c r="AJ34" i="1"/>
  <c r="AK34" i="1"/>
  <c r="AL34" i="1"/>
  <c r="AM34" i="1"/>
  <c r="AN34" i="1"/>
  <c r="AO34" i="1"/>
  <c r="AP34" i="1"/>
  <c r="AQ34" i="1"/>
  <c r="AQ31" i="1" s="1"/>
  <c r="AQ30" i="1" s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F34" i="1"/>
  <c r="BG34" i="1"/>
  <c r="BI34" i="1"/>
  <c r="BK34" i="1"/>
  <c r="BM34" i="1"/>
  <c r="BN34" i="1"/>
  <c r="BO34" i="1"/>
  <c r="BP34" i="1"/>
  <c r="BR34" i="1"/>
  <c r="BS34" i="1"/>
  <c r="BT34" i="1"/>
  <c r="BV34" i="1"/>
  <c r="BV31" i="1" s="1"/>
  <c r="BV30" i="1" s="1"/>
  <c r="BW34" i="1"/>
  <c r="BX34" i="1"/>
  <c r="BY34" i="1"/>
  <c r="BZ34" i="1"/>
  <c r="BZ31" i="1" s="1"/>
  <c r="BZ30" i="1" s="1"/>
  <c r="CA34" i="1"/>
  <c r="CB34" i="1"/>
  <c r="CC34" i="1"/>
  <c r="CD34" i="1"/>
  <c r="CD31" i="1" s="1"/>
  <c r="CD30" i="1" s="1"/>
  <c r="CH34" i="1"/>
  <c r="CJ34" i="1"/>
  <c r="CL34" i="1"/>
  <c r="CL31" i="1" s="1"/>
  <c r="CL30" i="1" s="1"/>
  <c r="CM34" i="1"/>
  <c r="CN34" i="1"/>
  <c r="CO34" i="1"/>
  <c r="CP34" i="1"/>
  <c r="CP31" i="1" s="1"/>
  <c r="CP30" i="1" s="1"/>
  <c r="CQ34" i="1"/>
  <c r="CS34" i="1"/>
  <c r="CT34" i="1"/>
  <c r="CU34" i="1"/>
  <c r="CU31" i="1" s="1"/>
  <c r="CU30" i="1" s="1"/>
  <c r="CU29" i="1" s="1"/>
  <c r="CX34" i="1"/>
  <c r="CX31" i="1" s="1"/>
  <c r="CX30" i="1" s="1"/>
  <c r="CY34" i="1"/>
  <c r="CY31" i="1" s="1"/>
  <c r="CY30" i="1" s="1"/>
  <c r="CY29" i="1" s="1"/>
  <c r="CY28" i="1" s="1"/>
  <c r="CZ34" i="1"/>
  <c r="DA34" i="1"/>
  <c r="DB34" i="1"/>
  <c r="DC34" i="1"/>
  <c r="DD34" i="1"/>
  <c r="DE34" i="1"/>
  <c r="DI34" i="1"/>
  <c r="DK34" i="1"/>
  <c r="DM34" i="1"/>
  <c r="DN34" i="1"/>
  <c r="DO34" i="1"/>
  <c r="DO31" i="1" s="1"/>
  <c r="DO30" i="1" s="1"/>
  <c r="DP34" i="1"/>
  <c r="DQ34" i="1"/>
  <c r="DR34" i="1"/>
  <c r="DS34" i="1"/>
  <c r="DT34" i="1"/>
  <c r="DV34" i="1"/>
  <c r="DY34" i="1"/>
  <c r="DZ34" i="1"/>
  <c r="EA34" i="1"/>
  <c r="EB34" i="1"/>
  <c r="EC34" i="1"/>
  <c r="ED34" i="1"/>
  <c r="EE34" i="1"/>
  <c r="EE31" i="1" s="1"/>
  <c r="EE30" i="1" s="1"/>
  <c r="EF34" i="1"/>
  <c r="EJ34" i="1"/>
  <c r="EL34" i="1"/>
  <c r="EM34" i="1"/>
  <c r="EM31" i="1" s="1"/>
  <c r="EM30" i="1" s="1"/>
  <c r="EN34" i="1"/>
  <c r="EP34" i="1"/>
  <c r="EQ34" i="1"/>
  <c r="EQ31" i="1" s="1"/>
  <c r="EQ30" i="1" s="1"/>
  <c r="EQ29" i="1" s="1"/>
  <c r="EQ28" i="1" s="1"/>
  <c r="ER34" i="1"/>
  <c r="ES34" i="1"/>
  <c r="EU34" i="1"/>
  <c r="EU31" i="1" s="1"/>
  <c r="EU30" i="1" s="1"/>
  <c r="EW34" i="1"/>
  <c r="EX34" i="1"/>
  <c r="EY34" i="1"/>
  <c r="EZ34" i="1"/>
  <c r="FA34" i="1"/>
  <c r="FB34" i="1"/>
  <c r="FC34" i="1"/>
  <c r="FC31" i="1" s="1"/>
  <c r="FC30" i="1" s="1"/>
  <c r="FD34" i="1"/>
  <c r="FE34" i="1"/>
  <c r="FF34" i="1"/>
  <c r="FK34" i="1"/>
  <c r="FM34" i="1"/>
  <c r="FO34" i="1"/>
  <c r="FQ34" i="1"/>
  <c r="FR34" i="1"/>
  <c r="FS34" i="1"/>
  <c r="FT34" i="1"/>
  <c r="FV34" i="1"/>
  <c r="FX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FG35" i="1"/>
  <c r="G35" i="1" s="1"/>
  <c r="GN35" i="1"/>
  <c r="GN34" i="1" s="1"/>
  <c r="H36" i="1"/>
  <c r="P36" i="1"/>
  <c r="P34" i="1" s="1"/>
  <c r="T36" i="1"/>
  <c r="W36" i="1"/>
  <c r="W34" i="1" s="1"/>
  <c r="AE36" i="1"/>
  <c r="AD36" i="1" s="1"/>
  <c r="AG36" i="1"/>
  <c r="AG34" i="1" s="1"/>
  <c r="AP36" i="1"/>
  <c r="AT36" i="1"/>
  <c r="BF36" i="1"/>
  <c r="BJ36" i="1"/>
  <c r="BL36" i="1"/>
  <c r="BQ36" i="1"/>
  <c r="BQ34" i="1" s="1"/>
  <c r="BS36" i="1"/>
  <c r="BU36" i="1"/>
  <c r="BU34" i="1" s="1"/>
  <c r="BV36" i="1"/>
  <c r="FZ36" i="1" s="1"/>
  <c r="CG36" i="1"/>
  <c r="CI36" i="1"/>
  <c r="CI34" i="1" s="1"/>
  <c r="CK36" i="1"/>
  <c r="CK34" i="1" s="1"/>
  <c r="CK31" i="1" s="1"/>
  <c r="CK30" i="1" s="1"/>
  <c r="CK29" i="1" s="1"/>
  <c r="CM36" i="1"/>
  <c r="CT36" i="1"/>
  <c r="CR36" i="1" s="1"/>
  <c r="CR34" i="1" s="1"/>
  <c r="CV36" i="1"/>
  <c r="CV34" i="1" s="1"/>
  <c r="CW36" i="1"/>
  <c r="CW34" i="1" s="1"/>
  <c r="DG36" i="1"/>
  <c r="DF36" i="1" s="1"/>
  <c r="DF34" i="1" s="1"/>
  <c r="DH36" i="1"/>
  <c r="DH34" i="1" s="1"/>
  <c r="DL36" i="1"/>
  <c r="DN36" i="1"/>
  <c r="DS36" i="1"/>
  <c r="DU36" i="1"/>
  <c r="DU34" i="1" s="1"/>
  <c r="DW36" i="1"/>
  <c r="DX36" i="1"/>
  <c r="DX34" i="1" s="1"/>
  <c r="EI36" i="1"/>
  <c r="EK36" i="1"/>
  <c r="EK34" i="1" s="1"/>
  <c r="EM36" i="1"/>
  <c r="EO36" i="1"/>
  <c r="EO34" i="1" s="1"/>
  <c r="EV36" i="1"/>
  <c r="EX36" i="1"/>
  <c r="EY36" i="1"/>
  <c r="FG36" i="1"/>
  <c r="G36" i="1" s="1"/>
  <c r="GN36" i="1"/>
  <c r="D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38" i="1"/>
  <c r="FG38" i="1"/>
  <c r="GN38" i="1"/>
  <c r="GN37" i="1" s="1"/>
  <c r="AB39" i="1"/>
  <c r="AB37" i="1" s="1"/>
  <c r="AB31" i="1" s="1"/>
  <c r="AB30" i="1" s="1"/>
  <c r="GN39" i="1"/>
  <c r="D40" i="1"/>
  <c r="I40" i="1"/>
  <c r="J40" i="1"/>
  <c r="K40" i="1"/>
  <c r="L40" i="1"/>
  <c r="M40" i="1"/>
  <c r="N40" i="1"/>
  <c r="O40" i="1"/>
  <c r="Q40" i="1"/>
  <c r="T40" i="1"/>
  <c r="U40" i="1"/>
  <c r="S40" i="1" s="1"/>
  <c r="V40" i="1"/>
  <c r="X40" i="1"/>
  <c r="Y40" i="1"/>
  <c r="Z40" i="1"/>
  <c r="AA40" i="1"/>
  <c r="AB40" i="1"/>
  <c r="AF40" i="1"/>
  <c r="AH40" i="1"/>
  <c r="AI40" i="1"/>
  <c r="AJ40" i="1"/>
  <c r="AK40" i="1"/>
  <c r="AL40" i="1"/>
  <c r="AM40" i="1"/>
  <c r="AN40" i="1"/>
  <c r="AO40" i="1"/>
  <c r="AQ40" i="1"/>
  <c r="AS40" i="1"/>
  <c r="AT40" i="1"/>
  <c r="AU40" i="1"/>
  <c r="AV40" i="1"/>
  <c r="AW40" i="1"/>
  <c r="AX40" i="1"/>
  <c r="AY40" i="1"/>
  <c r="AZ40" i="1"/>
  <c r="BA40" i="1"/>
  <c r="BB40" i="1"/>
  <c r="BC40" i="1"/>
  <c r="BG40" i="1"/>
  <c r="BH40" i="1"/>
  <c r="BI40" i="1"/>
  <c r="BJ40" i="1"/>
  <c r="BK40" i="1"/>
  <c r="BM40" i="1"/>
  <c r="BN40" i="1"/>
  <c r="BO40" i="1"/>
  <c r="BP40" i="1"/>
  <c r="BR40" i="1"/>
  <c r="BT40" i="1"/>
  <c r="BV40" i="1"/>
  <c r="BW40" i="1"/>
  <c r="BX40" i="1"/>
  <c r="BY40" i="1"/>
  <c r="BZ40" i="1"/>
  <c r="CA40" i="1"/>
  <c r="CB40" i="1"/>
  <c r="CC40" i="1"/>
  <c r="CD40" i="1"/>
  <c r="CG40" i="1"/>
  <c r="CH40" i="1"/>
  <c r="CI40" i="1"/>
  <c r="CF40" i="1" s="1"/>
  <c r="CE40" i="1" s="1"/>
  <c r="CJ40" i="1"/>
  <c r="CK40" i="1"/>
  <c r="CL40" i="1"/>
  <c r="CM40" i="1"/>
  <c r="CN40" i="1"/>
  <c r="CO40" i="1"/>
  <c r="CP40" i="1"/>
  <c r="CQ40" i="1"/>
  <c r="CR40" i="1"/>
  <c r="CS40" i="1"/>
  <c r="CU40" i="1"/>
  <c r="CV40" i="1"/>
  <c r="CW40" i="1"/>
  <c r="CX40" i="1"/>
  <c r="CY40" i="1"/>
  <c r="CZ40" i="1"/>
  <c r="DA40" i="1"/>
  <c r="DB40" i="1"/>
  <c r="DC40" i="1"/>
  <c r="DD40" i="1"/>
  <c r="DE40" i="1"/>
  <c r="DI40" i="1"/>
  <c r="DK40" i="1"/>
  <c r="DL40" i="1"/>
  <c r="DM40" i="1"/>
  <c r="DO40" i="1"/>
  <c r="DP40" i="1"/>
  <c r="DQ40" i="1"/>
  <c r="DR40" i="1"/>
  <c r="DT40" i="1"/>
  <c r="DV40" i="1"/>
  <c r="DY40" i="1"/>
  <c r="DZ40" i="1"/>
  <c r="EA40" i="1"/>
  <c r="EB40" i="1"/>
  <c r="EC40" i="1"/>
  <c r="ED40" i="1"/>
  <c r="EE40" i="1"/>
  <c r="EF40" i="1"/>
  <c r="EG40" i="1"/>
  <c r="EI40" i="1"/>
  <c r="EJ40" i="1"/>
  <c r="EK40" i="1"/>
  <c r="EH40" i="1" s="1"/>
  <c r="EL40" i="1"/>
  <c r="EM40" i="1"/>
  <c r="EN40" i="1"/>
  <c r="EO40" i="1"/>
  <c r="EP40" i="1"/>
  <c r="EQ40" i="1"/>
  <c r="ER40" i="1"/>
  <c r="ES40" i="1"/>
  <c r="ET40" i="1"/>
  <c r="EU40" i="1"/>
  <c r="EW40" i="1"/>
  <c r="EX40" i="1"/>
  <c r="EY40" i="1"/>
  <c r="EZ40" i="1"/>
  <c r="FA40" i="1"/>
  <c r="FB40" i="1"/>
  <c r="FC40" i="1"/>
  <c r="FD40" i="1"/>
  <c r="FE40" i="1"/>
  <c r="FF40" i="1"/>
  <c r="GH40" i="1"/>
  <c r="GI40" i="1"/>
  <c r="GJ40" i="1"/>
  <c r="GJ31" i="1" s="1"/>
  <c r="GJ30" i="1" s="1"/>
  <c r="GJ29" i="1" s="1"/>
  <c r="GK40" i="1"/>
  <c r="GL40" i="1"/>
  <c r="GM40" i="1"/>
  <c r="P41" i="1"/>
  <c r="S41" i="1"/>
  <c r="R41" i="1" s="1"/>
  <c r="AD41" i="1"/>
  <c r="AE41" i="1"/>
  <c r="AG41" i="1"/>
  <c r="AP41" i="1"/>
  <c r="AP40" i="1" s="1"/>
  <c r="BD41" i="1"/>
  <c r="BF41" i="1"/>
  <c r="BE41" i="1" s="1"/>
  <c r="BQ41" i="1"/>
  <c r="BU41" i="1"/>
  <c r="CF41" i="1"/>
  <c r="CE41" i="1" s="1"/>
  <c r="DG41" i="1"/>
  <c r="DH41" i="1"/>
  <c r="DJ41" i="1"/>
  <c r="DJ40" i="1" s="1"/>
  <c r="DL41" i="1"/>
  <c r="DN41" i="1"/>
  <c r="DU41" i="1"/>
  <c r="DW41" i="1"/>
  <c r="DX41" i="1"/>
  <c r="EH41" i="1"/>
  <c r="EG41" i="1" s="1"/>
  <c r="FG41" i="1"/>
  <c r="FJ41" i="1"/>
  <c r="FN41" i="1"/>
  <c r="FZ41" i="1"/>
  <c r="GN41" i="1"/>
  <c r="P42" i="1"/>
  <c r="S42" i="1"/>
  <c r="R42" i="1" s="1"/>
  <c r="W42" i="1"/>
  <c r="AE42" i="1"/>
  <c r="AD42" i="1" s="1"/>
  <c r="AG42" i="1"/>
  <c r="AG40" i="1" s="1"/>
  <c r="AP42" i="1"/>
  <c r="BF42" i="1"/>
  <c r="BL42" i="1"/>
  <c r="BL40" i="1" s="1"/>
  <c r="BQ42" i="1"/>
  <c r="BU42" i="1"/>
  <c r="CE42" i="1"/>
  <c r="CF42" i="1"/>
  <c r="DG42" i="1"/>
  <c r="DH42" i="1"/>
  <c r="DH40" i="1" s="1"/>
  <c r="DJ42" i="1"/>
  <c r="DL42" i="1"/>
  <c r="DN42" i="1"/>
  <c r="DS42" i="1"/>
  <c r="FU42" i="1" s="1"/>
  <c r="DU42" i="1"/>
  <c r="FW42" i="1" s="1"/>
  <c r="DX42" i="1"/>
  <c r="DW42" i="1" s="1"/>
  <c r="EG42" i="1"/>
  <c r="EH42" i="1"/>
  <c r="FG42" i="1"/>
  <c r="FN42" i="1"/>
  <c r="FL42" i="1" s="1"/>
  <c r="FP42" i="1"/>
  <c r="FY42" i="1"/>
  <c r="FZ42" i="1"/>
  <c r="GN42" i="1"/>
  <c r="FG43" i="1"/>
  <c r="GN43" i="1"/>
  <c r="GN40" i="1" s="1"/>
  <c r="S44" i="1"/>
  <c r="W44" i="1"/>
  <c r="FP44" i="1" s="1"/>
  <c r="AE44" i="1"/>
  <c r="AD44" i="1" s="1"/>
  <c r="AC44" i="1" s="1"/>
  <c r="AG44" i="1"/>
  <c r="AP44" i="1"/>
  <c r="BF44" i="1"/>
  <c r="BQ44" i="1"/>
  <c r="BU44" i="1"/>
  <c r="DG44" i="1"/>
  <c r="DF44" i="1" s="1"/>
  <c r="DJ44" i="1"/>
  <c r="DN44" i="1"/>
  <c r="DS44" i="1"/>
  <c r="DW44" i="1"/>
  <c r="EG44" i="1"/>
  <c r="EH44" i="1"/>
  <c r="FG44" i="1"/>
  <c r="H44" i="1" s="1"/>
  <c r="FL44" i="1"/>
  <c r="FN44" i="1"/>
  <c r="FW44" i="1"/>
  <c r="FY44" i="1"/>
  <c r="FZ44" i="1"/>
  <c r="GN44" i="1"/>
  <c r="S45" i="1"/>
  <c r="R45" i="1" s="1"/>
  <c r="AC45" i="1"/>
  <c r="BE45" i="1"/>
  <c r="BD45" i="1" s="1"/>
  <c r="CE45" i="1"/>
  <c r="CF45" i="1"/>
  <c r="DF45" i="1"/>
  <c r="EH45" i="1"/>
  <c r="EG45" i="1" s="1"/>
  <c r="FI45" i="1"/>
  <c r="S46" i="1"/>
  <c r="R46" i="1" s="1"/>
  <c r="AC46" i="1"/>
  <c r="BD46" i="1"/>
  <c r="BE46" i="1"/>
  <c r="CE46" i="1"/>
  <c r="CF46" i="1"/>
  <c r="DF46" i="1"/>
  <c r="EH46" i="1"/>
  <c r="EG46" i="1" s="1"/>
  <c r="FI46" i="1"/>
  <c r="R47" i="1"/>
  <c r="S47" i="1"/>
  <c r="AC47" i="1"/>
  <c r="BD47" i="1"/>
  <c r="BE47" i="1"/>
  <c r="CF47" i="1"/>
  <c r="CE47" i="1" s="1"/>
  <c r="DF47" i="1"/>
  <c r="EG47" i="1"/>
  <c r="EH47" i="1"/>
  <c r="FI47" i="1"/>
  <c r="R48" i="1"/>
  <c r="S48" i="1"/>
  <c r="AC48" i="1"/>
  <c r="BE48" i="1"/>
  <c r="BD48" i="1" s="1"/>
  <c r="CE48" i="1"/>
  <c r="CF48" i="1"/>
  <c r="DF48" i="1"/>
  <c r="EG48" i="1"/>
  <c r="EH48" i="1"/>
  <c r="FI48" i="1"/>
  <c r="S49" i="1"/>
  <c r="R49" i="1" s="1"/>
  <c r="AC49" i="1"/>
  <c r="BE49" i="1"/>
  <c r="BD49" i="1" s="1"/>
  <c r="CE49" i="1"/>
  <c r="CF49" i="1"/>
  <c r="DF49" i="1"/>
  <c r="EH49" i="1"/>
  <c r="EG49" i="1" s="1"/>
  <c r="FI49" i="1"/>
  <c r="K50" i="1"/>
  <c r="L50" i="1"/>
  <c r="X50" i="1"/>
  <c r="AA50" i="1"/>
  <c r="AF50" i="1"/>
  <c r="AJ50" i="1"/>
  <c r="AN50" i="1"/>
  <c r="AS50" i="1"/>
  <c r="AV50" i="1"/>
  <c r="AZ50" i="1"/>
  <c r="BA50" i="1"/>
  <c r="BH50" i="1"/>
  <c r="BI50" i="1"/>
  <c r="BY50" i="1"/>
  <c r="BZ50" i="1"/>
  <c r="CH50" i="1"/>
  <c r="CP50" i="1"/>
  <c r="CU50" i="1"/>
  <c r="CY50" i="1"/>
  <c r="DC50" i="1"/>
  <c r="DK50" i="1"/>
  <c r="DO50" i="1"/>
  <c r="DO29" i="1" s="1"/>
  <c r="DX50" i="1"/>
  <c r="EA50" i="1"/>
  <c r="EB50" i="1"/>
  <c r="EE50" i="1"/>
  <c r="EF50" i="1"/>
  <c r="EF29" i="1" s="1"/>
  <c r="EJ50" i="1"/>
  <c r="EN50" i="1"/>
  <c r="ER50" i="1"/>
  <c r="EU50" i="1"/>
  <c r="EW50" i="1"/>
  <c r="EZ50" i="1"/>
  <c r="FD50" i="1"/>
  <c r="FE50" i="1"/>
  <c r="GK50" i="1"/>
  <c r="GL50" i="1"/>
  <c r="D51" i="1"/>
  <c r="I51" i="1"/>
  <c r="I50" i="1" s="1"/>
  <c r="J51" i="1"/>
  <c r="J50" i="1" s="1"/>
  <c r="K51" i="1"/>
  <c r="L51" i="1"/>
  <c r="M51" i="1"/>
  <c r="M50" i="1" s="1"/>
  <c r="N51" i="1"/>
  <c r="N50" i="1" s="1"/>
  <c r="O51" i="1"/>
  <c r="O50" i="1" s="1"/>
  <c r="S51" i="1"/>
  <c r="U51" i="1"/>
  <c r="V51" i="1"/>
  <c r="X51" i="1"/>
  <c r="Y51" i="1"/>
  <c r="Y50" i="1" s="1"/>
  <c r="Z51" i="1"/>
  <c r="AA51" i="1"/>
  <c r="AB51" i="1"/>
  <c r="AF51" i="1"/>
  <c r="AH51" i="1"/>
  <c r="AH50" i="1" s="1"/>
  <c r="AI51" i="1"/>
  <c r="AI50" i="1" s="1"/>
  <c r="AJ51" i="1"/>
  <c r="AL51" i="1"/>
  <c r="AM51" i="1"/>
  <c r="AM50" i="1" s="1"/>
  <c r="AN51" i="1"/>
  <c r="AO51" i="1"/>
  <c r="AQ51" i="1"/>
  <c r="AQ50" i="1" s="1"/>
  <c r="AS51" i="1"/>
  <c r="AV51" i="1"/>
  <c r="AW51" i="1"/>
  <c r="AX51" i="1"/>
  <c r="AX50" i="1" s="1"/>
  <c r="AY51" i="1"/>
  <c r="AY50" i="1" s="1"/>
  <c r="AZ51" i="1"/>
  <c r="BA51" i="1"/>
  <c r="BB51" i="1"/>
  <c r="BB50" i="1" s="1"/>
  <c r="BC51" i="1"/>
  <c r="BC50" i="1" s="1"/>
  <c r="BG51" i="1"/>
  <c r="BG50" i="1" s="1"/>
  <c r="BH51" i="1"/>
  <c r="BI51" i="1"/>
  <c r="BK51" i="1"/>
  <c r="BK50" i="1" s="1"/>
  <c r="BL51" i="1"/>
  <c r="BL50" i="1" s="1"/>
  <c r="BM51" i="1"/>
  <c r="BN51" i="1"/>
  <c r="BO51" i="1"/>
  <c r="BO50" i="1" s="1"/>
  <c r="BP51" i="1"/>
  <c r="BP50" i="1" s="1"/>
  <c r="BR51" i="1"/>
  <c r="BR50" i="1" s="1"/>
  <c r="BT51" i="1"/>
  <c r="BT50" i="1" s="1"/>
  <c r="BW51" i="1"/>
  <c r="BW50" i="1" s="1"/>
  <c r="BX51" i="1"/>
  <c r="BX50" i="1" s="1"/>
  <c r="BY51" i="1"/>
  <c r="BZ51" i="1"/>
  <c r="CA51" i="1"/>
  <c r="CA50" i="1" s="1"/>
  <c r="CB51" i="1"/>
  <c r="CB50" i="1" s="1"/>
  <c r="CC51" i="1"/>
  <c r="CD51" i="1"/>
  <c r="CG51" i="1"/>
  <c r="CH51" i="1"/>
  <c r="CI51" i="1"/>
  <c r="CJ51" i="1"/>
  <c r="CJ50" i="1" s="1"/>
  <c r="CK51" i="1"/>
  <c r="CK50" i="1" s="1"/>
  <c r="CL51" i="1"/>
  <c r="CN51" i="1"/>
  <c r="CN50" i="1" s="1"/>
  <c r="CO51" i="1"/>
  <c r="CO50" i="1" s="1"/>
  <c r="CP51" i="1"/>
  <c r="CQ51" i="1"/>
  <c r="CQ50" i="1" s="1"/>
  <c r="CR51" i="1"/>
  <c r="CS51" i="1"/>
  <c r="CS50" i="1" s="1"/>
  <c r="CU51" i="1"/>
  <c r="CV51" i="1"/>
  <c r="CW51" i="1"/>
  <c r="CX51" i="1"/>
  <c r="CX50" i="1" s="1"/>
  <c r="CY51" i="1"/>
  <c r="CZ51" i="1"/>
  <c r="CZ50" i="1" s="1"/>
  <c r="DA51" i="1"/>
  <c r="DB51" i="1"/>
  <c r="DB50" i="1" s="1"/>
  <c r="DC51" i="1"/>
  <c r="DD51" i="1"/>
  <c r="DD50" i="1" s="1"/>
  <c r="DE51" i="1"/>
  <c r="DI51" i="1"/>
  <c r="DI50" i="1" s="1"/>
  <c r="DK51" i="1"/>
  <c r="DM51" i="1"/>
  <c r="DN51" i="1"/>
  <c r="DO51" i="1"/>
  <c r="DP51" i="1"/>
  <c r="DP50" i="1" s="1"/>
  <c r="DQ51" i="1"/>
  <c r="DR51" i="1"/>
  <c r="DR50" i="1" s="1"/>
  <c r="DT51" i="1"/>
  <c r="DT50" i="1" s="1"/>
  <c r="DV51" i="1"/>
  <c r="DY51" i="1"/>
  <c r="DY50" i="1" s="1"/>
  <c r="DZ51" i="1"/>
  <c r="EA51" i="1"/>
  <c r="EB51" i="1"/>
  <c r="EC51" i="1"/>
  <c r="EC50" i="1" s="1"/>
  <c r="ED51" i="1"/>
  <c r="EE51" i="1"/>
  <c r="EF51" i="1"/>
  <c r="EI51" i="1"/>
  <c r="EJ51" i="1"/>
  <c r="EL51" i="1"/>
  <c r="EL50" i="1" s="1"/>
  <c r="EM51" i="1"/>
  <c r="EM50" i="1" s="1"/>
  <c r="EN51" i="1"/>
  <c r="EP51" i="1"/>
  <c r="EQ51" i="1"/>
  <c r="EQ50" i="1" s="1"/>
  <c r="ER51" i="1"/>
  <c r="ES51" i="1"/>
  <c r="ET51" i="1"/>
  <c r="EU51" i="1"/>
  <c r="EW51" i="1"/>
  <c r="EY51" i="1"/>
  <c r="EY50" i="1" s="1"/>
  <c r="EZ51" i="1"/>
  <c r="FA51" i="1"/>
  <c r="FB51" i="1"/>
  <c r="FB50" i="1" s="1"/>
  <c r="FC51" i="1"/>
  <c r="FC50" i="1" s="1"/>
  <c r="FD51" i="1"/>
  <c r="FE51" i="1"/>
  <c r="FF51" i="1"/>
  <c r="FF50" i="1" s="1"/>
  <c r="GH51" i="1"/>
  <c r="GI51" i="1"/>
  <c r="GJ51" i="1"/>
  <c r="GJ50" i="1" s="1"/>
  <c r="GK51" i="1"/>
  <c r="GL51" i="1"/>
  <c r="GM51" i="1"/>
  <c r="P52" i="1"/>
  <c r="P51" i="1" s="1"/>
  <c r="P50" i="1" s="1"/>
  <c r="R52" i="1"/>
  <c r="S52" i="1"/>
  <c r="T52" i="1"/>
  <c r="T51" i="1" s="1"/>
  <c r="W52" i="1"/>
  <c r="AD52" i="1"/>
  <c r="AE52" i="1"/>
  <c r="AI52" i="1"/>
  <c r="AG52" i="1" s="1"/>
  <c r="AG51" i="1" s="1"/>
  <c r="AK52" i="1"/>
  <c r="AR52" i="1"/>
  <c r="AP52" i="1" s="1"/>
  <c r="AP51" i="1" s="1"/>
  <c r="AT52" i="1"/>
  <c r="BD52" i="1"/>
  <c r="BF52" i="1"/>
  <c r="BE52" i="1" s="1"/>
  <c r="BJ52" i="1"/>
  <c r="BJ51" i="1" s="1"/>
  <c r="BL52" i="1"/>
  <c r="BQ52" i="1"/>
  <c r="BQ51" i="1" s="1"/>
  <c r="BQ50" i="1" s="1"/>
  <c r="BV52" i="1"/>
  <c r="CE52" i="1"/>
  <c r="CF52" i="1"/>
  <c r="CM52" i="1"/>
  <c r="CM51" i="1" s="1"/>
  <c r="CM50" i="1" s="1"/>
  <c r="DG52" i="1"/>
  <c r="DJ52" i="1"/>
  <c r="DN52" i="1"/>
  <c r="DS52" i="1"/>
  <c r="DW52" i="1"/>
  <c r="EK52" i="1"/>
  <c r="EO52" i="1"/>
  <c r="ET52" i="1"/>
  <c r="EX52" i="1"/>
  <c r="EX51" i="1" s="1"/>
  <c r="FG52" i="1"/>
  <c r="H52" i="1" s="1"/>
  <c r="FJ52" i="1"/>
  <c r="FW52" i="1"/>
  <c r="GN52" i="1"/>
  <c r="H53" i="1"/>
  <c r="P53" i="1"/>
  <c r="Q53" i="1"/>
  <c r="Q51" i="1" s="1"/>
  <c r="Q50" i="1" s="1"/>
  <c r="S53" i="1"/>
  <c r="R53" i="1" s="1"/>
  <c r="W53" i="1"/>
  <c r="W51" i="1" s="1"/>
  <c r="AE53" i="1"/>
  <c r="AG53" i="1"/>
  <c r="AP53" i="1"/>
  <c r="AU53" i="1"/>
  <c r="BQ53" i="1"/>
  <c r="CF53" i="1"/>
  <c r="CE53" i="1" s="1"/>
  <c r="DH53" i="1"/>
  <c r="DG53" i="1" s="1"/>
  <c r="DJ53" i="1"/>
  <c r="DJ51" i="1" s="1"/>
  <c r="DJ50" i="1" s="1"/>
  <c r="DL53" i="1"/>
  <c r="DN53" i="1"/>
  <c r="DU53" i="1"/>
  <c r="DW53" i="1"/>
  <c r="DW51" i="1" s="1"/>
  <c r="DX53" i="1"/>
  <c r="DX51" i="1" s="1"/>
  <c r="EH53" i="1"/>
  <c r="EG53" i="1" s="1"/>
  <c r="FG53" i="1"/>
  <c r="FG51" i="1" s="1"/>
  <c r="FJ53" i="1"/>
  <c r="GN53" i="1"/>
  <c r="GN51" i="1" s="1"/>
  <c r="D54" i="1"/>
  <c r="I54" i="1"/>
  <c r="J54" i="1"/>
  <c r="K54" i="1"/>
  <c r="L54" i="1"/>
  <c r="M54" i="1"/>
  <c r="N54" i="1"/>
  <c r="O54" i="1"/>
  <c r="Q54" i="1"/>
  <c r="U54" i="1"/>
  <c r="V54" i="1"/>
  <c r="X54" i="1"/>
  <c r="Y54" i="1"/>
  <c r="Z54" i="1"/>
  <c r="AF54" i="1"/>
  <c r="AG54" i="1"/>
  <c r="AH54" i="1"/>
  <c r="AJ54" i="1"/>
  <c r="AK54" i="1"/>
  <c r="AL54" i="1"/>
  <c r="AM54" i="1"/>
  <c r="AN54" i="1"/>
  <c r="AO54" i="1"/>
  <c r="AP54" i="1"/>
  <c r="AQ54" i="1"/>
  <c r="AS54" i="1"/>
  <c r="AT54" i="1"/>
  <c r="AU54" i="1"/>
  <c r="AV54" i="1"/>
  <c r="AW54" i="1"/>
  <c r="AW50" i="1" s="1"/>
  <c r="AX54" i="1"/>
  <c r="AY54" i="1"/>
  <c r="AZ54" i="1"/>
  <c r="BA54" i="1"/>
  <c r="BB54" i="1"/>
  <c r="BC54" i="1"/>
  <c r="BE54" i="1"/>
  <c r="BG54" i="1"/>
  <c r="BH54" i="1"/>
  <c r="BI54" i="1"/>
  <c r="BK54" i="1"/>
  <c r="BL54" i="1"/>
  <c r="BM54" i="1"/>
  <c r="BM50" i="1" s="1"/>
  <c r="BN54" i="1"/>
  <c r="BO54" i="1"/>
  <c r="BP54" i="1"/>
  <c r="BQ54" i="1"/>
  <c r="BR54" i="1"/>
  <c r="BT54" i="1"/>
  <c r="BV54" i="1"/>
  <c r="BW54" i="1"/>
  <c r="BX54" i="1"/>
  <c r="BY54" i="1"/>
  <c r="BZ54" i="1"/>
  <c r="CA54" i="1"/>
  <c r="CB54" i="1"/>
  <c r="CC54" i="1"/>
  <c r="CD54" i="1"/>
  <c r="CD50" i="1" s="1"/>
  <c r="CG54" i="1"/>
  <c r="CH54" i="1"/>
  <c r="CJ54" i="1"/>
  <c r="CK54" i="1"/>
  <c r="CL54" i="1"/>
  <c r="CL50" i="1" s="1"/>
  <c r="CN54" i="1"/>
  <c r="CO54" i="1"/>
  <c r="CP54" i="1"/>
  <c r="CQ54" i="1"/>
  <c r="CS54" i="1"/>
  <c r="CT54" i="1"/>
  <c r="CU54" i="1"/>
  <c r="CW54" i="1"/>
  <c r="CX54" i="1"/>
  <c r="CY54" i="1"/>
  <c r="CZ54" i="1"/>
  <c r="DA54" i="1"/>
  <c r="DB54" i="1"/>
  <c r="DC54" i="1"/>
  <c r="DD54" i="1"/>
  <c r="DE54" i="1"/>
  <c r="DH54" i="1"/>
  <c r="DI54" i="1"/>
  <c r="DJ54" i="1"/>
  <c r="DK54" i="1"/>
  <c r="DL54" i="1"/>
  <c r="DM54" i="1"/>
  <c r="DO54" i="1"/>
  <c r="DP54" i="1"/>
  <c r="DQ54" i="1"/>
  <c r="DR54" i="1"/>
  <c r="DT54" i="1"/>
  <c r="DU54" i="1"/>
  <c r="DV54" i="1"/>
  <c r="DX54" i="1"/>
  <c r="DY54" i="1"/>
  <c r="DZ54" i="1"/>
  <c r="EA54" i="1"/>
  <c r="EB54" i="1"/>
  <c r="EC54" i="1"/>
  <c r="ED54" i="1"/>
  <c r="EE54" i="1"/>
  <c r="EF54" i="1"/>
  <c r="EJ54" i="1"/>
  <c r="EL54" i="1"/>
  <c r="EM54" i="1"/>
  <c r="EN54" i="1"/>
  <c r="EP54" i="1"/>
  <c r="EQ54" i="1"/>
  <c r="ER54" i="1"/>
  <c r="ES54" i="1"/>
  <c r="ET54" i="1"/>
  <c r="EU54" i="1"/>
  <c r="EV54" i="1"/>
  <c r="EW54" i="1"/>
  <c r="EY54" i="1"/>
  <c r="EZ54" i="1"/>
  <c r="FA54" i="1"/>
  <c r="FA50" i="1" s="1"/>
  <c r="FB54" i="1"/>
  <c r="FC54" i="1"/>
  <c r="FD54" i="1"/>
  <c r="FE54" i="1"/>
  <c r="FF54" i="1"/>
  <c r="GH54" i="1"/>
  <c r="GH50" i="1" s="1"/>
  <c r="GI54" i="1"/>
  <c r="GJ54" i="1"/>
  <c r="GK54" i="1"/>
  <c r="GL54" i="1"/>
  <c r="GM54" i="1"/>
  <c r="P55" i="1"/>
  <c r="P54" i="1" s="1"/>
  <c r="T55" i="1"/>
  <c r="W55" i="1"/>
  <c r="W54" i="1" s="1"/>
  <c r="AE55" i="1"/>
  <c r="AG55" i="1"/>
  <c r="AI55" i="1"/>
  <c r="AI54" i="1" s="1"/>
  <c r="AK55" i="1"/>
  <c r="AP55" i="1"/>
  <c r="FU55" i="1" s="1"/>
  <c r="FU54" i="1" s="1"/>
  <c r="AR55" i="1"/>
  <c r="AR54" i="1" s="1"/>
  <c r="AT55" i="1"/>
  <c r="BF55" i="1"/>
  <c r="BF54" i="1" s="1"/>
  <c r="BJ55" i="1"/>
  <c r="FN55" i="1" s="1"/>
  <c r="FN54" i="1" s="1"/>
  <c r="BQ55" i="1"/>
  <c r="BD55" i="1" s="1"/>
  <c r="BD54" i="1" s="1"/>
  <c r="BS55" i="1"/>
  <c r="BS54" i="1" s="1"/>
  <c r="BU55" i="1"/>
  <c r="BU54" i="1" s="1"/>
  <c r="BV55" i="1"/>
  <c r="CI55" i="1"/>
  <c r="CM55" i="1"/>
  <c r="CM54" i="1" s="1"/>
  <c r="CR55" i="1"/>
  <c r="CR54" i="1" s="1"/>
  <c r="CV55" i="1"/>
  <c r="CV54" i="1" s="1"/>
  <c r="DG55" i="1"/>
  <c r="DJ55" i="1"/>
  <c r="DS55" i="1"/>
  <c r="DS54" i="1" s="1"/>
  <c r="DW55" i="1"/>
  <c r="EI55" i="1"/>
  <c r="EK55" i="1"/>
  <c r="EK54" i="1" s="1"/>
  <c r="ET55" i="1"/>
  <c r="EX55" i="1"/>
  <c r="FG55" i="1"/>
  <c r="FL55" i="1"/>
  <c r="FL54" i="1" s="1"/>
  <c r="FW55" i="1"/>
  <c r="GN55" i="1"/>
  <c r="GN54" i="1" s="1"/>
  <c r="GN56" i="1"/>
  <c r="S57" i="1"/>
  <c r="Z57" i="1"/>
  <c r="AA57" i="1"/>
  <c r="AA54" i="1" s="1"/>
  <c r="AB57" i="1"/>
  <c r="AB56" i="1" s="1"/>
  <c r="FG57" i="1"/>
  <c r="H57" i="1" s="1"/>
  <c r="G57" i="1" s="1"/>
  <c r="GN57" i="1"/>
  <c r="S58" i="1"/>
  <c r="R58" i="1" s="1"/>
  <c r="AC58" i="1"/>
  <c r="AT58" i="1"/>
  <c r="BE58" i="1"/>
  <c r="BD58" i="1" s="1"/>
  <c r="CF58" i="1"/>
  <c r="CE58" i="1" s="1"/>
  <c r="DG58" i="1"/>
  <c r="DF58" i="1" s="1"/>
  <c r="EG58" i="1"/>
  <c r="EH58" i="1"/>
  <c r="FG58" i="1"/>
  <c r="FI58" i="1"/>
  <c r="GN58" i="1"/>
  <c r="R59" i="1"/>
  <c r="S59" i="1"/>
  <c r="AC59" i="1"/>
  <c r="AT59" i="1"/>
  <c r="BD59" i="1"/>
  <c r="BE59" i="1"/>
  <c r="CF59" i="1"/>
  <c r="CE59" i="1" s="1"/>
  <c r="DF59" i="1"/>
  <c r="DG59" i="1"/>
  <c r="EH59" i="1"/>
  <c r="EG59" i="1" s="1"/>
  <c r="FI59" i="1"/>
  <c r="I60" i="1"/>
  <c r="J60" i="1"/>
  <c r="K60" i="1"/>
  <c r="L60" i="1"/>
  <c r="M60" i="1"/>
  <c r="N60" i="1"/>
  <c r="O60" i="1"/>
  <c r="P60" i="1"/>
  <c r="Q60" i="1"/>
  <c r="T60" i="1"/>
  <c r="U60" i="1"/>
  <c r="V60" i="1"/>
  <c r="X60" i="1"/>
  <c r="Y60" i="1"/>
  <c r="Z60" i="1"/>
  <c r="AA60" i="1"/>
  <c r="AB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R28" i="1" s="1"/>
  <c r="AS60" i="1"/>
  <c r="AT60" i="1"/>
  <c r="AU60" i="1"/>
  <c r="AV60" i="1"/>
  <c r="AW60" i="1"/>
  <c r="AX60" i="1"/>
  <c r="AY60" i="1"/>
  <c r="AZ60" i="1"/>
  <c r="BA60" i="1"/>
  <c r="BB60" i="1"/>
  <c r="BC60" i="1"/>
  <c r="BE60" i="1"/>
  <c r="BF60" i="1"/>
  <c r="BG60" i="1"/>
  <c r="BH60" i="1"/>
  <c r="BI60" i="1"/>
  <c r="BJ60" i="1"/>
  <c r="BK60" i="1"/>
  <c r="BM60" i="1"/>
  <c r="BN60" i="1"/>
  <c r="BO60" i="1"/>
  <c r="BP60" i="1"/>
  <c r="BQ60" i="1"/>
  <c r="BR60" i="1"/>
  <c r="BS60" i="1"/>
  <c r="BS28" i="1" s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T28" i="1" s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U28" i="1" s="1"/>
  <c r="DV60" i="1"/>
  <c r="DW60" i="1"/>
  <c r="DX60" i="1"/>
  <c r="DY60" i="1"/>
  <c r="DZ60" i="1"/>
  <c r="EA60" i="1"/>
  <c r="EB60" i="1"/>
  <c r="EC60" i="1"/>
  <c r="ED60" i="1"/>
  <c r="EE60" i="1"/>
  <c r="EF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J60" i="1"/>
  <c r="FK60" i="1"/>
  <c r="FM60" i="1"/>
  <c r="FN60" i="1"/>
  <c r="FO60" i="1"/>
  <c r="FQ60" i="1"/>
  <c r="FR60" i="1"/>
  <c r="FS60" i="1"/>
  <c r="FT60" i="1"/>
  <c r="FV60" i="1"/>
  <c r="FX60" i="1"/>
  <c r="FZ60" i="1"/>
  <c r="GA60" i="1"/>
  <c r="GB60" i="1"/>
  <c r="GC60" i="1"/>
  <c r="GD60" i="1"/>
  <c r="GE60" i="1"/>
  <c r="GF60" i="1"/>
  <c r="GG60" i="1"/>
  <c r="GH60" i="1"/>
  <c r="GI60" i="1"/>
  <c r="GJ60" i="1"/>
  <c r="GK60" i="1"/>
  <c r="GL60" i="1"/>
  <c r="GM60" i="1"/>
  <c r="G61" i="1"/>
  <c r="G60" i="1" s="1"/>
  <c r="H61" i="1"/>
  <c r="H60" i="1" s="1"/>
  <c r="S61" i="1"/>
  <c r="S60" i="1" s="1"/>
  <c r="W61" i="1"/>
  <c r="W60" i="1" s="1"/>
  <c r="AC61" i="1"/>
  <c r="AC60" i="1" s="1"/>
  <c r="AD61" i="1"/>
  <c r="AG61" i="1"/>
  <c r="AP61" i="1"/>
  <c r="AT61" i="1"/>
  <c r="FY61" i="1" s="1"/>
  <c r="FY60" i="1" s="1"/>
  <c r="BE61" i="1"/>
  <c r="BD61" i="1" s="1"/>
  <c r="BD60" i="1" s="1"/>
  <c r="BL61" i="1"/>
  <c r="BQ61" i="1"/>
  <c r="BU61" i="1"/>
  <c r="EH61" i="1"/>
  <c r="FG61" i="1"/>
  <c r="FG60" i="1" s="1"/>
  <c r="FJ61" i="1"/>
  <c r="FL61" i="1"/>
  <c r="FL60" i="1" s="1"/>
  <c r="FN61" i="1"/>
  <c r="FU61" i="1"/>
  <c r="FU60" i="1" s="1"/>
  <c r="FW61" i="1"/>
  <c r="FW60" i="1" s="1"/>
  <c r="FW28" i="1" s="1"/>
  <c r="FZ61" i="1"/>
  <c r="GN61" i="1"/>
  <c r="GN60" i="1" s="1"/>
  <c r="I62" i="1"/>
  <c r="Q62" i="1"/>
  <c r="R62" i="1"/>
  <c r="T62" i="1"/>
  <c r="S62" i="1" s="1"/>
  <c r="AB62" i="1"/>
  <c r="AE62" i="1"/>
  <c r="AF62" i="1"/>
  <c r="AH62" i="1"/>
  <c r="AI62" i="1"/>
  <c r="AJ62" i="1"/>
  <c r="AL62" i="1"/>
  <c r="AM62" i="1"/>
  <c r="AN62" i="1"/>
  <c r="AO62" i="1"/>
  <c r="AQ62" i="1"/>
  <c r="AS62" i="1"/>
  <c r="AU62" i="1"/>
  <c r="AT62" i="1" s="1"/>
  <c r="AV62" i="1"/>
  <c r="AW62" i="1"/>
  <c r="AX62" i="1"/>
  <c r="AY62" i="1"/>
  <c r="AZ62" i="1"/>
  <c r="BA62" i="1"/>
  <c r="BB62" i="1"/>
  <c r="BC62" i="1"/>
  <c r="BD62" i="1"/>
  <c r="BF62" i="1"/>
  <c r="BG62" i="1"/>
  <c r="BH62" i="1"/>
  <c r="BE62" i="1" s="1"/>
  <c r="BI62" i="1"/>
  <c r="BJ62" i="1"/>
  <c r="BK62" i="1"/>
  <c r="BL62" i="1"/>
  <c r="BM62" i="1"/>
  <c r="BN62" i="1"/>
  <c r="BO62" i="1"/>
  <c r="BP62" i="1"/>
  <c r="BQ62" i="1"/>
  <c r="BR62" i="1"/>
  <c r="BT62" i="1"/>
  <c r="BV62" i="1"/>
  <c r="BW62" i="1"/>
  <c r="BX62" i="1"/>
  <c r="BY62" i="1"/>
  <c r="BZ62" i="1"/>
  <c r="CA62" i="1"/>
  <c r="CB62" i="1"/>
  <c r="CC62" i="1"/>
  <c r="CD62" i="1"/>
  <c r="CG62" i="1"/>
  <c r="CH62" i="1"/>
  <c r="CJ62" i="1"/>
  <c r="CK62" i="1"/>
  <c r="CL62" i="1"/>
  <c r="CN62" i="1"/>
  <c r="CO62" i="1"/>
  <c r="CP62" i="1"/>
  <c r="CQ62" i="1"/>
  <c r="CS62" i="1"/>
  <c r="CU62" i="1"/>
  <c r="CW62" i="1"/>
  <c r="CX62" i="1"/>
  <c r="CY62" i="1"/>
  <c r="CZ62" i="1"/>
  <c r="DA62" i="1"/>
  <c r="DB62" i="1"/>
  <c r="DC62" i="1"/>
  <c r="DD62" i="1"/>
  <c r="DE62" i="1"/>
  <c r="DH62" i="1"/>
  <c r="DI62" i="1"/>
  <c r="DK62" i="1"/>
  <c r="DL62" i="1"/>
  <c r="DM62" i="1"/>
  <c r="DO62" i="1"/>
  <c r="DP62" i="1"/>
  <c r="DQ62" i="1"/>
  <c r="DR62" i="1"/>
  <c r="DS62" i="1"/>
  <c r="DT62" i="1"/>
  <c r="DV62" i="1"/>
  <c r="DX62" i="1"/>
  <c r="DY62" i="1"/>
  <c r="DZ62" i="1"/>
  <c r="EA62" i="1"/>
  <c r="EB62" i="1"/>
  <c r="EC62" i="1"/>
  <c r="ED62" i="1"/>
  <c r="EE62" i="1"/>
  <c r="EF62" i="1"/>
  <c r="EH62" i="1"/>
  <c r="FI62" i="1"/>
  <c r="GH62" i="1"/>
  <c r="GI62" i="1"/>
  <c r="GJ62" i="1"/>
  <c r="GK62" i="1"/>
  <c r="GL62" i="1"/>
  <c r="GM62" i="1"/>
  <c r="R63" i="1"/>
  <c r="S63" i="1"/>
  <c r="W63" i="1"/>
  <c r="AD63" i="1"/>
  <c r="AG63" i="1"/>
  <c r="AK63" i="1"/>
  <c r="AP63" i="1"/>
  <c r="AP62" i="1" s="1"/>
  <c r="AT63" i="1"/>
  <c r="BE63" i="1"/>
  <c r="BL63" i="1"/>
  <c r="BD63" i="1" s="1"/>
  <c r="BQ63" i="1"/>
  <c r="BU63" i="1"/>
  <c r="CF63" i="1"/>
  <c r="CE63" i="1" s="1"/>
  <c r="CI63" i="1"/>
  <c r="CI62" i="1" s="1"/>
  <c r="CM63" i="1"/>
  <c r="CR63" i="1"/>
  <c r="CR62" i="1" s="1"/>
  <c r="CV63" i="1"/>
  <c r="CV62" i="1" s="1"/>
  <c r="DG63" i="1"/>
  <c r="DJ63" i="1"/>
  <c r="DN63" i="1"/>
  <c r="DS63" i="1"/>
  <c r="DW63" i="1"/>
  <c r="EH63" i="1"/>
  <c r="EG63" i="1" s="1"/>
  <c r="EK63" i="1"/>
  <c r="EO63" i="1"/>
  <c r="ET63" i="1"/>
  <c r="EX63" i="1"/>
  <c r="FY63" i="1" s="1"/>
  <c r="FG63" i="1"/>
  <c r="H63" i="1" s="1"/>
  <c r="FJ63" i="1"/>
  <c r="FI63" i="1" s="1"/>
  <c r="FH63" i="1" s="1"/>
  <c r="FL63" i="1"/>
  <c r="FN63" i="1"/>
  <c r="FU63" i="1"/>
  <c r="FW63" i="1"/>
  <c r="FZ63" i="1"/>
  <c r="GN63" i="1"/>
  <c r="G64" i="1"/>
  <c r="S64" i="1"/>
  <c r="R64" i="1" s="1"/>
  <c r="W64" i="1"/>
  <c r="W62" i="1" s="1"/>
  <c r="AD64" i="1"/>
  <c r="AG64" i="1"/>
  <c r="AK64" i="1"/>
  <c r="AC64" i="1" s="1"/>
  <c r="AP64" i="1"/>
  <c r="AT64" i="1"/>
  <c r="BD64" i="1"/>
  <c r="BE64" i="1"/>
  <c r="BL64" i="1"/>
  <c r="BQ64" i="1"/>
  <c r="BU64" i="1"/>
  <c r="BU62" i="1" s="1"/>
  <c r="CF64" i="1"/>
  <c r="CI64" i="1"/>
  <c r="CM64" i="1"/>
  <c r="CR64" i="1"/>
  <c r="CV64" i="1"/>
  <c r="DJ64" i="1"/>
  <c r="DN64" i="1"/>
  <c r="DS64" i="1"/>
  <c r="DW64" i="1"/>
  <c r="DW62" i="1" s="1"/>
  <c r="EH64" i="1"/>
  <c r="EK64" i="1"/>
  <c r="EO64" i="1"/>
  <c r="EO62" i="1" s="1"/>
  <c r="ET64" i="1"/>
  <c r="FU64" i="1" s="1"/>
  <c r="EX64" i="1"/>
  <c r="FG64" i="1"/>
  <c r="H64" i="1" s="1"/>
  <c r="FI64" i="1"/>
  <c r="FH64" i="1" s="1"/>
  <c r="FJ64" i="1"/>
  <c r="FN64" i="1"/>
  <c r="FL64" i="1" s="1"/>
  <c r="FW64" i="1"/>
  <c r="FZ64" i="1"/>
  <c r="GN64" i="1"/>
  <c r="I65" i="1"/>
  <c r="J65" i="1"/>
  <c r="K65" i="1"/>
  <c r="L65" i="1"/>
  <c r="M65" i="1"/>
  <c r="N65" i="1"/>
  <c r="O65" i="1"/>
  <c r="P65" i="1"/>
  <c r="Q65" i="1"/>
  <c r="T65" i="1"/>
  <c r="U65" i="1"/>
  <c r="V65" i="1"/>
  <c r="X65" i="1"/>
  <c r="Y65" i="1"/>
  <c r="Z65" i="1"/>
  <c r="AA65" i="1"/>
  <c r="AB65" i="1"/>
  <c r="AE65" i="1"/>
  <c r="AF65" i="1"/>
  <c r="AG65" i="1"/>
  <c r="AH65" i="1"/>
  <c r="AI65" i="1"/>
  <c r="AJ65" i="1"/>
  <c r="AL65" i="1"/>
  <c r="AM65" i="1"/>
  <c r="AN65" i="1"/>
  <c r="AO65" i="1"/>
  <c r="AQ65" i="1"/>
  <c r="AS65" i="1"/>
  <c r="AT65" i="1"/>
  <c r="AU65" i="1"/>
  <c r="AV65" i="1"/>
  <c r="AW65" i="1"/>
  <c r="AX65" i="1"/>
  <c r="AY65" i="1"/>
  <c r="AZ65" i="1"/>
  <c r="BA65" i="1"/>
  <c r="BB65" i="1"/>
  <c r="BC65" i="1"/>
  <c r="BF65" i="1"/>
  <c r="BE65" i="1" s="1"/>
  <c r="BG65" i="1"/>
  <c r="BH65" i="1"/>
  <c r="BI65" i="1"/>
  <c r="BJ65" i="1"/>
  <c r="BK65" i="1"/>
  <c r="BM65" i="1"/>
  <c r="BN65" i="1"/>
  <c r="BO65" i="1"/>
  <c r="BP65" i="1"/>
  <c r="BR65" i="1"/>
  <c r="BT65" i="1"/>
  <c r="BV65" i="1"/>
  <c r="BW65" i="1"/>
  <c r="BX65" i="1"/>
  <c r="BY65" i="1"/>
  <c r="BZ65" i="1"/>
  <c r="CA65" i="1"/>
  <c r="CB65" i="1"/>
  <c r="CC65" i="1"/>
  <c r="CD65" i="1"/>
  <c r="CG65" i="1"/>
  <c r="CH65" i="1"/>
  <c r="CJ65" i="1"/>
  <c r="CK65" i="1"/>
  <c r="CL65" i="1"/>
  <c r="CM65" i="1"/>
  <c r="CN65" i="1"/>
  <c r="CO65" i="1"/>
  <c r="CP65" i="1"/>
  <c r="CQ65" i="1"/>
  <c r="CS65" i="1"/>
  <c r="CU65" i="1"/>
  <c r="CV65" i="1"/>
  <c r="CW65" i="1"/>
  <c r="CX65" i="1"/>
  <c r="CY65" i="1"/>
  <c r="CZ65" i="1"/>
  <c r="DA65" i="1"/>
  <c r="DB65" i="1"/>
  <c r="DC65" i="1"/>
  <c r="DD65" i="1"/>
  <c r="DE65" i="1"/>
  <c r="DH65" i="1"/>
  <c r="DI65" i="1"/>
  <c r="DK65" i="1"/>
  <c r="DM65" i="1"/>
  <c r="DO65" i="1"/>
  <c r="DP65" i="1"/>
  <c r="DQ65" i="1"/>
  <c r="DR65" i="1"/>
  <c r="DS65" i="1"/>
  <c r="DT65" i="1"/>
  <c r="DV65" i="1"/>
  <c r="DY65" i="1"/>
  <c r="DZ65" i="1"/>
  <c r="EA65" i="1"/>
  <c r="EB65" i="1"/>
  <c r="EC65" i="1"/>
  <c r="ED65" i="1"/>
  <c r="EE65" i="1"/>
  <c r="EF65" i="1"/>
  <c r="EI65" i="1"/>
  <c r="EJ65" i="1"/>
  <c r="EL65" i="1"/>
  <c r="EM65" i="1"/>
  <c r="EN65" i="1"/>
  <c r="EO65" i="1"/>
  <c r="EP65" i="1"/>
  <c r="EQ65" i="1"/>
  <c r="ER65" i="1"/>
  <c r="ES65" i="1"/>
  <c r="EU65" i="1"/>
  <c r="EW65" i="1"/>
  <c r="EY65" i="1"/>
  <c r="EZ65" i="1"/>
  <c r="FA65" i="1"/>
  <c r="FB65" i="1"/>
  <c r="FC65" i="1"/>
  <c r="FD65" i="1"/>
  <c r="FE65" i="1"/>
  <c r="FF65" i="1"/>
  <c r="FJ65" i="1"/>
  <c r="GH65" i="1"/>
  <c r="GI65" i="1"/>
  <c r="GJ65" i="1"/>
  <c r="GK65" i="1"/>
  <c r="GL65" i="1"/>
  <c r="GM65" i="1"/>
  <c r="GN65" i="1" s="1"/>
  <c r="H66" i="1"/>
  <c r="G66" i="1" s="1"/>
  <c r="R66" i="1"/>
  <c r="S66" i="1"/>
  <c r="W66" i="1"/>
  <c r="AD66" i="1"/>
  <c r="AD65" i="1" s="1"/>
  <c r="AG66" i="1"/>
  <c r="AK66" i="1"/>
  <c r="AP66" i="1"/>
  <c r="AP65" i="1" s="1"/>
  <c r="AT66" i="1"/>
  <c r="BE66" i="1"/>
  <c r="BL66" i="1"/>
  <c r="BQ66" i="1"/>
  <c r="BU66" i="1"/>
  <c r="BU65" i="1" s="1"/>
  <c r="CI66" i="1"/>
  <c r="CF66" i="1" s="1"/>
  <c r="CE66" i="1" s="1"/>
  <c r="CM66" i="1"/>
  <c r="CR66" i="1"/>
  <c r="CR65" i="1" s="1"/>
  <c r="CV66" i="1"/>
  <c r="DG66" i="1"/>
  <c r="DJ66" i="1"/>
  <c r="DN66" i="1"/>
  <c r="DS66" i="1"/>
  <c r="DF66" i="1" s="1"/>
  <c r="DW66" i="1"/>
  <c r="DW65" i="1" s="1"/>
  <c r="EH66" i="1"/>
  <c r="EG66" i="1" s="1"/>
  <c r="EK66" i="1"/>
  <c r="EK65" i="1" s="1"/>
  <c r="EO66" i="1"/>
  <c r="ET66" i="1"/>
  <c r="ET65" i="1" s="1"/>
  <c r="EX66" i="1"/>
  <c r="FY66" i="1" s="1"/>
  <c r="FG66" i="1"/>
  <c r="FJ66" i="1"/>
  <c r="FI66" i="1" s="1"/>
  <c r="FH66" i="1" s="1"/>
  <c r="FL66" i="1"/>
  <c r="FN66" i="1"/>
  <c r="FW66" i="1"/>
  <c r="FZ66" i="1"/>
  <c r="FZ65" i="1" s="1"/>
  <c r="GN66" i="1"/>
  <c r="S67" i="1"/>
  <c r="W67" i="1"/>
  <c r="AD67" i="1"/>
  <c r="AG67" i="1"/>
  <c r="AK67" i="1"/>
  <c r="AP67" i="1"/>
  <c r="AT67" i="1"/>
  <c r="BE67" i="1"/>
  <c r="BD67" i="1" s="1"/>
  <c r="BL67" i="1"/>
  <c r="BQ67" i="1"/>
  <c r="BU67" i="1"/>
  <c r="CE67" i="1"/>
  <c r="CF67" i="1"/>
  <c r="CM67" i="1"/>
  <c r="DG67" i="1"/>
  <c r="DF67" i="1" s="1"/>
  <c r="DH67" i="1"/>
  <c r="DL67" i="1"/>
  <c r="DJ67" i="1" s="1"/>
  <c r="DN67" i="1"/>
  <c r="DS67" i="1"/>
  <c r="DU67" i="1"/>
  <c r="DW67" i="1"/>
  <c r="DX67" i="1"/>
  <c r="DX65" i="1" s="1"/>
  <c r="EG67" i="1"/>
  <c r="EH67" i="1"/>
  <c r="FG67" i="1"/>
  <c r="H67" i="1" s="1"/>
  <c r="G67" i="1" s="1"/>
  <c r="FJ67" i="1"/>
  <c r="FL67" i="1"/>
  <c r="FI67" i="1" s="1"/>
  <c r="FH67" i="1" s="1"/>
  <c r="FN67" i="1"/>
  <c r="FU67" i="1"/>
  <c r="FW67" i="1"/>
  <c r="FY67" i="1"/>
  <c r="FZ67" i="1"/>
  <c r="GN67" i="1"/>
  <c r="I68" i="1"/>
  <c r="J68" i="1"/>
  <c r="K68" i="1"/>
  <c r="L68" i="1"/>
  <c r="M68" i="1"/>
  <c r="N68" i="1"/>
  <c r="O68" i="1"/>
  <c r="P68" i="1"/>
  <c r="Q68" i="1"/>
  <c r="T68" i="1"/>
  <c r="S68" i="1" s="1"/>
  <c r="U68" i="1"/>
  <c r="V68" i="1"/>
  <c r="X68" i="1"/>
  <c r="Y68" i="1"/>
  <c r="Z68" i="1"/>
  <c r="AA68" i="1"/>
  <c r="AB68" i="1"/>
  <c r="AE68" i="1"/>
  <c r="AF68" i="1"/>
  <c r="AH68" i="1"/>
  <c r="AI68" i="1"/>
  <c r="AJ68" i="1"/>
  <c r="AL68" i="1"/>
  <c r="AM68" i="1"/>
  <c r="AN68" i="1"/>
  <c r="AO68" i="1"/>
  <c r="AQ68" i="1"/>
  <c r="AS68" i="1"/>
  <c r="AU68" i="1"/>
  <c r="AV68" i="1"/>
  <c r="AW68" i="1"/>
  <c r="AX68" i="1"/>
  <c r="AY68" i="1"/>
  <c r="AZ68" i="1"/>
  <c r="BA68" i="1"/>
  <c r="BB68" i="1"/>
  <c r="BE68" i="1"/>
  <c r="BF68" i="1"/>
  <c r="BG68" i="1"/>
  <c r="BH68" i="1"/>
  <c r="BI68" i="1"/>
  <c r="BJ68" i="1"/>
  <c r="BK68" i="1"/>
  <c r="BM68" i="1"/>
  <c r="BN68" i="1"/>
  <c r="BO68" i="1"/>
  <c r="BP68" i="1"/>
  <c r="BR68" i="1"/>
  <c r="BT68" i="1"/>
  <c r="BV68" i="1"/>
  <c r="BW68" i="1"/>
  <c r="BX68" i="1"/>
  <c r="BY68" i="1"/>
  <c r="BZ68" i="1"/>
  <c r="CA68" i="1"/>
  <c r="CB68" i="1"/>
  <c r="CC68" i="1"/>
  <c r="CD68" i="1"/>
  <c r="CG68" i="1"/>
  <c r="CH68" i="1"/>
  <c r="CJ68" i="1"/>
  <c r="CK68" i="1"/>
  <c r="CL68" i="1"/>
  <c r="CN68" i="1"/>
  <c r="CO68" i="1"/>
  <c r="CP68" i="1"/>
  <c r="CQ68" i="1"/>
  <c r="CS68" i="1"/>
  <c r="CU68" i="1"/>
  <c r="CW68" i="1"/>
  <c r="CX68" i="1"/>
  <c r="CY68" i="1"/>
  <c r="CZ68" i="1"/>
  <c r="DA68" i="1"/>
  <c r="DB68" i="1"/>
  <c r="DC68" i="1"/>
  <c r="DD68" i="1"/>
  <c r="DI68" i="1"/>
  <c r="DK68" i="1"/>
  <c r="DM68" i="1"/>
  <c r="DO68" i="1"/>
  <c r="DP68" i="1"/>
  <c r="DQ68" i="1"/>
  <c r="DR68" i="1"/>
  <c r="DS68" i="1"/>
  <c r="DT68" i="1"/>
  <c r="DV68" i="1"/>
  <c r="DX68" i="1"/>
  <c r="DY68" i="1"/>
  <c r="DZ68" i="1"/>
  <c r="EA68" i="1"/>
  <c r="EB68" i="1"/>
  <c r="EC68" i="1"/>
  <c r="ED68" i="1"/>
  <c r="EE68" i="1"/>
  <c r="EF68" i="1"/>
  <c r="EI68" i="1"/>
  <c r="EH68" i="1" s="1"/>
  <c r="EJ68" i="1"/>
  <c r="EL68" i="1"/>
  <c r="EM68" i="1"/>
  <c r="EN68" i="1"/>
  <c r="EP68" i="1"/>
  <c r="EQ68" i="1"/>
  <c r="ER68" i="1"/>
  <c r="ES68" i="1"/>
  <c r="EU68" i="1"/>
  <c r="EW68" i="1"/>
  <c r="EY68" i="1"/>
  <c r="EZ68" i="1"/>
  <c r="FA68" i="1"/>
  <c r="FB68" i="1"/>
  <c r="FC68" i="1"/>
  <c r="FD68" i="1"/>
  <c r="FE68" i="1"/>
  <c r="FF68" i="1"/>
  <c r="FZ68" i="1"/>
  <c r="GH68" i="1"/>
  <c r="GI68" i="1"/>
  <c r="GJ68" i="1"/>
  <c r="GK68" i="1"/>
  <c r="GL68" i="1"/>
  <c r="GM68" i="1"/>
  <c r="S69" i="1"/>
  <c r="R69" i="1" s="1"/>
  <c r="W69" i="1"/>
  <c r="AB69" i="1"/>
  <c r="AD69" i="1"/>
  <c r="AC69" i="1" s="1"/>
  <c r="AG69" i="1"/>
  <c r="AK69" i="1"/>
  <c r="AK68" i="1" s="1"/>
  <c r="AP69" i="1"/>
  <c r="AT69" i="1"/>
  <c r="AT68" i="1" s="1"/>
  <c r="BC69" i="1"/>
  <c r="BE69" i="1"/>
  <c r="BQ69" i="1"/>
  <c r="BQ68" i="1" s="1"/>
  <c r="BU69" i="1"/>
  <c r="CD69" i="1"/>
  <c r="CI69" i="1"/>
  <c r="CM69" i="1"/>
  <c r="CM68" i="1" s="1"/>
  <c r="CR69" i="1"/>
  <c r="CV69" i="1"/>
  <c r="DE69" i="1"/>
  <c r="DJ69" i="1"/>
  <c r="DG69" i="1" s="1"/>
  <c r="DS69" i="1"/>
  <c r="DW69" i="1"/>
  <c r="EF69" i="1"/>
  <c r="EH69" i="1"/>
  <c r="EK69" i="1"/>
  <c r="EK68" i="1" s="1"/>
  <c r="EO69" i="1"/>
  <c r="ET69" i="1"/>
  <c r="EX69" i="1"/>
  <c r="FH69" i="1"/>
  <c r="FI69" i="1"/>
  <c r="FJ69" i="1"/>
  <c r="FN69" i="1"/>
  <c r="FL69" i="1" s="1"/>
  <c r="FW69" i="1"/>
  <c r="FZ69" i="1"/>
  <c r="GN69" i="1"/>
  <c r="H70" i="1"/>
  <c r="G70" i="1" s="1"/>
  <c r="R70" i="1"/>
  <c r="S70" i="1"/>
  <c r="W70" i="1"/>
  <c r="AD70" i="1"/>
  <c r="AG70" i="1"/>
  <c r="AK70" i="1"/>
  <c r="AP70" i="1"/>
  <c r="AC70" i="1" s="1"/>
  <c r="AT70" i="1"/>
  <c r="BE70" i="1"/>
  <c r="BL70" i="1"/>
  <c r="BQ70" i="1"/>
  <c r="FU70" i="1" s="1"/>
  <c r="BU70" i="1"/>
  <c r="CI70" i="1"/>
  <c r="CF70" i="1" s="1"/>
  <c r="CE70" i="1" s="1"/>
  <c r="CM70" i="1"/>
  <c r="CR70" i="1"/>
  <c r="CV70" i="1"/>
  <c r="DG70" i="1"/>
  <c r="DJ70" i="1"/>
  <c r="DN70" i="1"/>
  <c r="DS70" i="1"/>
  <c r="DF70" i="1" s="1"/>
  <c r="DW70" i="1"/>
  <c r="EH70" i="1"/>
  <c r="EG70" i="1" s="1"/>
  <c r="EK70" i="1"/>
  <c r="EO70" i="1"/>
  <c r="ET70" i="1"/>
  <c r="EX70" i="1"/>
  <c r="FY70" i="1" s="1"/>
  <c r="FG70" i="1"/>
  <c r="FJ70" i="1"/>
  <c r="FL70" i="1"/>
  <c r="FN70" i="1"/>
  <c r="FW70" i="1"/>
  <c r="FZ70" i="1"/>
  <c r="GN70" i="1"/>
  <c r="S71" i="1"/>
  <c r="R71" i="1" s="1"/>
  <c r="W71" i="1"/>
  <c r="AB71" i="1"/>
  <c r="AD71" i="1"/>
  <c r="AC71" i="1" s="1"/>
  <c r="AG71" i="1"/>
  <c r="AK71" i="1"/>
  <c r="AP71" i="1"/>
  <c r="AT71" i="1"/>
  <c r="BC71" i="1"/>
  <c r="BE71" i="1"/>
  <c r="BQ71" i="1"/>
  <c r="BU71" i="1"/>
  <c r="CD71" i="1"/>
  <c r="CF71" i="1"/>
  <c r="CI71" i="1"/>
  <c r="CM71" i="1"/>
  <c r="CR71" i="1"/>
  <c r="CV71" i="1"/>
  <c r="DE71" i="1"/>
  <c r="DL71" i="1" s="1"/>
  <c r="DH71" i="1"/>
  <c r="DN71" i="1"/>
  <c r="DS71" i="1"/>
  <c r="DU71" i="1"/>
  <c r="DX71" i="1"/>
  <c r="DW71" i="1" s="1"/>
  <c r="DW68" i="1" s="1"/>
  <c r="EF71" i="1"/>
  <c r="EG71" i="1"/>
  <c r="EH71" i="1"/>
  <c r="FL71" i="1"/>
  <c r="FN71" i="1"/>
  <c r="FN68" i="1" s="1"/>
  <c r="FW71" i="1"/>
  <c r="FZ71" i="1"/>
  <c r="GN71" i="1"/>
  <c r="R72" i="1"/>
  <c r="S72" i="1"/>
  <c r="W72" i="1"/>
  <c r="AC72" i="1"/>
  <c r="BD72" i="1"/>
  <c r="BE72" i="1"/>
  <c r="CF72" i="1"/>
  <c r="CE72" i="1" s="1"/>
  <c r="DF72" i="1"/>
  <c r="DG72" i="1"/>
  <c r="EH72" i="1"/>
  <c r="EG72" i="1" s="1"/>
  <c r="FG72" i="1"/>
  <c r="FI72" i="1"/>
  <c r="GN72" i="1"/>
  <c r="S73" i="1"/>
  <c r="R73" i="1" s="1"/>
  <c r="AC73" i="1"/>
  <c r="BD73" i="1"/>
  <c r="BE73" i="1"/>
  <c r="CF73" i="1"/>
  <c r="CE73" i="1" s="1"/>
  <c r="DF73" i="1"/>
  <c r="DG73" i="1"/>
  <c r="EH73" i="1"/>
  <c r="EG73" i="1" s="1"/>
  <c r="FI73" i="1"/>
  <c r="S74" i="1"/>
  <c r="R74" i="1" s="1"/>
  <c r="AC74" i="1"/>
  <c r="BD74" i="1"/>
  <c r="BE74" i="1"/>
  <c r="CE74" i="1"/>
  <c r="CF74" i="1"/>
  <c r="DF74" i="1"/>
  <c r="DG74" i="1"/>
  <c r="EG74" i="1"/>
  <c r="EH74" i="1"/>
  <c r="FI74" i="1"/>
  <c r="S75" i="1"/>
  <c r="R75" i="1" s="1"/>
  <c r="AC75" i="1"/>
  <c r="BD75" i="1"/>
  <c r="BE75" i="1"/>
  <c r="CE75" i="1"/>
  <c r="CF75" i="1"/>
  <c r="DF75" i="1"/>
  <c r="DG75" i="1"/>
  <c r="EG75" i="1"/>
  <c r="EH75" i="1"/>
  <c r="FI75" i="1"/>
  <c r="S76" i="1"/>
  <c r="R76" i="1" s="1"/>
  <c r="AC76" i="1"/>
  <c r="BD76" i="1"/>
  <c r="BE76" i="1"/>
  <c r="CE76" i="1"/>
  <c r="CF76" i="1"/>
  <c r="DF76" i="1"/>
  <c r="DG76" i="1"/>
  <c r="EG76" i="1"/>
  <c r="EH76" i="1"/>
  <c r="FI76" i="1"/>
  <c r="J77" i="1"/>
  <c r="K77" i="1"/>
  <c r="L77" i="1"/>
  <c r="M77" i="1"/>
  <c r="N77" i="1"/>
  <c r="O77" i="1"/>
  <c r="P77" i="1"/>
  <c r="Q77" i="1"/>
  <c r="T78" i="1"/>
  <c r="S78" i="1" s="1"/>
  <c r="Y78" i="1"/>
  <c r="Y77" i="1" s="1"/>
  <c r="FB78" i="1"/>
  <c r="FB77" i="1" s="1"/>
  <c r="FJ78" i="1"/>
  <c r="FI78" i="1" s="1"/>
  <c r="I79" i="1"/>
  <c r="I78" i="1" s="1"/>
  <c r="I77" i="1" s="1"/>
  <c r="J79" i="1"/>
  <c r="J78" i="1" s="1"/>
  <c r="M79" i="1"/>
  <c r="M78" i="1" s="1"/>
  <c r="N79" i="1"/>
  <c r="N78" i="1" s="1"/>
  <c r="Q79" i="1"/>
  <c r="Q78" i="1" s="1"/>
  <c r="U79" i="1"/>
  <c r="U78" i="1" s="1"/>
  <c r="V79" i="1"/>
  <c r="V78" i="1" s="1"/>
  <c r="V77" i="1" s="1"/>
  <c r="Y79" i="1"/>
  <c r="Z79" i="1"/>
  <c r="Z78" i="1" s="1"/>
  <c r="AD79" i="1"/>
  <c r="AD78" i="1" s="1"/>
  <c r="AG79" i="1"/>
  <c r="AG78" i="1" s="1"/>
  <c r="AG77" i="1" s="1"/>
  <c r="AH79" i="1"/>
  <c r="AH78" i="1" s="1"/>
  <c r="AK79" i="1"/>
  <c r="AK78" i="1" s="1"/>
  <c r="AK77" i="1" s="1"/>
  <c r="AL79" i="1"/>
  <c r="AL78" i="1" s="1"/>
  <c r="AL77" i="1" s="1"/>
  <c r="AO79" i="1"/>
  <c r="AO78" i="1" s="1"/>
  <c r="AO77" i="1" s="1"/>
  <c r="AP79" i="1"/>
  <c r="AP78" i="1" s="1"/>
  <c r="AT79" i="1"/>
  <c r="AT78" i="1" s="1"/>
  <c r="AT77" i="1" s="1"/>
  <c r="AU79" i="1"/>
  <c r="AU78" i="1" s="1"/>
  <c r="AU77" i="1" s="1"/>
  <c r="AX79" i="1"/>
  <c r="AX78" i="1" s="1"/>
  <c r="AX77" i="1" s="1"/>
  <c r="AY79" i="1"/>
  <c r="AY78" i="1" s="1"/>
  <c r="AY77" i="1" s="1"/>
  <c r="BB79" i="1"/>
  <c r="BB78" i="1" s="1"/>
  <c r="BB77" i="1" s="1"/>
  <c r="BC79" i="1"/>
  <c r="BC78" i="1" s="1"/>
  <c r="BC77" i="1" s="1"/>
  <c r="BF79" i="1"/>
  <c r="BE79" i="1" s="1"/>
  <c r="BD79" i="1" s="1"/>
  <c r="BG79" i="1"/>
  <c r="BG78" i="1" s="1"/>
  <c r="BG77" i="1" s="1"/>
  <c r="BJ79" i="1"/>
  <c r="BJ78" i="1" s="1"/>
  <c r="BJ77" i="1" s="1"/>
  <c r="BK79" i="1"/>
  <c r="BK78" i="1" s="1"/>
  <c r="BK77" i="1" s="1"/>
  <c r="BN79" i="1"/>
  <c r="BN78" i="1" s="1"/>
  <c r="BN77" i="1" s="1"/>
  <c r="BO79" i="1"/>
  <c r="BO78" i="1" s="1"/>
  <c r="BO77" i="1" s="1"/>
  <c r="BR79" i="1"/>
  <c r="BR78" i="1" s="1"/>
  <c r="BR77" i="1" s="1"/>
  <c r="BT79" i="1"/>
  <c r="BT78" i="1" s="1"/>
  <c r="BW79" i="1"/>
  <c r="BW78" i="1" s="1"/>
  <c r="BW77" i="1" s="1"/>
  <c r="BX79" i="1"/>
  <c r="BX78" i="1" s="1"/>
  <c r="CA79" i="1"/>
  <c r="CA78" i="1" s="1"/>
  <c r="CA77" i="1" s="1"/>
  <c r="CB79" i="1"/>
  <c r="CB78" i="1" s="1"/>
  <c r="CF79" i="1"/>
  <c r="CF78" i="1" s="1"/>
  <c r="CE78" i="1" s="1"/>
  <c r="CI79" i="1"/>
  <c r="CI78" i="1" s="1"/>
  <c r="CI77" i="1" s="1"/>
  <c r="CJ79" i="1"/>
  <c r="CJ78" i="1" s="1"/>
  <c r="CM79" i="1"/>
  <c r="CM78" i="1" s="1"/>
  <c r="CM77" i="1" s="1"/>
  <c r="CN79" i="1"/>
  <c r="CN78" i="1" s="1"/>
  <c r="CQ79" i="1"/>
  <c r="CQ78" i="1" s="1"/>
  <c r="CQ77" i="1" s="1"/>
  <c r="CR79" i="1"/>
  <c r="CR78" i="1" s="1"/>
  <c r="CV79" i="1"/>
  <c r="CV78" i="1" s="1"/>
  <c r="CV77" i="1" s="1"/>
  <c r="CW79" i="1"/>
  <c r="CW78" i="1" s="1"/>
  <c r="CW77" i="1" s="1"/>
  <c r="CZ79" i="1"/>
  <c r="CZ78" i="1" s="1"/>
  <c r="DA79" i="1"/>
  <c r="DA78" i="1" s="1"/>
  <c r="DA77" i="1" s="1"/>
  <c r="DD79" i="1"/>
  <c r="DD78" i="1" s="1"/>
  <c r="DD77" i="1" s="1"/>
  <c r="DE79" i="1"/>
  <c r="DE78" i="1" s="1"/>
  <c r="DE77" i="1" s="1"/>
  <c r="DH79" i="1"/>
  <c r="DI79" i="1"/>
  <c r="DI78" i="1" s="1"/>
  <c r="DI77" i="1" s="1"/>
  <c r="DL79" i="1"/>
  <c r="DL78" i="1" s="1"/>
  <c r="DL77" i="1" s="1"/>
  <c r="DM79" i="1"/>
  <c r="DM78" i="1" s="1"/>
  <c r="DM77" i="1" s="1"/>
  <c r="DP79" i="1"/>
  <c r="DP78" i="1" s="1"/>
  <c r="DQ79" i="1"/>
  <c r="DQ78" i="1" s="1"/>
  <c r="DQ77" i="1" s="1"/>
  <c r="DT79" i="1"/>
  <c r="DT78" i="1" s="1"/>
  <c r="DT77" i="1" s="1"/>
  <c r="DV79" i="1"/>
  <c r="DV78" i="1" s="1"/>
  <c r="DV77" i="1" s="1"/>
  <c r="DY79" i="1"/>
  <c r="DY78" i="1" s="1"/>
  <c r="DY77" i="1" s="1"/>
  <c r="DZ79" i="1"/>
  <c r="DZ78" i="1" s="1"/>
  <c r="DZ77" i="1" s="1"/>
  <c r="EC79" i="1"/>
  <c r="EC78" i="1" s="1"/>
  <c r="EC77" i="1" s="1"/>
  <c r="ED79" i="1"/>
  <c r="ED78" i="1" s="1"/>
  <c r="ED77" i="1" s="1"/>
  <c r="EK79" i="1"/>
  <c r="EK78" i="1" s="1"/>
  <c r="EK77" i="1" s="1"/>
  <c r="EL79" i="1"/>
  <c r="EL78" i="1" s="1"/>
  <c r="EL77" i="1" s="1"/>
  <c r="EO79" i="1"/>
  <c r="EO78" i="1" s="1"/>
  <c r="EO77" i="1" s="1"/>
  <c r="EP79" i="1"/>
  <c r="EP78" i="1" s="1"/>
  <c r="ES79" i="1"/>
  <c r="ES78" i="1" s="1"/>
  <c r="ES77" i="1" s="1"/>
  <c r="ET79" i="1"/>
  <c r="ET78" i="1" s="1"/>
  <c r="ET77" i="1" s="1"/>
  <c r="EX79" i="1"/>
  <c r="EX78" i="1" s="1"/>
  <c r="EX77" i="1" s="1"/>
  <c r="EY79" i="1"/>
  <c r="EY78" i="1" s="1"/>
  <c r="EY77" i="1" s="1"/>
  <c r="FB79" i="1"/>
  <c r="FC79" i="1"/>
  <c r="FC78" i="1" s="1"/>
  <c r="FC77" i="1" s="1"/>
  <c r="FF79" i="1"/>
  <c r="FF78" i="1" s="1"/>
  <c r="FF77" i="1" s="1"/>
  <c r="FG79" i="1"/>
  <c r="FG78" i="1" s="1"/>
  <c r="FG77" i="1" s="1"/>
  <c r="FJ79" i="1"/>
  <c r="FI79" i="1" s="1"/>
  <c r="FL79" i="1"/>
  <c r="FL78" i="1" s="1"/>
  <c r="FL77" i="1" s="1"/>
  <c r="FU79" i="1"/>
  <c r="FU78" i="1" s="1"/>
  <c r="FU77" i="1" s="1"/>
  <c r="FY79" i="1"/>
  <c r="FY78" i="1" s="1"/>
  <c r="FY77" i="1" s="1"/>
  <c r="GI79" i="1"/>
  <c r="GI78" i="1" s="1"/>
  <c r="GI77" i="1" s="1"/>
  <c r="GJ79" i="1"/>
  <c r="GJ78" i="1" s="1"/>
  <c r="GM79" i="1"/>
  <c r="GM78" i="1" s="1"/>
  <c r="GM77" i="1" s="1"/>
  <c r="GN79" i="1"/>
  <c r="GN78" i="1" s="1"/>
  <c r="R80" i="1"/>
  <c r="S80" i="1"/>
  <c r="AC80" i="1"/>
  <c r="BD80" i="1"/>
  <c r="BE80" i="1"/>
  <c r="CE80" i="1"/>
  <c r="DG80" i="1"/>
  <c r="DF80" i="1" s="1"/>
  <c r="EG80" i="1"/>
  <c r="EH80" i="1"/>
  <c r="FI80" i="1"/>
  <c r="R81" i="1"/>
  <c r="S81" i="1"/>
  <c r="AC81" i="1"/>
  <c r="BE81" i="1"/>
  <c r="BD81" i="1" s="1"/>
  <c r="CE81" i="1"/>
  <c r="DG81" i="1"/>
  <c r="DF81" i="1" s="1"/>
  <c r="EG81" i="1"/>
  <c r="EH81" i="1"/>
  <c r="FI81" i="1"/>
  <c r="G82" i="1"/>
  <c r="G79" i="1" s="1"/>
  <c r="G78" i="1" s="1"/>
  <c r="H82" i="1"/>
  <c r="H79" i="1" s="1"/>
  <c r="H78" i="1" s="1"/>
  <c r="I82" i="1"/>
  <c r="J82" i="1"/>
  <c r="K82" i="1"/>
  <c r="K79" i="1" s="1"/>
  <c r="K78" i="1" s="1"/>
  <c r="L82" i="1"/>
  <c r="L79" i="1" s="1"/>
  <c r="L78" i="1" s="1"/>
  <c r="M82" i="1"/>
  <c r="N82" i="1"/>
  <c r="O82" i="1"/>
  <c r="O79" i="1" s="1"/>
  <c r="O78" i="1" s="1"/>
  <c r="P82" i="1"/>
  <c r="P79" i="1" s="1"/>
  <c r="P78" i="1" s="1"/>
  <c r="Q82" i="1"/>
  <c r="S82" i="1"/>
  <c r="R82" i="1" s="1"/>
  <c r="T82" i="1"/>
  <c r="T79" i="1" s="1"/>
  <c r="S79" i="1" s="1"/>
  <c r="U82" i="1"/>
  <c r="V82" i="1"/>
  <c r="W82" i="1"/>
  <c r="W79" i="1" s="1"/>
  <c r="W78" i="1" s="1"/>
  <c r="W77" i="1" s="1"/>
  <c r="X82" i="1"/>
  <c r="X79" i="1" s="1"/>
  <c r="X78" i="1" s="1"/>
  <c r="Y82" i="1"/>
  <c r="Z82" i="1"/>
  <c r="AA82" i="1"/>
  <c r="AA79" i="1" s="1"/>
  <c r="AA78" i="1" s="1"/>
  <c r="AA77" i="1" s="1"/>
  <c r="AB82" i="1"/>
  <c r="AB79" i="1" s="1"/>
  <c r="AB78" i="1" s="1"/>
  <c r="AD82" i="1"/>
  <c r="AE82" i="1"/>
  <c r="AE79" i="1" s="1"/>
  <c r="AE78" i="1" s="1"/>
  <c r="AF82" i="1"/>
  <c r="AF79" i="1" s="1"/>
  <c r="AF78" i="1" s="1"/>
  <c r="AF77" i="1" s="1"/>
  <c r="AG82" i="1"/>
  <c r="AH82" i="1"/>
  <c r="AI82" i="1"/>
  <c r="AI79" i="1" s="1"/>
  <c r="AI78" i="1" s="1"/>
  <c r="AJ82" i="1"/>
  <c r="AJ79" i="1" s="1"/>
  <c r="AJ78" i="1" s="1"/>
  <c r="AJ77" i="1" s="1"/>
  <c r="AK82" i="1"/>
  <c r="AC82" i="1" s="1"/>
  <c r="AL82" i="1"/>
  <c r="AM82" i="1"/>
  <c r="AM79" i="1" s="1"/>
  <c r="AM78" i="1" s="1"/>
  <c r="AN82" i="1"/>
  <c r="AN79" i="1" s="1"/>
  <c r="AN78" i="1" s="1"/>
  <c r="AN77" i="1" s="1"/>
  <c r="AO82" i="1"/>
  <c r="AP82" i="1"/>
  <c r="AQ82" i="1"/>
  <c r="AQ79" i="1" s="1"/>
  <c r="AQ78" i="1" s="1"/>
  <c r="AS82" i="1"/>
  <c r="AS79" i="1" s="1"/>
  <c r="AS78" i="1" s="1"/>
  <c r="AS77" i="1" s="1"/>
  <c r="AT82" i="1"/>
  <c r="AU82" i="1"/>
  <c r="AV82" i="1"/>
  <c r="AV79" i="1" s="1"/>
  <c r="AV78" i="1" s="1"/>
  <c r="AW82" i="1"/>
  <c r="AW79" i="1" s="1"/>
  <c r="AW78" i="1" s="1"/>
  <c r="AW77" i="1" s="1"/>
  <c r="AX82" i="1"/>
  <c r="AY82" i="1"/>
  <c r="AZ82" i="1"/>
  <c r="AZ79" i="1" s="1"/>
  <c r="AZ78" i="1" s="1"/>
  <c r="BA82" i="1"/>
  <c r="BA79" i="1" s="1"/>
  <c r="BA78" i="1" s="1"/>
  <c r="BA77" i="1" s="1"/>
  <c r="BB82" i="1"/>
  <c r="BC82" i="1"/>
  <c r="BE82" i="1"/>
  <c r="BF82" i="1"/>
  <c r="BG82" i="1"/>
  <c r="BH82" i="1"/>
  <c r="BH79" i="1" s="1"/>
  <c r="BH78" i="1" s="1"/>
  <c r="BI82" i="1"/>
  <c r="BI79" i="1" s="1"/>
  <c r="BI78" i="1" s="1"/>
  <c r="BI77" i="1" s="1"/>
  <c r="BJ82" i="1"/>
  <c r="BK82" i="1"/>
  <c r="BL82" i="1"/>
  <c r="BL79" i="1" s="1"/>
  <c r="BL78" i="1" s="1"/>
  <c r="BM82" i="1"/>
  <c r="BM79" i="1" s="1"/>
  <c r="BM78" i="1" s="1"/>
  <c r="BM77" i="1" s="1"/>
  <c r="BN82" i="1"/>
  <c r="BO82" i="1"/>
  <c r="BP82" i="1"/>
  <c r="BP79" i="1" s="1"/>
  <c r="BP78" i="1" s="1"/>
  <c r="BQ82" i="1"/>
  <c r="BQ79" i="1" s="1"/>
  <c r="BQ78" i="1" s="1"/>
  <c r="BQ77" i="1" s="1"/>
  <c r="BR82" i="1"/>
  <c r="BT82" i="1"/>
  <c r="BU82" i="1"/>
  <c r="BU79" i="1" s="1"/>
  <c r="BU78" i="1" s="1"/>
  <c r="BV82" i="1"/>
  <c r="BV79" i="1" s="1"/>
  <c r="BV78" i="1" s="1"/>
  <c r="BV77" i="1" s="1"/>
  <c r="BW82" i="1"/>
  <c r="BX82" i="1"/>
  <c r="BY82" i="1"/>
  <c r="BY79" i="1" s="1"/>
  <c r="BY78" i="1" s="1"/>
  <c r="BY77" i="1" s="1"/>
  <c r="BZ82" i="1"/>
  <c r="BZ79" i="1" s="1"/>
  <c r="BZ78" i="1" s="1"/>
  <c r="BZ77" i="1" s="1"/>
  <c r="CA82" i="1"/>
  <c r="CB82" i="1"/>
  <c r="CC82" i="1"/>
  <c r="CC79" i="1" s="1"/>
  <c r="CC78" i="1" s="1"/>
  <c r="CD82" i="1"/>
  <c r="CD79" i="1" s="1"/>
  <c r="CD78" i="1" s="1"/>
  <c r="CD77" i="1" s="1"/>
  <c r="CF82" i="1"/>
  <c r="CG82" i="1"/>
  <c r="CG79" i="1" s="1"/>
  <c r="CG78" i="1" s="1"/>
  <c r="CH82" i="1"/>
  <c r="CH79" i="1" s="1"/>
  <c r="CH78" i="1" s="1"/>
  <c r="CH77" i="1" s="1"/>
  <c r="CI82" i="1"/>
  <c r="CJ82" i="1"/>
  <c r="CK82" i="1"/>
  <c r="CK79" i="1" s="1"/>
  <c r="CK78" i="1" s="1"/>
  <c r="CL82" i="1"/>
  <c r="CL79" i="1" s="1"/>
  <c r="CL78" i="1" s="1"/>
  <c r="CM82" i="1"/>
  <c r="CE82" i="1" s="1"/>
  <c r="CN82" i="1"/>
  <c r="CO82" i="1"/>
  <c r="CO79" i="1" s="1"/>
  <c r="CO78" i="1" s="1"/>
  <c r="CP82" i="1"/>
  <c r="CP79" i="1" s="1"/>
  <c r="CP78" i="1" s="1"/>
  <c r="CP77" i="1" s="1"/>
  <c r="CQ82" i="1"/>
  <c r="CR82" i="1"/>
  <c r="CS82" i="1"/>
  <c r="CS79" i="1" s="1"/>
  <c r="CS78" i="1" s="1"/>
  <c r="CU82" i="1"/>
  <c r="CU79" i="1" s="1"/>
  <c r="CU78" i="1" s="1"/>
  <c r="CV82" i="1"/>
  <c r="CW82" i="1"/>
  <c r="CX82" i="1"/>
  <c r="CX79" i="1" s="1"/>
  <c r="CX78" i="1" s="1"/>
  <c r="CY82" i="1"/>
  <c r="CY79" i="1" s="1"/>
  <c r="CY78" i="1" s="1"/>
  <c r="CY77" i="1" s="1"/>
  <c r="CZ82" i="1"/>
  <c r="DA82" i="1"/>
  <c r="DB82" i="1"/>
  <c r="DB79" i="1" s="1"/>
  <c r="DB78" i="1" s="1"/>
  <c r="DC82" i="1"/>
  <c r="DC79" i="1" s="1"/>
  <c r="DC78" i="1" s="1"/>
  <c r="DD82" i="1"/>
  <c r="DE82" i="1"/>
  <c r="DG82" i="1"/>
  <c r="DF82" i="1" s="1"/>
  <c r="DH82" i="1"/>
  <c r="DI82" i="1"/>
  <c r="DJ82" i="1"/>
  <c r="DJ79" i="1" s="1"/>
  <c r="DJ78" i="1" s="1"/>
  <c r="DK82" i="1"/>
  <c r="DK79" i="1" s="1"/>
  <c r="DK78" i="1" s="1"/>
  <c r="DL82" i="1"/>
  <c r="DM82" i="1"/>
  <c r="DN82" i="1"/>
  <c r="DN79" i="1" s="1"/>
  <c r="DN78" i="1" s="1"/>
  <c r="DO82" i="1"/>
  <c r="DO79" i="1" s="1"/>
  <c r="DO78" i="1" s="1"/>
  <c r="DO77" i="1" s="1"/>
  <c r="DP82" i="1"/>
  <c r="DQ82" i="1"/>
  <c r="DR82" i="1"/>
  <c r="DR79" i="1" s="1"/>
  <c r="DR78" i="1" s="1"/>
  <c r="DS82" i="1"/>
  <c r="DS79" i="1" s="1"/>
  <c r="DS78" i="1" s="1"/>
  <c r="DT82" i="1"/>
  <c r="DV82" i="1"/>
  <c r="DW82" i="1"/>
  <c r="DW79" i="1" s="1"/>
  <c r="DW78" i="1" s="1"/>
  <c r="DX82" i="1"/>
  <c r="DX79" i="1" s="1"/>
  <c r="DX78" i="1" s="1"/>
  <c r="DY82" i="1"/>
  <c r="DZ82" i="1"/>
  <c r="EA82" i="1"/>
  <c r="EA79" i="1" s="1"/>
  <c r="EA78" i="1" s="1"/>
  <c r="EB82" i="1"/>
  <c r="EB79" i="1" s="1"/>
  <c r="EB78" i="1" s="1"/>
  <c r="EC82" i="1"/>
  <c r="ED82" i="1"/>
  <c r="EE82" i="1"/>
  <c r="EE79" i="1" s="1"/>
  <c r="EE78" i="1" s="1"/>
  <c r="EF82" i="1"/>
  <c r="EF79" i="1" s="1"/>
  <c r="EF78" i="1" s="1"/>
  <c r="EI82" i="1"/>
  <c r="EJ82" i="1"/>
  <c r="EJ79" i="1" s="1"/>
  <c r="EJ78" i="1" s="1"/>
  <c r="EK82" i="1"/>
  <c r="EL82" i="1"/>
  <c r="EM82" i="1"/>
  <c r="EM79" i="1" s="1"/>
  <c r="EM78" i="1" s="1"/>
  <c r="EM77" i="1" s="1"/>
  <c r="EN82" i="1"/>
  <c r="EN79" i="1" s="1"/>
  <c r="EN78" i="1" s="1"/>
  <c r="EO82" i="1"/>
  <c r="EP82" i="1"/>
  <c r="EQ82" i="1"/>
  <c r="EQ79" i="1" s="1"/>
  <c r="EQ78" i="1" s="1"/>
  <c r="EQ77" i="1" s="1"/>
  <c r="ER82" i="1"/>
  <c r="ER79" i="1" s="1"/>
  <c r="ER78" i="1" s="1"/>
  <c r="ES82" i="1"/>
  <c r="ET82" i="1"/>
  <c r="EU82" i="1"/>
  <c r="EU79" i="1" s="1"/>
  <c r="EU78" i="1" s="1"/>
  <c r="EU77" i="1" s="1"/>
  <c r="EW82" i="1"/>
  <c r="EW79" i="1" s="1"/>
  <c r="EW78" i="1" s="1"/>
  <c r="EW77" i="1" s="1"/>
  <c r="EX82" i="1"/>
  <c r="EY82" i="1"/>
  <c r="EZ82" i="1"/>
  <c r="EZ79" i="1" s="1"/>
  <c r="EZ78" i="1" s="1"/>
  <c r="FA82" i="1"/>
  <c r="FA79" i="1" s="1"/>
  <c r="FA78" i="1" s="1"/>
  <c r="FB82" i="1"/>
  <c r="FC82" i="1"/>
  <c r="FD82" i="1"/>
  <c r="FD79" i="1" s="1"/>
  <c r="FD78" i="1" s="1"/>
  <c r="FE82" i="1"/>
  <c r="FE79" i="1" s="1"/>
  <c r="FE78" i="1" s="1"/>
  <c r="FF82" i="1"/>
  <c r="FG82" i="1"/>
  <c r="FH82" i="1"/>
  <c r="FH79" i="1" s="1"/>
  <c r="FH78" i="1" s="1"/>
  <c r="FH77" i="1" s="1"/>
  <c r="FI82" i="1"/>
  <c r="FJ82" i="1"/>
  <c r="FL82" i="1"/>
  <c r="FN82" i="1"/>
  <c r="FN79" i="1" s="1"/>
  <c r="FN78" i="1" s="1"/>
  <c r="FN77" i="1" s="1"/>
  <c r="FP82" i="1"/>
  <c r="FP79" i="1" s="1"/>
  <c r="FP78" i="1" s="1"/>
  <c r="FP77" i="1" s="1"/>
  <c r="FU82" i="1"/>
  <c r="FY82" i="1"/>
  <c r="FZ82" i="1"/>
  <c r="FZ79" i="1" s="1"/>
  <c r="FZ78" i="1" s="1"/>
  <c r="FZ77" i="1" s="1"/>
  <c r="GH82" i="1"/>
  <c r="GH79" i="1" s="1"/>
  <c r="GH78" i="1" s="1"/>
  <c r="GI82" i="1"/>
  <c r="GJ82" i="1"/>
  <c r="GK82" i="1"/>
  <c r="GK79" i="1" s="1"/>
  <c r="GK78" i="1" s="1"/>
  <c r="GK77" i="1" s="1"/>
  <c r="GL82" i="1"/>
  <c r="GL79" i="1" s="1"/>
  <c r="GL78" i="1" s="1"/>
  <c r="GM82" i="1"/>
  <c r="GN82" i="1"/>
  <c r="R83" i="1"/>
  <c r="S83" i="1"/>
  <c r="AC83" i="1"/>
  <c r="BE83" i="1"/>
  <c r="BD83" i="1" s="1"/>
  <c r="CE83" i="1"/>
  <c r="DF83" i="1"/>
  <c r="DG83" i="1"/>
  <c r="EH83" i="1"/>
  <c r="EG83" i="1" s="1"/>
  <c r="FI83" i="1"/>
  <c r="S84" i="1"/>
  <c r="R84" i="1" s="1"/>
  <c r="AC84" i="1"/>
  <c r="BD84" i="1"/>
  <c r="BE84" i="1"/>
  <c r="CE84" i="1"/>
  <c r="DF84" i="1"/>
  <c r="DG84" i="1"/>
  <c r="EH84" i="1"/>
  <c r="EG84" i="1" s="1"/>
  <c r="FI84" i="1"/>
  <c r="R85" i="1"/>
  <c r="S85" i="1"/>
  <c r="AC85" i="1"/>
  <c r="BD85" i="1"/>
  <c r="BE85" i="1"/>
  <c r="CE85" i="1"/>
  <c r="DF85" i="1"/>
  <c r="DG85" i="1"/>
  <c r="EG85" i="1"/>
  <c r="EH85" i="1"/>
  <c r="FI85" i="1"/>
  <c r="R86" i="1"/>
  <c r="S86" i="1"/>
  <c r="AC86" i="1"/>
  <c r="BD86" i="1"/>
  <c r="BE86" i="1"/>
  <c r="CE86" i="1"/>
  <c r="DG86" i="1"/>
  <c r="DF86" i="1" s="1"/>
  <c r="EG86" i="1"/>
  <c r="EH86" i="1"/>
  <c r="FI86" i="1"/>
  <c r="R87" i="1"/>
  <c r="S87" i="1"/>
  <c r="AC87" i="1"/>
  <c r="BE87" i="1"/>
  <c r="BD87" i="1" s="1"/>
  <c r="CE87" i="1"/>
  <c r="DF87" i="1"/>
  <c r="DG87" i="1"/>
  <c r="EH87" i="1"/>
  <c r="EG87" i="1" s="1"/>
  <c r="FI87" i="1"/>
  <c r="S88" i="1"/>
  <c r="R88" i="1" s="1"/>
  <c r="AC88" i="1"/>
  <c r="BD88" i="1"/>
  <c r="BE88" i="1"/>
  <c r="CE88" i="1"/>
  <c r="DF88" i="1"/>
  <c r="DG88" i="1"/>
  <c r="EH88" i="1"/>
  <c r="EG88" i="1" s="1"/>
  <c r="FI88" i="1"/>
  <c r="R89" i="1"/>
  <c r="S89" i="1"/>
  <c r="AC89" i="1"/>
  <c r="BD89" i="1"/>
  <c r="BE89" i="1"/>
  <c r="CE89" i="1"/>
  <c r="DF89" i="1"/>
  <c r="DG89" i="1"/>
  <c r="EG89" i="1"/>
  <c r="EH89" i="1"/>
  <c r="FI89" i="1"/>
  <c r="Q90" i="1"/>
  <c r="U90" i="1"/>
  <c r="V90" i="1"/>
  <c r="Y90" i="1"/>
  <c r="Z90" i="1"/>
  <c r="AC90" i="1"/>
  <c r="AD90" i="1"/>
  <c r="AG90" i="1"/>
  <c r="AH90" i="1"/>
  <c r="AK90" i="1"/>
  <c r="AL90" i="1"/>
  <c r="AO90" i="1"/>
  <c r="AP90" i="1"/>
  <c r="AS90" i="1"/>
  <c r="AT90" i="1"/>
  <c r="AW90" i="1"/>
  <c r="AX90" i="1"/>
  <c r="BA90" i="1"/>
  <c r="BB90" i="1"/>
  <c r="BF90" i="1"/>
  <c r="BI90" i="1"/>
  <c r="BJ90" i="1"/>
  <c r="BM90" i="1"/>
  <c r="BN90" i="1"/>
  <c r="BQ90" i="1"/>
  <c r="BR90" i="1"/>
  <c r="BU90" i="1"/>
  <c r="BV90" i="1"/>
  <c r="BY90" i="1"/>
  <c r="BZ90" i="1"/>
  <c r="CC90" i="1"/>
  <c r="CD90" i="1"/>
  <c r="CG90" i="1"/>
  <c r="CH90" i="1"/>
  <c r="CK90" i="1"/>
  <c r="CL90" i="1"/>
  <c r="CO90" i="1"/>
  <c r="CP90" i="1"/>
  <c r="CS90" i="1"/>
  <c r="CT90" i="1"/>
  <c r="CW90" i="1"/>
  <c r="CX90" i="1"/>
  <c r="DA90" i="1"/>
  <c r="DB90" i="1"/>
  <c r="DE90" i="1"/>
  <c r="DI90" i="1"/>
  <c r="DJ90" i="1"/>
  <c r="DM90" i="1"/>
  <c r="DN90" i="1"/>
  <c r="DQ90" i="1"/>
  <c r="DR90" i="1"/>
  <c r="DU90" i="1"/>
  <c r="DV90" i="1"/>
  <c r="DY90" i="1"/>
  <c r="DZ90" i="1"/>
  <c r="EC90" i="1"/>
  <c r="ED90" i="1"/>
  <c r="EG90" i="1"/>
  <c r="EH90" i="1"/>
  <c r="EK90" i="1"/>
  <c r="EL90" i="1"/>
  <c r="EO90" i="1"/>
  <c r="EP90" i="1"/>
  <c r="ES90" i="1"/>
  <c r="ET90" i="1"/>
  <c r="EW90" i="1"/>
  <c r="EX90" i="1"/>
  <c r="FA90" i="1"/>
  <c r="FB90" i="1"/>
  <c r="FE90" i="1"/>
  <c r="FE77" i="1" s="1"/>
  <c r="FF90" i="1"/>
  <c r="FI90" i="1"/>
  <c r="GH90" i="1"/>
  <c r="GL90" i="1"/>
  <c r="GL77" i="1" s="1"/>
  <c r="FI91" i="1"/>
  <c r="G92" i="1"/>
  <c r="G90" i="1" s="1"/>
  <c r="H92" i="1"/>
  <c r="H90" i="1" s="1"/>
  <c r="I92" i="1"/>
  <c r="I90" i="1" s="1"/>
  <c r="J92" i="1"/>
  <c r="K92" i="1"/>
  <c r="L92" i="1"/>
  <c r="M92" i="1"/>
  <c r="N92" i="1"/>
  <c r="O92" i="1"/>
  <c r="P92" i="1"/>
  <c r="Q92" i="1"/>
  <c r="R92" i="1"/>
  <c r="S92" i="1"/>
  <c r="S90" i="1" s="1"/>
  <c r="T92" i="1"/>
  <c r="T90" i="1" s="1"/>
  <c r="U92" i="1"/>
  <c r="V92" i="1"/>
  <c r="W92" i="1"/>
  <c r="W90" i="1" s="1"/>
  <c r="X92" i="1"/>
  <c r="X90" i="1" s="1"/>
  <c r="Y92" i="1"/>
  <c r="Z92" i="1"/>
  <c r="AA92" i="1"/>
  <c r="AA90" i="1" s="1"/>
  <c r="AB92" i="1"/>
  <c r="AB90" i="1" s="1"/>
  <c r="AB77" i="1" s="1"/>
  <c r="AC92" i="1"/>
  <c r="AD92" i="1"/>
  <c r="AE92" i="1"/>
  <c r="AE90" i="1" s="1"/>
  <c r="AF92" i="1"/>
  <c r="AF90" i="1" s="1"/>
  <c r="AG92" i="1"/>
  <c r="AH92" i="1"/>
  <c r="AI92" i="1"/>
  <c r="AI90" i="1" s="1"/>
  <c r="AJ92" i="1"/>
  <c r="AJ90" i="1" s="1"/>
  <c r="AK92" i="1"/>
  <c r="AL92" i="1"/>
  <c r="AM92" i="1"/>
  <c r="AM90" i="1" s="1"/>
  <c r="AN92" i="1"/>
  <c r="AN90" i="1" s="1"/>
  <c r="AO92" i="1"/>
  <c r="AP92" i="1"/>
  <c r="AQ92" i="1"/>
  <c r="AQ90" i="1" s="1"/>
  <c r="AR92" i="1"/>
  <c r="AR90" i="1" s="1"/>
  <c r="AS92" i="1"/>
  <c r="AT92" i="1"/>
  <c r="AU92" i="1"/>
  <c r="AU90" i="1" s="1"/>
  <c r="AV92" i="1"/>
  <c r="AV90" i="1" s="1"/>
  <c r="AW92" i="1"/>
  <c r="AX92" i="1"/>
  <c r="AY92" i="1"/>
  <c r="AY90" i="1" s="1"/>
  <c r="AZ92" i="1"/>
  <c r="AZ90" i="1" s="1"/>
  <c r="BA92" i="1"/>
  <c r="BB92" i="1"/>
  <c r="BC92" i="1"/>
  <c r="BC90" i="1" s="1"/>
  <c r="BD92" i="1"/>
  <c r="BE92" i="1"/>
  <c r="BF92" i="1"/>
  <c r="BG92" i="1"/>
  <c r="BG90" i="1" s="1"/>
  <c r="BH92" i="1"/>
  <c r="BH90" i="1" s="1"/>
  <c r="BI92" i="1"/>
  <c r="BJ92" i="1"/>
  <c r="BK92" i="1"/>
  <c r="BK90" i="1" s="1"/>
  <c r="BL92" i="1"/>
  <c r="BL90" i="1" s="1"/>
  <c r="BM92" i="1"/>
  <c r="BN92" i="1"/>
  <c r="BO92" i="1"/>
  <c r="BO90" i="1" s="1"/>
  <c r="BP92" i="1"/>
  <c r="BP90" i="1" s="1"/>
  <c r="BQ92" i="1"/>
  <c r="BR92" i="1"/>
  <c r="BS92" i="1"/>
  <c r="BS90" i="1" s="1"/>
  <c r="BT92" i="1"/>
  <c r="BT90" i="1" s="1"/>
  <c r="BU92" i="1"/>
  <c r="BV92" i="1"/>
  <c r="BW92" i="1"/>
  <c r="BW90" i="1" s="1"/>
  <c r="BX92" i="1"/>
  <c r="BX90" i="1" s="1"/>
  <c r="BY92" i="1"/>
  <c r="BZ92" i="1"/>
  <c r="CA92" i="1"/>
  <c r="CA90" i="1" s="1"/>
  <c r="CB92" i="1"/>
  <c r="CB90" i="1" s="1"/>
  <c r="CC92" i="1"/>
  <c r="CD92" i="1"/>
  <c r="CE92" i="1"/>
  <c r="CE90" i="1" s="1"/>
  <c r="CF92" i="1"/>
  <c r="CF90" i="1" s="1"/>
  <c r="CG92" i="1"/>
  <c r="CH92" i="1"/>
  <c r="CI92" i="1"/>
  <c r="CI90" i="1" s="1"/>
  <c r="CJ92" i="1"/>
  <c r="CJ90" i="1" s="1"/>
  <c r="CK92" i="1"/>
  <c r="CL92" i="1"/>
  <c r="CM92" i="1"/>
  <c r="CM90" i="1" s="1"/>
  <c r="CN92" i="1"/>
  <c r="CN90" i="1" s="1"/>
  <c r="CO92" i="1"/>
  <c r="CP92" i="1"/>
  <c r="CQ92" i="1"/>
  <c r="CQ90" i="1" s="1"/>
  <c r="CR92" i="1"/>
  <c r="CR90" i="1" s="1"/>
  <c r="CS92" i="1"/>
  <c r="CT92" i="1"/>
  <c r="CU92" i="1"/>
  <c r="CU90" i="1" s="1"/>
  <c r="CV92" i="1"/>
  <c r="CV90" i="1" s="1"/>
  <c r="CW92" i="1"/>
  <c r="CX92" i="1"/>
  <c r="CY92" i="1"/>
  <c r="CY90" i="1" s="1"/>
  <c r="CZ92" i="1"/>
  <c r="CZ90" i="1" s="1"/>
  <c r="DA92" i="1"/>
  <c r="DB92" i="1"/>
  <c r="DC92" i="1"/>
  <c r="DC90" i="1" s="1"/>
  <c r="DD92" i="1"/>
  <c r="DD90" i="1" s="1"/>
  <c r="DE92" i="1"/>
  <c r="DF92" i="1"/>
  <c r="DG92" i="1"/>
  <c r="DH92" i="1"/>
  <c r="DH90" i="1" s="1"/>
  <c r="DI92" i="1"/>
  <c r="DJ92" i="1"/>
  <c r="DK92" i="1"/>
  <c r="DK90" i="1" s="1"/>
  <c r="DL92" i="1"/>
  <c r="DL90" i="1" s="1"/>
  <c r="DM92" i="1"/>
  <c r="DN92" i="1"/>
  <c r="DO92" i="1"/>
  <c r="DO90" i="1" s="1"/>
  <c r="DP92" i="1"/>
  <c r="DP90" i="1" s="1"/>
  <c r="DQ92" i="1"/>
  <c r="DR92" i="1"/>
  <c r="DS92" i="1"/>
  <c r="DS90" i="1" s="1"/>
  <c r="DT92" i="1"/>
  <c r="DT90" i="1" s="1"/>
  <c r="DU92" i="1"/>
  <c r="DV92" i="1"/>
  <c r="DW92" i="1"/>
  <c r="DW90" i="1" s="1"/>
  <c r="DX92" i="1"/>
  <c r="DX90" i="1" s="1"/>
  <c r="DY92" i="1"/>
  <c r="DZ92" i="1"/>
  <c r="EA92" i="1"/>
  <c r="EA90" i="1" s="1"/>
  <c r="EB92" i="1"/>
  <c r="EB90" i="1" s="1"/>
  <c r="EC92" i="1"/>
  <c r="ED92" i="1"/>
  <c r="EE92" i="1"/>
  <c r="EE90" i="1" s="1"/>
  <c r="EF92" i="1"/>
  <c r="EF90" i="1" s="1"/>
  <c r="EG92" i="1"/>
  <c r="EH92" i="1"/>
  <c r="EI92" i="1"/>
  <c r="EI90" i="1" s="1"/>
  <c r="EJ92" i="1"/>
  <c r="EJ90" i="1" s="1"/>
  <c r="EK92" i="1"/>
  <c r="EL92" i="1"/>
  <c r="EM92" i="1"/>
  <c r="EM90" i="1" s="1"/>
  <c r="EN92" i="1"/>
  <c r="EN90" i="1" s="1"/>
  <c r="EN77" i="1" s="1"/>
  <c r="EO92" i="1"/>
  <c r="EP92" i="1"/>
  <c r="EQ92" i="1"/>
  <c r="EQ90" i="1" s="1"/>
  <c r="ER92" i="1"/>
  <c r="ER90" i="1" s="1"/>
  <c r="ES92" i="1"/>
  <c r="ET92" i="1"/>
  <c r="EU92" i="1"/>
  <c r="EU90" i="1" s="1"/>
  <c r="EV92" i="1"/>
  <c r="EV90" i="1" s="1"/>
  <c r="EW92" i="1"/>
  <c r="EX92" i="1"/>
  <c r="EY92" i="1"/>
  <c r="EY90" i="1" s="1"/>
  <c r="EZ92" i="1"/>
  <c r="EZ90" i="1" s="1"/>
  <c r="FA92" i="1"/>
  <c r="FB92" i="1"/>
  <c r="FC92" i="1"/>
  <c r="FC90" i="1" s="1"/>
  <c r="FD92" i="1"/>
  <c r="FD90" i="1" s="1"/>
  <c r="FE92" i="1"/>
  <c r="FF92" i="1"/>
  <c r="FG92" i="1"/>
  <c r="FG90" i="1" s="1"/>
  <c r="FH92" i="1"/>
  <c r="FI92" i="1"/>
  <c r="FJ92" i="1"/>
  <c r="FK92" i="1"/>
  <c r="FL92" i="1"/>
  <c r="FM92" i="1"/>
  <c r="FN92" i="1"/>
  <c r="FO92" i="1"/>
  <c r="FP92" i="1"/>
  <c r="FQ92" i="1"/>
  <c r="FR92" i="1"/>
  <c r="FS92" i="1"/>
  <c r="FT92" i="1"/>
  <c r="FU92" i="1"/>
  <c r="FV92" i="1"/>
  <c r="FW92" i="1"/>
  <c r="FX92" i="1"/>
  <c r="FY92" i="1"/>
  <c r="FZ92" i="1"/>
  <c r="GA92" i="1"/>
  <c r="GB92" i="1"/>
  <c r="GC92" i="1"/>
  <c r="GD92" i="1"/>
  <c r="GE92" i="1"/>
  <c r="GF92" i="1"/>
  <c r="GG92" i="1"/>
  <c r="GH92" i="1"/>
  <c r="GI92" i="1"/>
  <c r="GI90" i="1" s="1"/>
  <c r="GJ92" i="1"/>
  <c r="GJ90" i="1" s="1"/>
  <c r="GK92" i="1"/>
  <c r="GK90" i="1" s="1"/>
  <c r="GL92" i="1"/>
  <c r="GM92" i="1"/>
  <c r="GM90" i="1" s="1"/>
  <c r="GN92" i="1"/>
  <c r="GN90" i="1" s="1"/>
  <c r="G93" i="1"/>
  <c r="FG93" i="1"/>
  <c r="GN93" i="1"/>
  <c r="R94" i="1"/>
  <c r="R90" i="1" s="1"/>
  <c r="S94" i="1"/>
  <c r="AC94" i="1"/>
  <c r="BE94" i="1"/>
  <c r="CE94" i="1"/>
  <c r="CF94" i="1"/>
  <c r="DG94" i="1"/>
  <c r="DF94" i="1" s="1"/>
  <c r="DF90" i="1" s="1"/>
  <c r="EG94" i="1"/>
  <c r="EH94" i="1"/>
  <c r="FI94" i="1"/>
  <c r="I95" i="1"/>
  <c r="J95" i="1"/>
  <c r="K95" i="1"/>
  <c r="L95" i="1"/>
  <c r="M95" i="1"/>
  <c r="N95" i="1"/>
  <c r="O95" i="1"/>
  <c r="P95" i="1"/>
  <c r="Q95" i="1"/>
  <c r="S95" i="1"/>
  <c r="T95" i="1"/>
  <c r="U95" i="1"/>
  <c r="V95" i="1"/>
  <c r="X95" i="1"/>
  <c r="Y95" i="1"/>
  <c r="Z95" i="1"/>
  <c r="AA95" i="1"/>
  <c r="AB95" i="1"/>
  <c r="AF95" i="1"/>
  <c r="AH95" i="1"/>
  <c r="AI95" i="1"/>
  <c r="AJ95" i="1"/>
  <c r="AL95" i="1"/>
  <c r="AM95" i="1"/>
  <c r="AN95" i="1"/>
  <c r="AO95" i="1"/>
  <c r="AQ95" i="1"/>
  <c r="AS95" i="1"/>
  <c r="AU95" i="1"/>
  <c r="AV95" i="1"/>
  <c r="AW95" i="1"/>
  <c r="AX95" i="1"/>
  <c r="AY95" i="1"/>
  <c r="AZ95" i="1"/>
  <c r="BA95" i="1"/>
  <c r="BB95" i="1"/>
  <c r="BC95" i="1"/>
  <c r="BG95" i="1"/>
  <c r="BI95" i="1"/>
  <c r="BK95" i="1"/>
  <c r="BL95" i="1"/>
  <c r="BM95" i="1"/>
  <c r="BN95" i="1"/>
  <c r="BO95" i="1"/>
  <c r="BP95" i="1"/>
  <c r="BR95" i="1"/>
  <c r="BT95" i="1"/>
  <c r="BW95" i="1"/>
  <c r="BX95" i="1"/>
  <c r="BY95" i="1"/>
  <c r="BZ95" i="1"/>
  <c r="CA95" i="1"/>
  <c r="CB95" i="1"/>
  <c r="CC95" i="1"/>
  <c r="CD95" i="1"/>
  <c r="CF95" i="1"/>
  <c r="CE95" i="1" s="1"/>
  <c r="CG95" i="1"/>
  <c r="CH95" i="1"/>
  <c r="CJ95" i="1"/>
  <c r="CK95" i="1"/>
  <c r="CL95" i="1"/>
  <c r="CN95" i="1"/>
  <c r="CO95" i="1"/>
  <c r="CP95" i="1"/>
  <c r="CQ95" i="1"/>
  <c r="CR95" i="1"/>
  <c r="CS95" i="1"/>
  <c r="CU95" i="1"/>
  <c r="CW95" i="1"/>
  <c r="CX95" i="1"/>
  <c r="CY95" i="1"/>
  <c r="CZ95" i="1"/>
  <c r="DA95" i="1"/>
  <c r="DB95" i="1"/>
  <c r="DC95" i="1"/>
  <c r="DD95" i="1"/>
  <c r="DE95" i="1"/>
  <c r="DI95" i="1"/>
  <c r="DK95" i="1"/>
  <c r="DM95" i="1"/>
  <c r="DO95" i="1"/>
  <c r="DP95" i="1"/>
  <c r="DQ95" i="1"/>
  <c r="DR95" i="1"/>
  <c r="DT95" i="1"/>
  <c r="DV95" i="1"/>
  <c r="DY95" i="1"/>
  <c r="DZ95" i="1"/>
  <c r="EA95" i="1"/>
  <c r="EB95" i="1"/>
  <c r="EC95" i="1"/>
  <c r="ED95" i="1"/>
  <c r="EE95" i="1"/>
  <c r="EF95" i="1"/>
  <c r="EI95" i="1"/>
  <c r="EJ95" i="1"/>
  <c r="EL95" i="1"/>
  <c r="EM95" i="1"/>
  <c r="EN95" i="1"/>
  <c r="EP95" i="1"/>
  <c r="EQ95" i="1"/>
  <c r="ER95" i="1"/>
  <c r="ES95" i="1"/>
  <c r="ET95" i="1"/>
  <c r="EU95" i="1"/>
  <c r="EW95" i="1"/>
  <c r="EY95" i="1"/>
  <c r="EZ95" i="1"/>
  <c r="FA95" i="1"/>
  <c r="FB95" i="1"/>
  <c r="FC95" i="1"/>
  <c r="FD95" i="1"/>
  <c r="FE95" i="1"/>
  <c r="FF95" i="1"/>
  <c r="FI95" i="1"/>
  <c r="GH95" i="1"/>
  <c r="GI95" i="1"/>
  <c r="GJ95" i="1"/>
  <c r="GK95" i="1"/>
  <c r="GL95" i="1"/>
  <c r="GM95" i="1"/>
  <c r="GN95" i="1"/>
  <c r="G96" i="1"/>
  <c r="S96" i="1"/>
  <c r="W96" i="1"/>
  <c r="W95" i="1" s="1"/>
  <c r="AD96" i="1"/>
  <c r="AG96" i="1"/>
  <c r="AK96" i="1"/>
  <c r="AP96" i="1"/>
  <c r="AT96" i="1"/>
  <c r="BF96" i="1"/>
  <c r="BJ96" i="1"/>
  <c r="BL96" i="1"/>
  <c r="BQ96" i="1"/>
  <c r="BS96" i="1"/>
  <c r="BU96" i="1"/>
  <c r="BU95" i="1" s="1"/>
  <c r="BV96" i="1"/>
  <c r="CE96" i="1"/>
  <c r="CF96" i="1"/>
  <c r="DH96" i="1"/>
  <c r="DL96" i="1"/>
  <c r="DN96" i="1"/>
  <c r="DS96" i="1"/>
  <c r="DU96" i="1"/>
  <c r="DX96" i="1"/>
  <c r="EG96" i="1"/>
  <c r="EH96" i="1"/>
  <c r="FG96" i="1"/>
  <c r="FW96" i="1"/>
  <c r="GN96" i="1"/>
  <c r="G97" i="1"/>
  <c r="H97" i="1"/>
  <c r="H95" i="1" s="1"/>
  <c r="FG97" i="1"/>
  <c r="GN97" i="1"/>
  <c r="G98" i="1"/>
  <c r="R98" i="1"/>
  <c r="S98" i="1"/>
  <c r="W98" i="1"/>
  <c r="AD98" i="1"/>
  <c r="AG98" i="1"/>
  <c r="AK98" i="1"/>
  <c r="AP98" i="1"/>
  <c r="AT98" i="1"/>
  <c r="BE98" i="1"/>
  <c r="BL98" i="1"/>
  <c r="BD98" i="1" s="1"/>
  <c r="BQ98" i="1"/>
  <c r="BU98" i="1"/>
  <c r="CF98" i="1"/>
  <c r="CE98" i="1" s="1"/>
  <c r="CI98" i="1"/>
  <c r="CI95" i="1" s="1"/>
  <c r="CM98" i="1"/>
  <c r="CM95" i="1" s="1"/>
  <c r="CR98" i="1"/>
  <c r="CV98" i="1"/>
  <c r="CV95" i="1" s="1"/>
  <c r="DG98" i="1"/>
  <c r="DJ98" i="1"/>
  <c r="DN98" i="1"/>
  <c r="DF98" i="1" s="1"/>
  <c r="DS98" i="1"/>
  <c r="DW98" i="1"/>
  <c r="EK98" i="1"/>
  <c r="EO98" i="1"/>
  <c r="EO95" i="1" s="1"/>
  <c r="ET98" i="1"/>
  <c r="EX98" i="1"/>
  <c r="FG98" i="1"/>
  <c r="FG95" i="1" s="1"/>
  <c r="FJ98" i="1"/>
  <c r="FI98" i="1" s="1"/>
  <c r="FH98" i="1" s="1"/>
  <c r="FL98" i="1"/>
  <c r="FN98" i="1"/>
  <c r="FU98" i="1"/>
  <c r="FW98" i="1"/>
  <c r="FZ98" i="1"/>
  <c r="GN98" i="1"/>
  <c r="G99" i="1"/>
  <c r="G95" i="1" s="1"/>
  <c r="H99" i="1"/>
  <c r="FG99" i="1"/>
  <c r="GN99" i="1"/>
  <c r="G100" i="1"/>
  <c r="H100" i="1"/>
  <c r="FG100" i="1"/>
  <c r="GN100" i="1"/>
  <c r="G101" i="1"/>
  <c r="H101" i="1"/>
  <c r="FG101" i="1"/>
  <c r="GN101" i="1"/>
  <c r="G102" i="1"/>
  <c r="H102" i="1"/>
  <c r="FG102" i="1"/>
  <c r="GN102" i="1"/>
  <c r="G103" i="1"/>
  <c r="H103" i="1"/>
  <c r="S103" i="1"/>
  <c r="W103" i="1"/>
  <c r="AE103" i="1"/>
  <c r="AG103" i="1"/>
  <c r="AK103" i="1"/>
  <c r="AR103" i="1"/>
  <c r="AP103" i="1" s="1"/>
  <c r="AP95" i="1" s="1"/>
  <c r="AT103" i="1"/>
  <c r="FY103" i="1" s="1"/>
  <c r="AU103" i="1"/>
  <c r="BF103" i="1"/>
  <c r="BH103" i="1"/>
  <c r="BJ103" i="1"/>
  <c r="BL103" i="1"/>
  <c r="BQ103" i="1"/>
  <c r="FU103" i="1" s="1"/>
  <c r="BS103" i="1"/>
  <c r="FW103" i="1" s="1"/>
  <c r="BV103" i="1"/>
  <c r="BU103" i="1" s="1"/>
  <c r="CE103" i="1"/>
  <c r="CF103" i="1"/>
  <c r="DG103" i="1"/>
  <c r="DH103" i="1"/>
  <c r="DJ103" i="1"/>
  <c r="DL103" i="1"/>
  <c r="DN103" i="1"/>
  <c r="DS103" i="1"/>
  <c r="DU103" i="1"/>
  <c r="DX103" i="1"/>
  <c r="DW103" i="1" s="1"/>
  <c r="EG103" i="1"/>
  <c r="EH103" i="1"/>
  <c r="FG103" i="1"/>
  <c r="FN103" i="1"/>
  <c r="FL103" i="1" s="1"/>
  <c r="FZ103" i="1"/>
  <c r="GN103" i="1"/>
  <c r="G104" i="1"/>
  <c r="I104" i="1"/>
  <c r="J104" i="1"/>
  <c r="K104" i="1"/>
  <c r="L104" i="1"/>
  <c r="M104" i="1"/>
  <c r="N104" i="1"/>
  <c r="O104" i="1"/>
  <c r="P104" i="1"/>
  <c r="Q104" i="1"/>
  <c r="T104" i="1"/>
  <c r="S104" i="1" s="1"/>
  <c r="U104" i="1"/>
  <c r="V104" i="1"/>
  <c r="X104" i="1"/>
  <c r="Y104" i="1"/>
  <c r="Z104" i="1"/>
  <c r="AA104" i="1"/>
  <c r="AB104" i="1"/>
  <c r="AE104" i="1"/>
  <c r="AF104" i="1"/>
  <c r="AG104" i="1"/>
  <c r="AH104" i="1"/>
  <c r="AI104" i="1"/>
  <c r="AJ104" i="1"/>
  <c r="AK104" i="1"/>
  <c r="AL104" i="1"/>
  <c r="AM104" i="1"/>
  <c r="AN104" i="1"/>
  <c r="AO104" i="1"/>
  <c r="AQ104" i="1"/>
  <c r="AS104" i="1"/>
  <c r="AU104" i="1"/>
  <c r="AV104" i="1"/>
  <c r="AW104" i="1"/>
  <c r="AX104" i="1"/>
  <c r="AY104" i="1"/>
  <c r="AZ104" i="1"/>
  <c r="BA104" i="1"/>
  <c r="BB104" i="1"/>
  <c r="BC104" i="1"/>
  <c r="BE104" i="1"/>
  <c r="BF104" i="1"/>
  <c r="BG104" i="1"/>
  <c r="BH104" i="1"/>
  <c r="BI104" i="1"/>
  <c r="BJ104" i="1"/>
  <c r="BK104" i="1"/>
  <c r="BM104" i="1"/>
  <c r="BN104" i="1"/>
  <c r="BO104" i="1"/>
  <c r="BP104" i="1"/>
  <c r="BR104" i="1"/>
  <c r="BT104" i="1"/>
  <c r="BV104" i="1"/>
  <c r="BW104" i="1"/>
  <c r="BX104" i="1"/>
  <c r="BY104" i="1"/>
  <c r="BZ104" i="1"/>
  <c r="CA104" i="1"/>
  <c r="CB104" i="1"/>
  <c r="CC104" i="1"/>
  <c r="CD104" i="1"/>
  <c r="CG104" i="1"/>
  <c r="CH104" i="1"/>
  <c r="CJ104" i="1"/>
  <c r="CK104" i="1"/>
  <c r="CL104" i="1"/>
  <c r="CN104" i="1"/>
  <c r="CO104" i="1"/>
  <c r="CP104" i="1"/>
  <c r="CQ104" i="1"/>
  <c r="CS104" i="1"/>
  <c r="CU104" i="1"/>
  <c r="CV104" i="1"/>
  <c r="CW104" i="1"/>
  <c r="CX104" i="1"/>
  <c r="CY104" i="1"/>
  <c r="CZ104" i="1"/>
  <c r="DA104" i="1"/>
  <c r="DB104" i="1"/>
  <c r="DC104" i="1"/>
  <c r="DD104" i="1"/>
  <c r="DE104" i="1"/>
  <c r="DH104" i="1"/>
  <c r="DI104" i="1"/>
  <c r="DK104" i="1"/>
  <c r="DL104" i="1"/>
  <c r="DM104" i="1"/>
  <c r="DO104" i="1"/>
  <c r="DP104" i="1"/>
  <c r="DQ104" i="1"/>
  <c r="DR104" i="1"/>
  <c r="DS104" i="1"/>
  <c r="DT104" i="1"/>
  <c r="DV104" i="1"/>
  <c r="DX104" i="1"/>
  <c r="DY104" i="1"/>
  <c r="DZ104" i="1"/>
  <c r="EA104" i="1"/>
  <c r="EB104" i="1"/>
  <c r="EC104" i="1"/>
  <c r="ED104" i="1"/>
  <c r="EE104" i="1"/>
  <c r="EF104" i="1"/>
  <c r="EI104" i="1"/>
  <c r="EJ104" i="1"/>
  <c r="EK104" i="1"/>
  <c r="EH104" i="1" s="1"/>
  <c r="EL104" i="1"/>
  <c r="EM104" i="1"/>
  <c r="EN104" i="1"/>
  <c r="EP104" i="1"/>
  <c r="EQ104" i="1"/>
  <c r="ER104" i="1"/>
  <c r="ES104" i="1"/>
  <c r="EU104" i="1"/>
  <c r="EW104" i="1"/>
  <c r="EX104" i="1"/>
  <c r="EY104" i="1"/>
  <c r="EZ104" i="1"/>
  <c r="FA104" i="1"/>
  <c r="FB104" i="1"/>
  <c r="FC104" i="1"/>
  <c r="FD104" i="1"/>
  <c r="FE104" i="1"/>
  <c r="FF104" i="1"/>
  <c r="GH104" i="1"/>
  <c r="GI104" i="1"/>
  <c r="GJ104" i="1"/>
  <c r="GK104" i="1"/>
  <c r="GL104" i="1"/>
  <c r="GM104" i="1"/>
  <c r="S105" i="1"/>
  <c r="R105" i="1" s="1"/>
  <c r="W105" i="1"/>
  <c r="AD105" i="1"/>
  <c r="AG105" i="1"/>
  <c r="AK105" i="1"/>
  <c r="AP105" i="1"/>
  <c r="AP104" i="1" s="1"/>
  <c r="AT105" i="1"/>
  <c r="BD105" i="1"/>
  <c r="BE105" i="1"/>
  <c r="BL105" i="1"/>
  <c r="BL104" i="1" s="1"/>
  <c r="BQ105" i="1"/>
  <c r="BU105" i="1"/>
  <c r="BU104" i="1" s="1"/>
  <c r="CI105" i="1"/>
  <c r="CM105" i="1"/>
  <c r="CR105" i="1"/>
  <c r="CV105" i="1"/>
  <c r="DF105" i="1"/>
  <c r="DG105" i="1"/>
  <c r="DJ105" i="1"/>
  <c r="DN105" i="1"/>
  <c r="DN104" i="1" s="1"/>
  <c r="DW105" i="1"/>
  <c r="DW104" i="1" s="1"/>
  <c r="EH105" i="1"/>
  <c r="EK105" i="1"/>
  <c r="EO105" i="1"/>
  <c r="ET105" i="1"/>
  <c r="EX105" i="1"/>
  <c r="FG105" i="1"/>
  <c r="H105" i="1" s="1"/>
  <c r="H104" i="1" s="1"/>
  <c r="FJ105" i="1"/>
  <c r="FN105" i="1"/>
  <c r="FW105" i="1"/>
  <c r="FZ105" i="1"/>
  <c r="GN105" i="1"/>
  <c r="R106" i="1"/>
  <c r="S106" i="1"/>
  <c r="W106" i="1"/>
  <c r="AD106" i="1"/>
  <c r="AC106" i="1" s="1"/>
  <c r="AG106" i="1"/>
  <c r="AK106" i="1"/>
  <c r="AP106" i="1"/>
  <c r="AT106" i="1"/>
  <c r="AT104" i="1" s="1"/>
  <c r="BE106" i="1"/>
  <c r="BL106" i="1"/>
  <c r="BQ106" i="1"/>
  <c r="BD106" i="1" s="1"/>
  <c r="BU106" i="1"/>
  <c r="CI106" i="1"/>
  <c r="CF106" i="1" s="1"/>
  <c r="CM106" i="1"/>
  <c r="FP106" i="1" s="1"/>
  <c r="CR106" i="1"/>
  <c r="CV106" i="1"/>
  <c r="DG106" i="1"/>
  <c r="DF106" i="1" s="1"/>
  <c r="DJ106" i="1"/>
  <c r="DN106" i="1"/>
  <c r="DW106" i="1"/>
  <c r="EH106" i="1"/>
  <c r="EK106" i="1"/>
  <c r="EO106" i="1"/>
  <c r="ET106" i="1"/>
  <c r="EG106" i="1" s="1"/>
  <c r="EX106" i="1"/>
  <c r="FG106" i="1"/>
  <c r="H106" i="1" s="1"/>
  <c r="FI106" i="1"/>
  <c r="FH106" i="1" s="1"/>
  <c r="FJ106" i="1"/>
  <c r="FN106" i="1"/>
  <c r="FL106" i="1" s="1"/>
  <c r="FW106" i="1"/>
  <c r="FZ106" i="1"/>
  <c r="GN106" i="1"/>
  <c r="S107" i="1"/>
  <c r="W107" i="1"/>
  <c r="AD107" i="1"/>
  <c r="AG107" i="1"/>
  <c r="AK107" i="1"/>
  <c r="AC107" i="1" s="1"/>
  <c r="AP107" i="1"/>
  <c r="AT107" i="1"/>
  <c r="BE107" i="1"/>
  <c r="BD107" i="1" s="1"/>
  <c r="BL107" i="1"/>
  <c r="BQ107" i="1"/>
  <c r="BU107" i="1"/>
  <c r="CF107" i="1"/>
  <c r="CI107" i="1"/>
  <c r="CM107" i="1"/>
  <c r="CR107" i="1"/>
  <c r="FU107" i="1" s="1"/>
  <c r="CV107" i="1"/>
  <c r="DG107" i="1"/>
  <c r="DF107" i="1" s="1"/>
  <c r="DJ107" i="1"/>
  <c r="DN107" i="1"/>
  <c r="DW107" i="1"/>
  <c r="EH107" i="1"/>
  <c r="EK107" i="1"/>
  <c r="EO107" i="1"/>
  <c r="ET107" i="1"/>
  <c r="EG107" i="1" s="1"/>
  <c r="EX107" i="1"/>
  <c r="FY107" i="1" s="1"/>
  <c r="FG107" i="1"/>
  <c r="FI107" i="1"/>
  <c r="FH107" i="1" s="1"/>
  <c r="FJ107" i="1"/>
  <c r="FJ104" i="1" s="1"/>
  <c r="FL107" i="1"/>
  <c r="FN107" i="1"/>
  <c r="FP107" i="1"/>
  <c r="FW107" i="1"/>
  <c r="FZ107" i="1"/>
  <c r="GN107" i="1"/>
  <c r="I108" i="1"/>
  <c r="Q108" i="1"/>
  <c r="T108" i="1"/>
  <c r="U108" i="1"/>
  <c r="V108" i="1"/>
  <c r="X108" i="1"/>
  <c r="Y108" i="1"/>
  <c r="Z108" i="1"/>
  <c r="AA108" i="1"/>
  <c r="AB108" i="1"/>
  <c r="AF108" i="1"/>
  <c r="AH108" i="1"/>
  <c r="AJ108" i="1"/>
  <c r="AK108" i="1"/>
  <c r="AC108" i="1" s="1"/>
  <c r="AL108" i="1"/>
  <c r="AM108" i="1"/>
  <c r="AN108" i="1"/>
  <c r="AO108" i="1"/>
  <c r="AQ108" i="1"/>
  <c r="AS108" i="1"/>
  <c r="AV108" i="1"/>
  <c r="AW108" i="1"/>
  <c r="AX108" i="1"/>
  <c r="AY108" i="1"/>
  <c r="AZ108" i="1"/>
  <c r="BA108" i="1"/>
  <c r="BB108" i="1"/>
  <c r="BC108" i="1"/>
  <c r="BF108" i="1"/>
  <c r="BG108" i="1"/>
  <c r="BI108" i="1"/>
  <c r="BK108" i="1"/>
  <c r="BM108" i="1"/>
  <c r="BN108" i="1"/>
  <c r="BO108" i="1"/>
  <c r="BP108" i="1"/>
  <c r="BR108" i="1"/>
  <c r="BT108" i="1"/>
  <c r="BW108" i="1"/>
  <c r="BX108" i="1"/>
  <c r="BY108" i="1"/>
  <c r="BZ108" i="1"/>
  <c r="CA108" i="1"/>
  <c r="CB108" i="1"/>
  <c r="CC108" i="1"/>
  <c r="CD108" i="1"/>
  <c r="CF108" i="1"/>
  <c r="CE108" i="1" s="1"/>
  <c r="CG108" i="1"/>
  <c r="CH108" i="1"/>
  <c r="CI108" i="1"/>
  <c r="CJ108" i="1"/>
  <c r="CL108" i="1"/>
  <c r="CM108" i="1"/>
  <c r="CN108" i="1"/>
  <c r="CO108" i="1"/>
  <c r="CP108" i="1"/>
  <c r="CQ108" i="1"/>
  <c r="CR108" i="1"/>
  <c r="CS108" i="1"/>
  <c r="CU108" i="1"/>
  <c r="CV108" i="1"/>
  <c r="CW108" i="1"/>
  <c r="CX108" i="1"/>
  <c r="CY108" i="1"/>
  <c r="CZ108" i="1"/>
  <c r="DA108" i="1"/>
  <c r="DB108" i="1"/>
  <c r="DC108" i="1"/>
  <c r="DD108" i="1"/>
  <c r="DE108" i="1"/>
  <c r="DI108" i="1"/>
  <c r="DK108" i="1"/>
  <c r="DM108" i="1"/>
  <c r="DO108" i="1"/>
  <c r="DP108" i="1"/>
  <c r="DQ108" i="1"/>
  <c r="DR108" i="1"/>
  <c r="DT108" i="1"/>
  <c r="DV108" i="1"/>
  <c r="DW108" i="1"/>
  <c r="DY108" i="1"/>
  <c r="DZ108" i="1"/>
  <c r="EA108" i="1"/>
  <c r="EB108" i="1"/>
  <c r="EC108" i="1"/>
  <c r="ED108" i="1"/>
  <c r="EE108" i="1"/>
  <c r="EF108" i="1"/>
  <c r="EI108" i="1"/>
  <c r="EJ108" i="1"/>
  <c r="EL108" i="1"/>
  <c r="EM108" i="1"/>
  <c r="EN108" i="1"/>
  <c r="EP108" i="1"/>
  <c r="EQ108" i="1"/>
  <c r="ER108" i="1"/>
  <c r="ES108" i="1"/>
  <c r="ET108" i="1"/>
  <c r="EU108" i="1"/>
  <c r="EW108" i="1"/>
  <c r="EY108" i="1"/>
  <c r="EZ108" i="1"/>
  <c r="FA108" i="1"/>
  <c r="FB108" i="1"/>
  <c r="FC108" i="1"/>
  <c r="FD108" i="1"/>
  <c r="FE108" i="1"/>
  <c r="FF108" i="1"/>
  <c r="GH108" i="1"/>
  <c r="GI108" i="1"/>
  <c r="GJ108" i="1"/>
  <c r="GK108" i="1"/>
  <c r="GL108" i="1"/>
  <c r="GM108" i="1"/>
  <c r="G109" i="1"/>
  <c r="FG109" i="1"/>
  <c r="GN109" i="1"/>
  <c r="G110" i="1"/>
  <c r="H110" i="1"/>
  <c r="H108" i="1" s="1"/>
  <c r="W110" i="1"/>
  <c r="FG110" i="1"/>
  <c r="GN110" i="1"/>
  <c r="GN108" i="1" s="1"/>
  <c r="G111" i="1"/>
  <c r="H111" i="1"/>
  <c r="FG111" i="1"/>
  <c r="GN111" i="1"/>
  <c r="G112" i="1"/>
  <c r="P112" i="1"/>
  <c r="R112" i="1"/>
  <c r="S112" i="1"/>
  <c r="T112" i="1"/>
  <c r="W112" i="1"/>
  <c r="AD112" i="1"/>
  <c r="AD108" i="1" s="1"/>
  <c r="AE112" i="1"/>
  <c r="AE108" i="1" s="1"/>
  <c r="AI112" i="1"/>
  <c r="AK112" i="1"/>
  <c r="AC112" i="1" s="1"/>
  <c r="AP112" i="1"/>
  <c r="AP108" i="1" s="1"/>
  <c r="AR112" i="1"/>
  <c r="AT112" i="1"/>
  <c r="AU112" i="1"/>
  <c r="FZ112" i="1" s="1"/>
  <c r="EK112" i="1"/>
  <c r="EO112" i="1"/>
  <c r="ET112" i="1"/>
  <c r="FU112" i="1" s="1"/>
  <c r="EX112" i="1"/>
  <c r="EX108" i="1" s="1"/>
  <c r="FG112" i="1"/>
  <c r="H112" i="1" s="1"/>
  <c r="FW112" i="1"/>
  <c r="GN112" i="1"/>
  <c r="G113" i="1"/>
  <c r="H113" i="1"/>
  <c r="S113" i="1"/>
  <c r="W113" i="1"/>
  <c r="AC113" i="1"/>
  <c r="BF113" i="1"/>
  <c r="BH113" i="1"/>
  <c r="BJ113" i="1"/>
  <c r="BL113" i="1"/>
  <c r="BS113" i="1"/>
  <c r="BQ113" i="1" s="1"/>
  <c r="BU113" i="1"/>
  <c r="BV113" i="1"/>
  <c r="CF113" i="1"/>
  <c r="CE113" i="1" s="1"/>
  <c r="DH113" i="1"/>
  <c r="DJ113" i="1"/>
  <c r="DJ108" i="1" s="1"/>
  <c r="DL113" i="1"/>
  <c r="DN113" i="1"/>
  <c r="DS113" i="1"/>
  <c r="DS108" i="1" s="1"/>
  <c r="DU113" i="1"/>
  <c r="DW113" i="1"/>
  <c r="FY113" i="1" s="1"/>
  <c r="DX113" i="1"/>
  <c r="EG113" i="1"/>
  <c r="EH113" i="1"/>
  <c r="FG113" i="1"/>
  <c r="FJ113" i="1"/>
  <c r="FW113" i="1"/>
  <c r="FZ113" i="1"/>
  <c r="GN113" i="1"/>
  <c r="G114" i="1"/>
  <c r="H114" i="1"/>
  <c r="R114" i="1"/>
  <c r="S114" i="1"/>
  <c r="W114" i="1"/>
  <c r="AC114" i="1"/>
  <c r="BF114" i="1"/>
  <c r="BJ114" i="1"/>
  <c r="BH114" i="1" s="1"/>
  <c r="BE114" i="1" s="1"/>
  <c r="BD114" i="1" s="1"/>
  <c r="BL114" i="1"/>
  <c r="BQ114" i="1"/>
  <c r="FU114" i="1" s="1"/>
  <c r="BS114" i="1"/>
  <c r="BV114" i="1"/>
  <c r="CE114" i="1"/>
  <c r="CF114" i="1"/>
  <c r="DG114" i="1"/>
  <c r="DF114" i="1" s="1"/>
  <c r="DH114" i="1"/>
  <c r="FJ114" i="1" s="1"/>
  <c r="FI114" i="1" s="1"/>
  <c r="FH114" i="1" s="1"/>
  <c r="DL114" i="1"/>
  <c r="DJ114" i="1" s="1"/>
  <c r="DN114" i="1"/>
  <c r="DN108" i="1" s="1"/>
  <c r="DS114" i="1"/>
  <c r="DU114" i="1"/>
  <c r="DX114" i="1"/>
  <c r="DW114" i="1" s="1"/>
  <c r="EG114" i="1"/>
  <c r="EH114" i="1"/>
  <c r="FG114" i="1"/>
  <c r="FN114" i="1"/>
  <c r="FL114" i="1" s="1"/>
  <c r="FW114" i="1"/>
  <c r="GN114" i="1"/>
  <c r="FK115" i="1"/>
  <c r="FO115" i="1"/>
  <c r="FS115" i="1"/>
  <c r="FT115" i="1"/>
  <c r="FX115" i="1"/>
  <c r="GA115" i="1"/>
  <c r="GB115" i="1"/>
  <c r="GE115" i="1"/>
  <c r="GF115" i="1"/>
  <c r="J116" i="1"/>
  <c r="R116" i="1"/>
  <c r="Z116" i="1"/>
  <c r="BF116" i="1"/>
  <c r="BN116" i="1"/>
  <c r="BV116" i="1"/>
  <c r="CL116" i="1"/>
  <c r="CT116" i="1"/>
  <c r="DB116" i="1"/>
  <c r="DJ116" i="1"/>
  <c r="DR116" i="1"/>
  <c r="DZ116" i="1"/>
  <c r="EP116" i="1"/>
  <c r="EX116" i="1"/>
  <c r="FF116" i="1"/>
  <c r="FI116" i="1"/>
  <c r="GL116" i="1"/>
  <c r="I117" i="1"/>
  <c r="L117" i="1"/>
  <c r="L116" i="1" s="1"/>
  <c r="P117" i="1"/>
  <c r="P116" i="1" s="1"/>
  <c r="Q117" i="1"/>
  <c r="Q116" i="1" s="1"/>
  <c r="Q115" i="1" s="1"/>
  <c r="T117" i="1"/>
  <c r="T116" i="1" s="1"/>
  <c r="X117" i="1"/>
  <c r="X116" i="1" s="1"/>
  <c r="Y117" i="1"/>
  <c r="Y116" i="1" s="1"/>
  <c r="AB117" i="1"/>
  <c r="AB116" i="1" s="1"/>
  <c r="AF117" i="1"/>
  <c r="AG117" i="1"/>
  <c r="AG116" i="1" s="1"/>
  <c r="AJ117" i="1"/>
  <c r="AJ116" i="1" s="1"/>
  <c r="AN117" i="1"/>
  <c r="AO117" i="1"/>
  <c r="AO116" i="1" s="1"/>
  <c r="AR117" i="1"/>
  <c r="AR116" i="1" s="1"/>
  <c r="AV117" i="1"/>
  <c r="AW117" i="1"/>
  <c r="AW116" i="1" s="1"/>
  <c r="AW115" i="1" s="1"/>
  <c r="AZ117" i="1"/>
  <c r="AZ116" i="1" s="1"/>
  <c r="BH117" i="1"/>
  <c r="BH116" i="1" s="1"/>
  <c r="BL117" i="1"/>
  <c r="BL116" i="1" s="1"/>
  <c r="BM117" i="1"/>
  <c r="BM116" i="1" s="1"/>
  <c r="BP117" i="1"/>
  <c r="BP116" i="1" s="1"/>
  <c r="BT117" i="1"/>
  <c r="BT116" i="1" s="1"/>
  <c r="BU117" i="1"/>
  <c r="BU116" i="1" s="1"/>
  <c r="BX117" i="1"/>
  <c r="BX116" i="1" s="1"/>
  <c r="CB117" i="1"/>
  <c r="CB116" i="1" s="1"/>
  <c r="CC117" i="1"/>
  <c r="CC116" i="1" s="1"/>
  <c r="CC115" i="1" s="1"/>
  <c r="CF117" i="1"/>
  <c r="CF116" i="1" s="1"/>
  <c r="CJ117" i="1"/>
  <c r="CJ116" i="1" s="1"/>
  <c r="CK117" i="1"/>
  <c r="CK116" i="1" s="1"/>
  <c r="CN117" i="1"/>
  <c r="CN116" i="1" s="1"/>
  <c r="CR117" i="1"/>
  <c r="CR116" i="1" s="1"/>
  <c r="CS117" i="1"/>
  <c r="CS116" i="1" s="1"/>
  <c r="CS115" i="1" s="1"/>
  <c r="CV117" i="1"/>
  <c r="CV116" i="1" s="1"/>
  <c r="CZ117" i="1"/>
  <c r="CZ116" i="1" s="1"/>
  <c r="DA117" i="1"/>
  <c r="DA116" i="1" s="1"/>
  <c r="DA115" i="1" s="1"/>
  <c r="DD117" i="1"/>
  <c r="DD116" i="1" s="1"/>
  <c r="DD115" i="1" s="1"/>
  <c r="DH117" i="1"/>
  <c r="DH116" i="1" s="1"/>
  <c r="DI117" i="1"/>
  <c r="DI116" i="1" s="1"/>
  <c r="DI115" i="1" s="1"/>
  <c r="DL117" i="1"/>
  <c r="DL116" i="1" s="1"/>
  <c r="DL115" i="1" s="1"/>
  <c r="DP117" i="1"/>
  <c r="DP116" i="1" s="1"/>
  <c r="DQ117" i="1"/>
  <c r="DQ116" i="1" s="1"/>
  <c r="DT117" i="1"/>
  <c r="DT116" i="1" s="1"/>
  <c r="DX117" i="1"/>
  <c r="DX116" i="1" s="1"/>
  <c r="DY117" i="1"/>
  <c r="DY116" i="1" s="1"/>
  <c r="DY115" i="1" s="1"/>
  <c r="EB117" i="1"/>
  <c r="EB116" i="1" s="1"/>
  <c r="EF117" i="1"/>
  <c r="EJ117" i="1"/>
  <c r="EJ116" i="1" s="1"/>
  <c r="EN117" i="1"/>
  <c r="EN116" i="1" s="1"/>
  <c r="EO117" i="1"/>
  <c r="EO116" i="1" s="1"/>
  <c r="ER117" i="1"/>
  <c r="ER116" i="1" s="1"/>
  <c r="EV117" i="1"/>
  <c r="EV116" i="1" s="1"/>
  <c r="EW117" i="1"/>
  <c r="EW116" i="1" s="1"/>
  <c r="EW115" i="1" s="1"/>
  <c r="EZ117" i="1"/>
  <c r="EZ116" i="1" s="1"/>
  <c r="FD117" i="1"/>
  <c r="FD116" i="1" s="1"/>
  <c r="FE117" i="1"/>
  <c r="FE116" i="1" s="1"/>
  <c r="FE115" i="1" s="1"/>
  <c r="FI117" i="1"/>
  <c r="GL117" i="1"/>
  <c r="K118" i="1"/>
  <c r="K117" i="1" s="1"/>
  <c r="K116" i="1" s="1"/>
  <c r="L118" i="1"/>
  <c r="O118" i="1"/>
  <c r="O117" i="1" s="1"/>
  <c r="O116" i="1" s="1"/>
  <c r="P118" i="1"/>
  <c r="S118" i="1"/>
  <c r="S117" i="1" s="1"/>
  <c r="S116" i="1" s="1"/>
  <c r="T118" i="1"/>
  <c r="W118" i="1"/>
  <c r="W117" i="1" s="1"/>
  <c r="W116" i="1" s="1"/>
  <c r="W115" i="1" s="1"/>
  <c r="X118" i="1"/>
  <c r="AA118" i="1"/>
  <c r="AA117" i="1" s="1"/>
  <c r="AA116" i="1" s="1"/>
  <c r="AB118" i="1"/>
  <c r="AE118" i="1"/>
  <c r="AE117" i="1" s="1"/>
  <c r="AF118" i="1"/>
  <c r="AI118" i="1"/>
  <c r="AI117" i="1" s="1"/>
  <c r="AJ118" i="1"/>
  <c r="AM118" i="1"/>
  <c r="AM117" i="1" s="1"/>
  <c r="AN118" i="1"/>
  <c r="AQ118" i="1"/>
  <c r="AQ117" i="1" s="1"/>
  <c r="AR118" i="1"/>
  <c r="AU118" i="1"/>
  <c r="AU117" i="1" s="1"/>
  <c r="AV118" i="1"/>
  <c r="AY118" i="1"/>
  <c r="AY117" i="1" s="1"/>
  <c r="AZ118" i="1"/>
  <c r="BC118" i="1"/>
  <c r="BC117" i="1" s="1"/>
  <c r="BG118" i="1"/>
  <c r="BG117" i="1" s="1"/>
  <c r="BG116" i="1" s="1"/>
  <c r="BH118" i="1"/>
  <c r="BK118" i="1"/>
  <c r="BK117" i="1" s="1"/>
  <c r="BK116" i="1" s="1"/>
  <c r="BK115" i="1" s="1"/>
  <c r="BL118" i="1"/>
  <c r="BO118" i="1"/>
  <c r="BO117" i="1" s="1"/>
  <c r="BO116" i="1" s="1"/>
  <c r="BP118" i="1"/>
  <c r="BS118" i="1"/>
  <c r="BS117" i="1" s="1"/>
  <c r="BS116" i="1" s="1"/>
  <c r="BT118" i="1"/>
  <c r="BW118" i="1"/>
  <c r="BW117" i="1" s="1"/>
  <c r="BW116" i="1" s="1"/>
  <c r="BX118" i="1"/>
  <c r="CA118" i="1"/>
  <c r="CA117" i="1" s="1"/>
  <c r="CA116" i="1" s="1"/>
  <c r="CB118" i="1"/>
  <c r="CF118" i="1"/>
  <c r="CI118" i="1"/>
  <c r="CI117" i="1" s="1"/>
  <c r="CI116" i="1" s="1"/>
  <c r="CJ118" i="1"/>
  <c r="CM118" i="1"/>
  <c r="CM117" i="1" s="1"/>
  <c r="CM116" i="1" s="1"/>
  <c r="CN118" i="1"/>
  <c r="CQ118" i="1"/>
  <c r="CQ117" i="1" s="1"/>
  <c r="CQ116" i="1" s="1"/>
  <c r="CR118" i="1"/>
  <c r="CU118" i="1"/>
  <c r="CU117" i="1" s="1"/>
  <c r="CU116" i="1" s="1"/>
  <c r="CU115" i="1" s="1"/>
  <c r="CV118" i="1"/>
  <c r="CY118" i="1"/>
  <c r="CY117" i="1" s="1"/>
  <c r="CY116" i="1" s="1"/>
  <c r="CY115" i="1" s="1"/>
  <c r="CZ118" i="1"/>
  <c r="DC118" i="1"/>
  <c r="DC117" i="1" s="1"/>
  <c r="DC116" i="1" s="1"/>
  <c r="DC115" i="1" s="1"/>
  <c r="DD118" i="1"/>
  <c r="DH118" i="1"/>
  <c r="DK118" i="1"/>
  <c r="DK117" i="1" s="1"/>
  <c r="DK116" i="1" s="1"/>
  <c r="DK115" i="1" s="1"/>
  <c r="DL118" i="1"/>
  <c r="DO118" i="1"/>
  <c r="DO117" i="1" s="1"/>
  <c r="DO116" i="1" s="1"/>
  <c r="DP118" i="1"/>
  <c r="DS118" i="1"/>
  <c r="DS117" i="1" s="1"/>
  <c r="DS116" i="1" s="1"/>
  <c r="DT118" i="1"/>
  <c r="DW118" i="1"/>
  <c r="DW117" i="1" s="1"/>
  <c r="DW116" i="1" s="1"/>
  <c r="DX118" i="1"/>
  <c r="EA118" i="1"/>
  <c r="EA117" i="1" s="1"/>
  <c r="EA116" i="1" s="1"/>
  <c r="EB118" i="1"/>
  <c r="EE118" i="1"/>
  <c r="EE117" i="1" s="1"/>
  <c r="EE116" i="1" s="1"/>
  <c r="EE115" i="1" s="1"/>
  <c r="EF118" i="1"/>
  <c r="EI118" i="1"/>
  <c r="EI117" i="1" s="1"/>
  <c r="EI116" i="1" s="1"/>
  <c r="EJ118" i="1"/>
  <c r="EM118" i="1"/>
  <c r="EM117" i="1" s="1"/>
  <c r="EM116" i="1" s="1"/>
  <c r="EN118" i="1"/>
  <c r="EQ118" i="1"/>
  <c r="EQ117" i="1" s="1"/>
  <c r="EQ116" i="1" s="1"/>
  <c r="ER118" i="1"/>
  <c r="EU118" i="1"/>
  <c r="EU117" i="1" s="1"/>
  <c r="EU116" i="1" s="1"/>
  <c r="EU115" i="1" s="1"/>
  <c r="EV118" i="1"/>
  <c r="EY118" i="1"/>
  <c r="EY117" i="1" s="1"/>
  <c r="EY116" i="1" s="1"/>
  <c r="EY115" i="1" s="1"/>
  <c r="EZ118" i="1"/>
  <c r="FC118" i="1"/>
  <c r="FC117" i="1" s="1"/>
  <c r="FC116" i="1" s="1"/>
  <c r="FD118" i="1"/>
  <c r="FH118" i="1"/>
  <c r="FK118" i="1"/>
  <c r="FL118" i="1"/>
  <c r="FO118" i="1"/>
  <c r="FP118" i="1"/>
  <c r="FS118" i="1"/>
  <c r="FT118" i="1"/>
  <c r="FW118" i="1"/>
  <c r="FX118" i="1"/>
  <c r="GA118" i="1"/>
  <c r="GB118" i="1"/>
  <c r="GE118" i="1"/>
  <c r="GF118" i="1"/>
  <c r="GI118" i="1"/>
  <c r="GI117" i="1" s="1"/>
  <c r="GI116" i="1" s="1"/>
  <c r="GI115" i="1" s="1"/>
  <c r="GJ118" i="1"/>
  <c r="GJ117" i="1" s="1"/>
  <c r="GM118" i="1"/>
  <c r="GM117" i="1" s="1"/>
  <c r="BE119" i="1"/>
  <c r="BE118" i="1" s="1"/>
  <c r="BE117" i="1" s="1"/>
  <c r="BE116" i="1" s="1"/>
  <c r="CF119" i="1"/>
  <c r="CE119" i="1" s="1"/>
  <c r="CE118" i="1" s="1"/>
  <c r="CE117" i="1" s="1"/>
  <c r="CE116" i="1" s="1"/>
  <c r="DG119" i="1"/>
  <c r="DF119" i="1" s="1"/>
  <c r="EG119" i="1"/>
  <c r="EG118" i="1" s="1"/>
  <c r="EG117" i="1" s="1"/>
  <c r="EG116" i="1" s="1"/>
  <c r="EH119" i="1"/>
  <c r="FG119" i="1"/>
  <c r="FI119" i="1"/>
  <c r="FI118" i="1" s="1"/>
  <c r="BD120" i="1"/>
  <c r="BE120" i="1"/>
  <c r="CE120" i="1"/>
  <c r="CF120" i="1"/>
  <c r="DF120" i="1"/>
  <c r="DG120" i="1"/>
  <c r="EG120" i="1"/>
  <c r="EH120" i="1"/>
  <c r="FG120" i="1"/>
  <c r="FG118" i="1" s="1"/>
  <c r="FG117" i="1" s="1"/>
  <c r="FI120" i="1"/>
  <c r="I121" i="1"/>
  <c r="I118" i="1" s="1"/>
  <c r="J121" i="1"/>
  <c r="J118" i="1" s="1"/>
  <c r="J117" i="1" s="1"/>
  <c r="K121" i="1"/>
  <c r="L121" i="1"/>
  <c r="M121" i="1"/>
  <c r="M118" i="1" s="1"/>
  <c r="M117" i="1" s="1"/>
  <c r="M116" i="1" s="1"/>
  <c r="M115" i="1" s="1"/>
  <c r="N121" i="1"/>
  <c r="N118" i="1" s="1"/>
  <c r="N117" i="1" s="1"/>
  <c r="N116" i="1" s="1"/>
  <c r="O121" i="1"/>
  <c r="P121" i="1"/>
  <c r="Q121" i="1"/>
  <c r="Q118" i="1" s="1"/>
  <c r="R121" i="1"/>
  <c r="R118" i="1" s="1"/>
  <c r="R117" i="1" s="1"/>
  <c r="S121" i="1"/>
  <c r="T121" i="1"/>
  <c r="U121" i="1"/>
  <c r="U118" i="1" s="1"/>
  <c r="U117" i="1" s="1"/>
  <c r="U116" i="1" s="1"/>
  <c r="V121" i="1"/>
  <c r="V118" i="1" s="1"/>
  <c r="V117" i="1" s="1"/>
  <c r="V116" i="1" s="1"/>
  <c r="W121" i="1"/>
  <c r="X121" i="1"/>
  <c r="Y121" i="1"/>
  <c r="Y118" i="1" s="1"/>
  <c r="Z121" i="1"/>
  <c r="Z118" i="1" s="1"/>
  <c r="Z117" i="1" s="1"/>
  <c r="AA121" i="1"/>
  <c r="AB121" i="1"/>
  <c r="AC121" i="1"/>
  <c r="AC118" i="1" s="1"/>
  <c r="AC117" i="1" s="1"/>
  <c r="AC116" i="1" s="1"/>
  <c r="AD121" i="1"/>
  <c r="AD118" i="1" s="1"/>
  <c r="AD117" i="1" s="1"/>
  <c r="AE121" i="1"/>
  <c r="AF121" i="1"/>
  <c r="AG121" i="1"/>
  <c r="AG118" i="1" s="1"/>
  <c r="AH121" i="1"/>
  <c r="AH118" i="1" s="1"/>
  <c r="AH117" i="1" s="1"/>
  <c r="AI121" i="1"/>
  <c r="AJ121" i="1"/>
  <c r="AK121" i="1"/>
  <c r="AK118" i="1" s="1"/>
  <c r="AK117" i="1" s="1"/>
  <c r="AK116" i="1" s="1"/>
  <c r="AL121" i="1"/>
  <c r="AL118" i="1" s="1"/>
  <c r="AL117" i="1" s="1"/>
  <c r="AM121" i="1"/>
  <c r="AN121" i="1"/>
  <c r="AO121" i="1"/>
  <c r="AO118" i="1" s="1"/>
  <c r="AP121" i="1"/>
  <c r="AP118" i="1" s="1"/>
  <c r="AP117" i="1" s="1"/>
  <c r="AQ121" i="1"/>
  <c r="AR121" i="1"/>
  <c r="AS121" i="1"/>
  <c r="AS118" i="1" s="1"/>
  <c r="AS117" i="1" s="1"/>
  <c r="AS116" i="1" s="1"/>
  <c r="AT121" i="1"/>
  <c r="AT118" i="1" s="1"/>
  <c r="AT117" i="1" s="1"/>
  <c r="AU121" i="1"/>
  <c r="AV121" i="1"/>
  <c r="AW121" i="1"/>
  <c r="AW118" i="1" s="1"/>
  <c r="AX121" i="1"/>
  <c r="AX118" i="1" s="1"/>
  <c r="AX117" i="1" s="1"/>
  <c r="AY121" i="1"/>
  <c r="AZ121" i="1"/>
  <c r="BA121" i="1"/>
  <c r="BA118" i="1" s="1"/>
  <c r="BA117" i="1" s="1"/>
  <c r="BA116" i="1" s="1"/>
  <c r="BA115" i="1" s="1"/>
  <c r="BB121" i="1"/>
  <c r="BB118" i="1" s="1"/>
  <c r="BB117" i="1" s="1"/>
  <c r="BC121" i="1"/>
  <c r="BD121" i="1"/>
  <c r="BE121" i="1"/>
  <c r="BF121" i="1"/>
  <c r="BF118" i="1" s="1"/>
  <c r="BF117" i="1" s="1"/>
  <c r="BG121" i="1"/>
  <c r="BH121" i="1"/>
  <c r="BI121" i="1"/>
  <c r="BI118" i="1" s="1"/>
  <c r="BI117" i="1" s="1"/>
  <c r="BI116" i="1" s="1"/>
  <c r="BI115" i="1" s="1"/>
  <c r="BJ121" i="1"/>
  <c r="BJ118" i="1" s="1"/>
  <c r="BJ117" i="1" s="1"/>
  <c r="BJ116" i="1" s="1"/>
  <c r="BK121" i="1"/>
  <c r="BL121" i="1"/>
  <c r="BM121" i="1"/>
  <c r="BM118" i="1" s="1"/>
  <c r="BN121" i="1"/>
  <c r="BN118" i="1" s="1"/>
  <c r="BN117" i="1" s="1"/>
  <c r="BO121" i="1"/>
  <c r="BP121" i="1"/>
  <c r="BQ121" i="1"/>
  <c r="BQ118" i="1" s="1"/>
  <c r="BQ117" i="1" s="1"/>
  <c r="BQ116" i="1" s="1"/>
  <c r="BR121" i="1"/>
  <c r="BR118" i="1" s="1"/>
  <c r="BR117" i="1" s="1"/>
  <c r="BR116" i="1" s="1"/>
  <c r="BS121" i="1"/>
  <c r="BT121" i="1"/>
  <c r="BU121" i="1"/>
  <c r="BU118" i="1" s="1"/>
  <c r="BV121" i="1"/>
  <c r="BV118" i="1" s="1"/>
  <c r="BV117" i="1" s="1"/>
  <c r="BW121" i="1"/>
  <c r="BX121" i="1"/>
  <c r="BY121" i="1"/>
  <c r="BY118" i="1" s="1"/>
  <c r="BY117" i="1" s="1"/>
  <c r="BY116" i="1" s="1"/>
  <c r="BY115" i="1" s="1"/>
  <c r="BZ121" i="1"/>
  <c r="BZ118" i="1" s="1"/>
  <c r="BZ117" i="1" s="1"/>
  <c r="BZ116" i="1" s="1"/>
  <c r="CA121" i="1"/>
  <c r="CB121" i="1"/>
  <c r="CC121" i="1"/>
  <c r="CC118" i="1" s="1"/>
  <c r="CD121" i="1"/>
  <c r="CD118" i="1" s="1"/>
  <c r="CD117" i="1" s="1"/>
  <c r="CE121" i="1"/>
  <c r="CF121" i="1"/>
  <c r="CG121" i="1"/>
  <c r="CG118" i="1" s="1"/>
  <c r="CG117" i="1" s="1"/>
  <c r="CG116" i="1" s="1"/>
  <c r="CH121" i="1"/>
  <c r="CH118" i="1" s="1"/>
  <c r="CH117" i="1" s="1"/>
  <c r="CH116" i="1" s="1"/>
  <c r="CH115" i="1" s="1"/>
  <c r="CI121" i="1"/>
  <c r="CJ121" i="1"/>
  <c r="CK121" i="1"/>
  <c r="CK118" i="1" s="1"/>
  <c r="CL121" i="1"/>
  <c r="CL118" i="1" s="1"/>
  <c r="CL117" i="1" s="1"/>
  <c r="CM121" i="1"/>
  <c r="CN121" i="1"/>
  <c r="CO121" i="1"/>
  <c r="CO118" i="1" s="1"/>
  <c r="CO117" i="1" s="1"/>
  <c r="CO116" i="1" s="1"/>
  <c r="CP121" i="1"/>
  <c r="CP118" i="1" s="1"/>
  <c r="CP117" i="1" s="1"/>
  <c r="CP116" i="1" s="1"/>
  <c r="CP115" i="1" s="1"/>
  <c r="CQ121" i="1"/>
  <c r="CR121" i="1"/>
  <c r="CS121" i="1"/>
  <c r="CS118" i="1" s="1"/>
  <c r="CT121" i="1"/>
  <c r="CT118" i="1" s="1"/>
  <c r="CT117" i="1" s="1"/>
  <c r="CU121" i="1"/>
  <c r="CV121" i="1"/>
  <c r="CW121" i="1"/>
  <c r="CW118" i="1" s="1"/>
  <c r="CW117" i="1" s="1"/>
  <c r="CW116" i="1" s="1"/>
  <c r="CX121" i="1"/>
  <c r="CX118" i="1" s="1"/>
  <c r="CX117" i="1" s="1"/>
  <c r="CX116" i="1" s="1"/>
  <c r="CY121" i="1"/>
  <c r="CZ121" i="1"/>
  <c r="DA121" i="1"/>
  <c r="DA118" i="1" s="1"/>
  <c r="DB121" i="1"/>
  <c r="DB118" i="1" s="1"/>
  <c r="DB117" i="1" s="1"/>
  <c r="DC121" i="1"/>
  <c r="DD121" i="1"/>
  <c r="DE121" i="1"/>
  <c r="DE118" i="1" s="1"/>
  <c r="DE117" i="1" s="1"/>
  <c r="DE116" i="1" s="1"/>
  <c r="DF121" i="1"/>
  <c r="DG121" i="1"/>
  <c r="DH121" i="1"/>
  <c r="DI121" i="1"/>
  <c r="DI118" i="1" s="1"/>
  <c r="DJ121" i="1"/>
  <c r="DJ118" i="1" s="1"/>
  <c r="DJ117" i="1" s="1"/>
  <c r="DK121" i="1"/>
  <c r="DL121" i="1"/>
  <c r="DM121" i="1"/>
  <c r="DM118" i="1" s="1"/>
  <c r="DM117" i="1" s="1"/>
  <c r="DM116" i="1" s="1"/>
  <c r="DM115" i="1" s="1"/>
  <c r="DN121" i="1"/>
  <c r="DN118" i="1" s="1"/>
  <c r="DN117" i="1" s="1"/>
  <c r="DN116" i="1" s="1"/>
  <c r="DN115" i="1" s="1"/>
  <c r="DO121" i="1"/>
  <c r="DP121" i="1"/>
  <c r="DQ121" i="1"/>
  <c r="DQ118" i="1" s="1"/>
  <c r="DR121" i="1"/>
  <c r="DR118" i="1" s="1"/>
  <c r="DR117" i="1" s="1"/>
  <c r="DS121" i="1"/>
  <c r="DT121" i="1"/>
  <c r="DU121" i="1"/>
  <c r="DU118" i="1" s="1"/>
  <c r="DU117" i="1" s="1"/>
  <c r="DU116" i="1" s="1"/>
  <c r="DV121" i="1"/>
  <c r="DV118" i="1" s="1"/>
  <c r="DV117" i="1" s="1"/>
  <c r="DV116" i="1" s="1"/>
  <c r="DW121" i="1"/>
  <c r="DX121" i="1"/>
  <c r="DY121" i="1"/>
  <c r="DY118" i="1" s="1"/>
  <c r="DZ121" i="1"/>
  <c r="DZ118" i="1" s="1"/>
  <c r="DZ117" i="1" s="1"/>
  <c r="EA121" i="1"/>
  <c r="EB121" i="1"/>
  <c r="EC121" i="1"/>
  <c r="EC118" i="1" s="1"/>
  <c r="EC117" i="1" s="1"/>
  <c r="EC116" i="1" s="1"/>
  <c r="EC115" i="1" s="1"/>
  <c r="ED121" i="1"/>
  <c r="ED118" i="1" s="1"/>
  <c r="ED117" i="1" s="1"/>
  <c r="ED116" i="1" s="1"/>
  <c r="EE121" i="1"/>
  <c r="EF121" i="1"/>
  <c r="EG121" i="1"/>
  <c r="EH121" i="1"/>
  <c r="EI121" i="1"/>
  <c r="EJ121" i="1"/>
  <c r="EK121" i="1"/>
  <c r="EK118" i="1" s="1"/>
  <c r="EK117" i="1" s="1"/>
  <c r="EK116" i="1" s="1"/>
  <c r="EL121" i="1"/>
  <c r="EL118" i="1" s="1"/>
  <c r="EL117" i="1" s="1"/>
  <c r="EL116" i="1" s="1"/>
  <c r="EL115" i="1" s="1"/>
  <c r="EM121" i="1"/>
  <c r="EN121" i="1"/>
  <c r="EO121" i="1"/>
  <c r="EO118" i="1" s="1"/>
  <c r="EP121" i="1"/>
  <c r="EP118" i="1" s="1"/>
  <c r="EP117" i="1" s="1"/>
  <c r="EQ121" i="1"/>
  <c r="ER121" i="1"/>
  <c r="ES121" i="1"/>
  <c r="ES118" i="1" s="1"/>
  <c r="ES117" i="1" s="1"/>
  <c r="ES116" i="1" s="1"/>
  <c r="ES115" i="1" s="1"/>
  <c r="ET121" i="1"/>
  <c r="ET118" i="1" s="1"/>
  <c r="ET117" i="1" s="1"/>
  <c r="ET116" i="1" s="1"/>
  <c r="EU121" i="1"/>
  <c r="EV121" i="1"/>
  <c r="EW121" i="1"/>
  <c r="EW118" i="1" s="1"/>
  <c r="EX121" i="1"/>
  <c r="EX118" i="1" s="1"/>
  <c r="EX117" i="1" s="1"/>
  <c r="EY121" i="1"/>
  <c r="EZ121" i="1"/>
  <c r="FA121" i="1"/>
  <c r="FA118" i="1" s="1"/>
  <c r="FA117" i="1" s="1"/>
  <c r="FA116" i="1" s="1"/>
  <c r="FA115" i="1" s="1"/>
  <c r="FB121" i="1"/>
  <c r="FB118" i="1" s="1"/>
  <c r="FB117" i="1" s="1"/>
  <c r="FB116" i="1" s="1"/>
  <c r="FC121" i="1"/>
  <c r="FD121" i="1"/>
  <c r="FE121" i="1"/>
  <c r="FE118" i="1" s="1"/>
  <c r="FF121" i="1"/>
  <c r="FF118" i="1" s="1"/>
  <c r="FF117" i="1" s="1"/>
  <c r="FH121" i="1"/>
  <c r="FI121" i="1"/>
  <c r="FJ121" i="1"/>
  <c r="FJ118" i="1" s="1"/>
  <c r="FK121" i="1"/>
  <c r="FL121" i="1"/>
  <c r="FM121" i="1"/>
  <c r="FM118" i="1" s="1"/>
  <c r="FN121" i="1"/>
  <c r="FN118" i="1" s="1"/>
  <c r="FO121" i="1"/>
  <c r="FP121" i="1"/>
  <c r="FQ121" i="1"/>
  <c r="FQ118" i="1" s="1"/>
  <c r="FR121" i="1"/>
  <c r="FR118" i="1" s="1"/>
  <c r="FS121" i="1"/>
  <c r="FT121" i="1"/>
  <c r="FU121" i="1"/>
  <c r="FU118" i="1" s="1"/>
  <c r="FV121" i="1"/>
  <c r="FV118" i="1" s="1"/>
  <c r="FW121" i="1"/>
  <c r="FX121" i="1"/>
  <c r="FY121" i="1"/>
  <c r="FY118" i="1" s="1"/>
  <c r="FZ121" i="1"/>
  <c r="FZ118" i="1" s="1"/>
  <c r="GA121" i="1"/>
  <c r="GB121" i="1"/>
  <c r="GC121" i="1"/>
  <c r="GC118" i="1" s="1"/>
  <c r="GD121" i="1"/>
  <c r="GD118" i="1" s="1"/>
  <c r="GE121" i="1"/>
  <c r="GF121" i="1"/>
  <c r="GG121" i="1"/>
  <c r="GG118" i="1" s="1"/>
  <c r="GH121" i="1"/>
  <c r="GH118" i="1" s="1"/>
  <c r="GH117" i="1" s="1"/>
  <c r="GH116" i="1" s="1"/>
  <c r="GH115" i="1" s="1"/>
  <c r="GI121" i="1"/>
  <c r="GJ121" i="1"/>
  <c r="GK121" i="1"/>
  <c r="GK118" i="1" s="1"/>
  <c r="GK117" i="1" s="1"/>
  <c r="GK116" i="1" s="1"/>
  <c r="GL121" i="1"/>
  <c r="GL118" i="1" s="1"/>
  <c r="GM121" i="1"/>
  <c r="G122" i="1"/>
  <c r="G121" i="1" s="1"/>
  <c r="G118" i="1" s="1"/>
  <c r="G117" i="1" s="1"/>
  <c r="G116" i="1" s="1"/>
  <c r="H122" i="1"/>
  <c r="H121" i="1" s="1"/>
  <c r="H118" i="1" s="1"/>
  <c r="H117" i="1" s="1"/>
  <c r="H116" i="1" s="1"/>
  <c r="FG122" i="1"/>
  <c r="FG121" i="1" s="1"/>
  <c r="GN122" i="1"/>
  <c r="GN121" i="1" s="1"/>
  <c r="GN118" i="1" s="1"/>
  <c r="GN117" i="1" s="1"/>
  <c r="BD123" i="1"/>
  <c r="BE123" i="1"/>
  <c r="CF123" i="1"/>
  <c r="CE123" i="1" s="1"/>
  <c r="DG123" i="1"/>
  <c r="DG118" i="1" s="1"/>
  <c r="DG117" i="1" s="1"/>
  <c r="DG116" i="1" s="1"/>
  <c r="EH123" i="1"/>
  <c r="EG123" i="1" s="1"/>
  <c r="FI123" i="1"/>
  <c r="BD124" i="1"/>
  <c r="BE124" i="1"/>
  <c r="CF124" i="1"/>
  <c r="CE124" i="1" s="1"/>
  <c r="DF124" i="1"/>
  <c r="DG124" i="1"/>
  <c r="EH124" i="1"/>
  <c r="EG124" i="1" s="1"/>
  <c r="FI124" i="1"/>
  <c r="BE125" i="1"/>
  <c r="BD125" i="1" s="1"/>
  <c r="CF125" i="1"/>
  <c r="CE125" i="1" s="1"/>
  <c r="DG125" i="1"/>
  <c r="DF125" i="1" s="1"/>
  <c r="EH125" i="1"/>
  <c r="EG125" i="1" s="1"/>
  <c r="FI125" i="1"/>
  <c r="BE126" i="1"/>
  <c r="BD126" i="1" s="1"/>
  <c r="CE126" i="1"/>
  <c r="CF126" i="1"/>
  <c r="DG126" i="1"/>
  <c r="DF126" i="1" s="1"/>
  <c r="EG126" i="1"/>
  <c r="EH126" i="1"/>
  <c r="FI126" i="1"/>
  <c r="BD127" i="1"/>
  <c r="BE127" i="1"/>
  <c r="CF127" i="1"/>
  <c r="CE127" i="1" s="1"/>
  <c r="DG127" i="1"/>
  <c r="DF127" i="1" s="1"/>
  <c r="EH127" i="1"/>
  <c r="EG127" i="1" s="1"/>
  <c r="FI127" i="1"/>
  <c r="BD128" i="1"/>
  <c r="BE128" i="1"/>
  <c r="CF128" i="1"/>
  <c r="CE128" i="1" s="1"/>
  <c r="DF128" i="1"/>
  <c r="DG128" i="1"/>
  <c r="EH128" i="1"/>
  <c r="EG128" i="1" s="1"/>
  <c r="FI128" i="1"/>
  <c r="Q129" i="1"/>
  <c r="AI129" i="1"/>
  <c r="AQ129" i="1"/>
  <c r="AY129" i="1"/>
  <c r="BE129" i="1"/>
  <c r="BD129" i="1" s="1"/>
  <c r="CE129" i="1"/>
  <c r="CF129" i="1"/>
  <c r="DG129" i="1"/>
  <c r="DF129" i="1" s="1"/>
  <c r="EH129" i="1"/>
  <c r="EG129" i="1" s="1"/>
  <c r="FI129" i="1"/>
  <c r="GI129" i="1"/>
  <c r="GJ129" i="1"/>
  <c r="G130" i="1"/>
  <c r="G129" i="1" s="1"/>
  <c r="I130" i="1"/>
  <c r="I129" i="1" s="1"/>
  <c r="Q130" i="1"/>
  <c r="AB130" i="1"/>
  <c r="AB129" i="1" s="1"/>
  <c r="AC130" i="1"/>
  <c r="AC129" i="1" s="1"/>
  <c r="AD130" i="1"/>
  <c r="AD129" i="1" s="1"/>
  <c r="AE130" i="1"/>
  <c r="AE129" i="1" s="1"/>
  <c r="AF130" i="1"/>
  <c r="AF129" i="1" s="1"/>
  <c r="AG130" i="1"/>
  <c r="AG129" i="1" s="1"/>
  <c r="AH130" i="1"/>
  <c r="AH129" i="1" s="1"/>
  <c r="AH116" i="1" s="1"/>
  <c r="AI130" i="1"/>
  <c r="AJ130" i="1"/>
  <c r="AJ129" i="1" s="1"/>
  <c r="AK130" i="1"/>
  <c r="AK129" i="1" s="1"/>
  <c r="AL130" i="1"/>
  <c r="AL129" i="1" s="1"/>
  <c r="AM130" i="1"/>
  <c r="AM129" i="1" s="1"/>
  <c r="AN130" i="1"/>
  <c r="AN129" i="1" s="1"/>
  <c r="AO130" i="1"/>
  <c r="AO129" i="1" s="1"/>
  <c r="AP130" i="1"/>
  <c r="AP129" i="1" s="1"/>
  <c r="AP116" i="1" s="1"/>
  <c r="AQ130" i="1"/>
  <c r="AR130" i="1"/>
  <c r="AR129" i="1" s="1"/>
  <c r="AS130" i="1"/>
  <c r="AS129" i="1" s="1"/>
  <c r="AT130" i="1"/>
  <c r="AT129" i="1" s="1"/>
  <c r="AU130" i="1"/>
  <c r="AU129" i="1" s="1"/>
  <c r="AV130" i="1"/>
  <c r="AV129" i="1" s="1"/>
  <c r="AW130" i="1"/>
  <c r="AW129" i="1" s="1"/>
  <c r="AX130" i="1"/>
  <c r="AX129" i="1" s="1"/>
  <c r="AX116" i="1" s="1"/>
  <c r="AY130" i="1"/>
  <c r="AZ130" i="1"/>
  <c r="AZ129" i="1" s="1"/>
  <c r="BA130" i="1"/>
  <c r="BA129" i="1" s="1"/>
  <c r="BB130" i="1"/>
  <c r="BB129" i="1" s="1"/>
  <c r="BC130" i="1"/>
  <c r="BC129" i="1" s="1"/>
  <c r="BE130" i="1"/>
  <c r="BD130" i="1" s="1"/>
  <c r="CD130" i="1"/>
  <c r="CD129" i="1" s="1"/>
  <c r="CD116" i="1" s="1"/>
  <c r="CD115" i="1" s="1"/>
  <c r="CE130" i="1"/>
  <c r="CF130" i="1"/>
  <c r="DE130" i="1"/>
  <c r="DE129" i="1" s="1"/>
  <c r="DG130" i="1"/>
  <c r="DF130" i="1" s="1"/>
  <c r="EF130" i="1"/>
  <c r="EF129" i="1" s="1"/>
  <c r="EH130" i="1"/>
  <c r="EG130" i="1" s="1"/>
  <c r="FG130" i="1"/>
  <c r="FG129" i="1" s="1"/>
  <c r="FI130" i="1"/>
  <c r="GH130" i="1"/>
  <c r="GH129" i="1" s="1"/>
  <c r="GI130" i="1"/>
  <c r="GJ130" i="1"/>
  <c r="GK130" i="1"/>
  <c r="GK129" i="1" s="1"/>
  <c r="GL130" i="1"/>
  <c r="GL129" i="1" s="1"/>
  <c r="GM130" i="1"/>
  <c r="GM129" i="1" s="1"/>
  <c r="GN130" i="1"/>
  <c r="GN129" i="1" s="1"/>
  <c r="EH131" i="1"/>
  <c r="EG131" i="1" s="1"/>
  <c r="FG131" i="1"/>
  <c r="H131" i="1" s="1"/>
  <c r="H130" i="1" s="1"/>
  <c r="H129" i="1" s="1"/>
  <c r="FI131" i="1"/>
  <c r="GN131" i="1"/>
  <c r="AC132" i="1"/>
  <c r="BD132" i="1"/>
  <c r="BE132" i="1"/>
  <c r="CF132" i="1"/>
  <c r="CE132" i="1" s="1"/>
  <c r="DF132" i="1"/>
  <c r="DG132" i="1"/>
  <c r="EH132" i="1"/>
  <c r="EG132" i="1" s="1"/>
  <c r="FI132" i="1"/>
  <c r="AC133" i="1"/>
  <c r="BE133" i="1"/>
  <c r="BD133" i="1" s="1"/>
  <c r="CE133" i="1"/>
  <c r="CF133" i="1"/>
  <c r="DG133" i="1"/>
  <c r="DF133" i="1" s="1"/>
  <c r="EG133" i="1"/>
  <c r="EH133" i="1"/>
  <c r="FI133" i="1"/>
  <c r="AC134" i="1"/>
  <c r="BD134" i="1"/>
  <c r="BE134" i="1"/>
  <c r="CF134" i="1"/>
  <c r="CE134" i="1" s="1"/>
  <c r="DF134" i="1"/>
  <c r="DG134" i="1"/>
  <c r="EH134" i="1"/>
  <c r="EG134" i="1" s="1"/>
  <c r="FI134" i="1"/>
  <c r="AC135" i="1"/>
  <c r="BE135" i="1"/>
  <c r="BD135" i="1" s="1"/>
  <c r="CE135" i="1"/>
  <c r="CF135" i="1"/>
  <c r="DG135" i="1"/>
  <c r="DF135" i="1" s="1"/>
  <c r="EG135" i="1"/>
  <c r="EH135" i="1"/>
  <c r="FI135" i="1"/>
  <c r="AC136" i="1"/>
  <c r="BD136" i="1"/>
  <c r="BE136" i="1"/>
  <c r="CF136" i="1"/>
  <c r="CE136" i="1" s="1"/>
  <c r="DF136" i="1"/>
  <c r="DG136" i="1"/>
  <c r="EH136" i="1"/>
  <c r="EG136" i="1" s="1"/>
  <c r="FG136" i="1"/>
  <c r="FI136" i="1"/>
  <c r="GN136" i="1"/>
  <c r="AC137" i="1"/>
  <c r="BD137" i="1"/>
  <c r="BE137" i="1"/>
  <c r="CF137" i="1"/>
  <c r="CE137" i="1" s="1"/>
  <c r="DF137" i="1"/>
  <c r="DG137" i="1"/>
  <c r="EH137" i="1"/>
  <c r="EG137" i="1" s="1"/>
  <c r="FG137" i="1"/>
  <c r="FI137" i="1"/>
  <c r="GN137" i="1"/>
  <c r="O138" i="1"/>
  <c r="CY138" i="1"/>
  <c r="EE138" i="1"/>
  <c r="EU138" i="1"/>
  <c r="I139" i="1"/>
  <c r="I138" i="1" s="1"/>
  <c r="Q139" i="1"/>
  <c r="Q138" i="1" s="1"/>
  <c r="AL139" i="1"/>
  <c r="AL138" i="1" s="1"/>
  <c r="AT139" i="1"/>
  <c r="AT138" i="1" s="1"/>
  <c r="AW139" i="1"/>
  <c r="AW138" i="1" s="1"/>
  <c r="BI139" i="1"/>
  <c r="BI138" i="1" s="1"/>
  <c r="CC139" i="1"/>
  <c r="CC138" i="1" s="1"/>
  <c r="CG139" i="1"/>
  <c r="CH139" i="1"/>
  <c r="CH138" i="1" s="1"/>
  <c r="CK139" i="1"/>
  <c r="CK138" i="1" s="1"/>
  <c r="CP139" i="1"/>
  <c r="CP138" i="1" s="1"/>
  <c r="DA139" i="1"/>
  <c r="DA138" i="1" s="1"/>
  <c r="DI139" i="1"/>
  <c r="DI138" i="1" s="1"/>
  <c r="DN139" i="1"/>
  <c r="DN138" i="1" s="1"/>
  <c r="DY139" i="1"/>
  <c r="DY138" i="1" s="1"/>
  <c r="EL139" i="1"/>
  <c r="EL138" i="1" s="1"/>
  <c r="EW139" i="1"/>
  <c r="EW138" i="1" s="1"/>
  <c r="FE139" i="1"/>
  <c r="FE138" i="1" s="1"/>
  <c r="GH139" i="1"/>
  <c r="GH138" i="1" s="1"/>
  <c r="GK139" i="1"/>
  <c r="GK138" i="1" s="1"/>
  <c r="K140" i="1"/>
  <c r="K139" i="1" s="1"/>
  <c r="K138" i="1" s="1"/>
  <c r="O140" i="1"/>
  <c r="O139" i="1" s="1"/>
  <c r="P140" i="1"/>
  <c r="P139" i="1" s="1"/>
  <c r="P138" i="1" s="1"/>
  <c r="P115" i="1" s="1"/>
  <c r="AQ140" i="1"/>
  <c r="AQ139" i="1" s="1"/>
  <c r="AQ138" i="1" s="1"/>
  <c r="AV140" i="1"/>
  <c r="AV139" i="1" s="1"/>
  <c r="AV138" i="1" s="1"/>
  <c r="BG140" i="1"/>
  <c r="BG139" i="1" s="1"/>
  <c r="BG138" i="1" s="1"/>
  <c r="BO140" i="1"/>
  <c r="BO139" i="1" s="1"/>
  <c r="BO138" i="1" s="1"/>
  <c r="BT140" i="1"/>
  <c r="BT139" i="1" s="1"/>
  <c r="BT138" i="1" s="1"/>
  <c r="BT115" i="1" s="1"/>
  <c r="CB140" i="1"/>
  <c r="CB139" i="1" s="1"/>
  <c r="CB138" i="1" s="1"/>
  <c r="CB115" i="1" s="1"/>
  <c r="CM140" i="1"/>
  <c r="CM139" i="1" s="1"/>
  <c r="CM138" i="1" s="1"/>
  <c r="CU140" i="1"/>
  <c r="CU139" i="1" s="1"/>
  <c r="CU138" i="1" s="1"/>
  <c r="CY140" i="1"/>
  <c r="CY139" i="1" s="1"/>
  <c r="CZ140" i="1"/>
  <c r="CZ139" i="1" s="1"/>
  <c r="CZ138" i="1" s="1"/>
  <c r="CZ115" i="1" s="1"/>
  <c r="DC140" i="1"/>
  <c r="DC139" i="1" s="1"/>
  <c r="DC138" i="1" s="1"/>
  <c r="DK140" i="1"/>
  <c r="DK139" i="1" s="1"/>
  <c r="DK138" i="1" s="1"/>
  <c r="DX140" i="1"/>
  <c r="DX139" i="1" s="1"/>
  <c r="DX138" i="1" s="1"/>
  <c r="DX115" i="1" s="1"/>
  <c r="EA140" i="1"/>
  <c r="EA139" i="1" s="1"/>
  <c r="EA138" i="1" s="1"/>
  <c r="EE140" i="1"/>
  <c r="EE139" i="1" s="1"/>
  <c r="EI140" i="1"/>
  <c r="EQ140" i="1"/>
  <c r="EQ139" i="1" s="1"/>
  <c r="EQ138" i="1" s="1"/>
  <c r="EU140" i="1"/>
  <c r="EU139" i="1" s="1"/>
  <c r="FD140" i="1"/>
  <c r="FD139" i="1" s="1"/>
  <c r="FD138" i="1" s="1"/>
  <c r="FD115" i="1" s="1"/>
  <c r="GM140" i="1"/>
  <c r="GM139" i="1" s="1"/>
  <c r="GM138" i="1" s="1"/>
  <c r="U141" i="1"/>
  <c r="AG141" i="1"/>
  <c r="AD141" i="1" s="1"/>
  <c r="AC141" i="1" s="1"/>
  <c r="AP141" i="1"/>
  <c r="BE141" i="1"/>
  <c r="CF141" i="1"/>
  <c r="CE141" i="1" s="1"/>
  <c r="DG141" i="1"/>
  <c r="DF141" i="1" s="1"/>
  <c r="EH141" i="1"/>
  <c r="EG141" i="1" s="1"/>
  <c r="FI141" i="1"/>
  <c r="U142" i="1"/>
  <c r="AD142" i="1"/>
  <c r="AC142" i="1" s="1"/>
  <c r="AG142" i="1"/>
  <c r="AP142" i="1"/>
  <c r="BE142" i="1"/>
  <c r="CE142" i="1"/>
  <c r="CF142" i="1"/>
  <c r="DG142" i="1"/>
  <c r="DF142" i="1" s="1"/>
  <c r="EG142" i="1"/>
  <c r="EH142" i="1"/>
  <c r="FI142" i="1"/>
  <c r="I143" i="1"/>
  <c r="I140" i="1" s="1"/>
  <c r="J143" i="1"/>
  <c r="J140" i="1" s="1"/>
  <c r="J139" i="1" s="1"/>
  <c r="J138" i="1" s="1"/>
  <c r="K143" i="1"/>
  <c r="L143" i="1"/>
  <c r="L140" i="1" s="1"/>
  <c r="L139" i="1" s="1"/>
  <c r="L138" i="1" s="1"/>
  <c r="M143" i="1"/>
  <c r="M140" i="1" s="1"/>
  <c r="M139" i="1" s="1"/>
  <c r="M138" i="1" s="1"/>
  <c r="N143" i="1"/>
  <c r="N140" i="1" s="1"/>
  <c r="N139" i="1" s="1"/>
  <c r="N138" i="1" s="1"/>
  <c r="O143" i="1"/>
  <c r="P143" i="1"/>
  <c r="Q143" i="1"/>
  <c r="Q140" i="1" s="1"/>
  <c r="S143" i="1"/>
  <c r="S140" i="1" s="1"/>
  <c r="S139" i="1" s="1"/>
  <c r="S138" i="1" s="1"/>
  <c r="T143" i="1"/>
  <c r="T140" i="1" s="1"/>
  <c r="T139" i="1" s="1"/>
  <c r="T138" i="1" s="1"/>
  <c r="W143" i="1"/>
  <c r="W140" i="1" s="1"/>
  <c r="W139" i="1" s="1"/>
  <c r="W138" i="1" s="1"/>
  <c r="X143" i="1"/>
  <c r="X140" i="1" s="1"/>
  <c r="X139" i="1" s="1"/>
  <c r="X138" i="1" s="1"/>
  <c r="X115" i="1" s="1"/>
  <c r="Y143" i="1"/>
  <c r="Y140" i="1" s="1"/>
  <c r="Y139" i="1" s="1"/>
  <c r="Y138" i="1" s="1"/>
  <c r="AB143" i="1"/>
  <c r="AB140" i="1" s="1"/>
  <c r="AB139" i="1" s="1"/>
  <c r="AB138" i="1" s="1"/>
  <c r="AE143" i="1"/>
  <c r="AF143" i="1"/>
  <c r="AF140" i="1" s="1"/>
  <c r="AF139" i="1" s="1"/>
  <c r="AF138" i="1" s="1"/>
  <c r="AH143" i="1"/>
  <c r="AH140" i="1" s="1"/>
  <c r="AH139" i="1" s="1"/>
  <c r="AH138" i="1" s="1"/>
  <c r="AJ143" i="1"/>
  <c r="AJ140" i="1" s="1"/>
  <c r="AJ139" i="1" s="1"/>
  <c r="AJ138" i="1" s="1"/>
  <c r="AK143" i="1"/>
  <c r="AK140" i="1" s="1"/>
  <c r="AK139" i="1" s="1"/>
  <c r="AK138" i="1" s="1"/>
  <c r="AL143" i="1"/>
  <c r="AL140" i="1" s="1"/>
  <c r="AM143" i="1"/>
  <c r="AM140" i="1" s="1"/>
  <c r="AM139" i="1" s="1"/>
  <c r="AM138" i="1" s="1"/>
  <c r="AN143" i="1"/>
  <c r="AN140" i="1" s="1"/>
  <c r="AN139" i="1" s="1"/>
  <c r="AN138" i="1" s="1"/>
  <c r="AO143" i="1"/>
  <c r="AO140" i="1" s="1"/>
  <c r="AO139" i="1" s="1"/>
  <c r="AO138" i="1" s="1"/>
  <c r="AQ143" i="1"/>
  <c r="AR143" i="1"/>
  <c r="AP143" i="1" s="1"/>
  <c r="AS143" i="1"/>
  <c r="AS140" i="1" s="1"/>
  <c r="AS139" i="1" s="1"/>
  <c r="AS138" i="1" s="1"/>
  <c r="AU143" i="1"/>
  <c r="AU140" i="1" s="1"/>
  <c r="AU139" i="1" s="1"/>
  <c r="AU138" i="1" s="1"/>
  <c r="AV143" i="1"/>
  <c r="AW143" i="1"/>
  <c r="AW140" i="1" s="1"/>
  <c r="AX143" i="1"/>
  <c r="AX140" i="1" s="1"/>
  <c r="AX139" i="1" s="1"/>
  <c r="AX138" i="1" s="1"/>
  <c r="AY143" i="1"/>
  <c r="AY140" i="1" s="1"/>
  <c r="AY139" i="1" s="1"/>
  <c r="AY138" i="1" s="1"/>
  <c r="AZ143" i="1"/>
  <c r="AZ140" i="1" s="1"/>
  <c r="AZ139" i="1" s="1"/>
  <c r="AZ138" i="1" s="1"/>
  <c r="BA143" i="1"/>
  <c r="BA140" i="1" s="1"/>
  <c r="BA139" i="1" s="1"/>
  <c r="BA138" i="1" s="1"/>
  <c r="BB143" i="1"/>
  <c r="BB140" i="1" s="1"/>
  <c r="BB139" i="1" s="1"/>
  <c r="BB138" i="1" s="1"/>
  <c r="BC143" i="1"/>
  <c r="BC140" i="1" s="1"/>
  <c r="BC139" i="1" s="1"/>
  <c r="BC138" i="1" s="1"/>
  <c r="BF143" i="1"/>
  <c r="BG143" i="1"/>
  <c r="BH143" i="1"/>
  <c r="BH140" i="1" s="1"/>
  <c r="BH139" i="1" s="1"/>
  <c r="BH138" i="1" s="1"/>
  <c r="BI143" i="1"/>
  <c r="BI140" i="1" s="1"/>
  <c r="BK143" i="1"/>
  <c r="BK140" i="1" s="1"/>
  <c r="BK139" i="1" s="1"/>
  <c r="BK138" i="1" s="1"/>
  <c r="BL143" i="1"/>
  <c r="BL140" i="1" s="1"/>
  <c r="BL139" i="1" s="1"/>
  <c r="BL138" i="1" s="1"/>
  <c r="BL115" i="1" s="1"/>
  <c r="BM143" i="1"/>
  <c r="BM140" i="1" s="1"/>
  <c r="BM139" i="1" s="1"/>
  <c r="BM138" i="1" s="1"/>
  <c r="BN143" i="1"/>
  <c r="BN140" i="1" s="1"/>
  <c r="BN139" i="1" s="1"/>
  <c r="BN138" i="1" s="1"/>
  <c r="BO143" i="1"/>
  <c r="BP143" i="1"/>
  <c r="BP140" i="1" s="1"/>
  <c r="BP139" i="1" s="1"/>
  <c r="BP138" i="1" s="1"/>
  <c r="BR143" i="1"/>
  <c r="BR140" i="1" s="1"/>
  <c r="BR139" i="1" s="1"/>
  <c r="BR138" i="1" s="1"/>
  <c r="BT143" i="1"/>
  <c r="BV143" i="1"/>
  <c r="BV140" i="1" s="1"/>
  <c r="BV139" i="1" s="1"/>
  <c r="BV138" i="1" s="1"/>
  <c r="BW143" i="1"/>
  <c r="BW140" i="1" s="1"/>
  <c r="BW139" i="1" s="1"/>
  <c r="BW138" i="1" s="1"/>
  <c r="BX143" i="1"/>
  <c r="BX140" i="1" s="1"/>
  <c r="BX139" i="1" s="1"/>
  <c r="BX138" i="1" s="1"/>
  <c r="BY143" i="1"/>
  <c r="BY140" i="1" s="1"/>
  <c r="BY139" i="1" s="1"/>
  <c r="BY138" i="1" s="1"/>
  <c r="BZ143" i="1"/>
  <c r="BZ140" i="1" s="1"/>
  <c r="BZ139" i="1" s="1"/>
  <c r="BZ138" i="1" s="1"/>
  <c r="CA143" i="1"/>
  <c r="CA140" i="1" s="1"/>
  <c r="CA139" i="1" s="1"/>
  <c r="CA138" i="1" s="1"/>
  <c r="CB143" i="1"/>
  <c r="CC143" i="1"/>
  <c r="CC140" i="1" s="1"/>
  <c r="CG143" i="1"/>
  <c r="CG140" i="1" s="1"/>
  <c r="CH143" i="1"/>
  <c r="CH140" i="1" s="1"/>
  <c r="CJ143" i="1"/>
  <c r="CJ140" i="1" s="1"/>
  <c r="CJ139" i="1" s="1"/>
  <c r="CJ138" i="1" s="1"/>
  <c r="CJ115" i="1" s="1"/>
  <c r="CL143" i="1"/>
  <c r="CL140" i="1" s="1"/>
  <c r="CL139" i="1" s="1"/>
  <c r="CL138" i="1" s="1"/>
  <c r="CM143" i="1"/>
  <c r="CN143" i="1"/>
  <c r="CN140" i="1" s="1"/>
  <c r="CN139" i="1" s="1"/>
  <c r="CN138" i="1" s="1"/>
  <c r="CO143" i="1"/>
  <c r="CO140" i="1" s="1"/>
  <c r="CO139" i="1" s="1"/>
  <c r="CO138" i="1" s="1"/>
  <c r="CP143" i="1"/>
  <c r="CP140" i="1" s="1"/>
  <c r="CQ143" i="1"/>
  <c r="CQ140" i="1" s="1"/>
  <c r="CQ139" i="1" s="1"/>
  <c r="CQ138" i="1" s="1"/>
  <c r="CS143" i="1"/>
  <c r="CS140" i="1" s="1"/>
  <c r="CS139" i="1" s="1"/>
  <c r="CS138" i="1" s="1"/>
  <c r="CU143" i="1"/>
  <c r="CV143" i="1"/>
  <c r="CV140" i="1" s="1"/>
  <c r="CV139" i="1" s="1"/>
  <c r="CV138" i="1" s="1"/>
  <c r="CW143" i="1"/>
  <c r="CW140" i="1" s="1"/>
  <c r="CW139" i="1" s="1"/>
  <c r="CW138" i="1" s="1"/>
  <c r="CX143" i="1"/>
  <c r="CX140" i="1" s="1"/>
  <c r="CX139" i="1" s="1"/>
  <c r="CX138" i="1" s="1"/>
  <c r="CY143" i="1"/>
  <c r="CZ143" i="1"/>
  <c r="DA143" i="1"/>
  <c r="DA140" i="1" s="1"/>
  <c r="DB143" i="1"/>
  <c r="DB140" i="1" s="1"/>
  <c r="DB139" i="1" s="1"/>
  <c r="DB138" i="1" s="1"/>
  <c r="DC143" i="1"/>
  <c r="DD143" i="1"/>
  <c r="DD140" i="1" s="1"/>
  <c r="DD139" i="1" s="1"/>
  <c r="DD138" i="1" s="1"/>
  <c r="DH143" i="1"/>
  <c r="DH140" i="1" s="1"/>
  <c r="DI143" i="1"/>
  <c r="DI140" i="1" s="1"/>
  <c r="DK143" i="1"/>
  <c r="DL143" i="1"/>
  <c r="DL140" i="1" s="1"/>
  <c r="DL139" i="1" s="1"/>
  <c r="DL138" i="1" s="1"/>
  <c r="DM143" i="1"/>
  <c r="DM140" i="1" s="1"/>
  <c r="DM139" i="1" s="1"/>
  <c r="DM138" i="1" s="1"/>
  <c r="DN143" i="1"/>
  <c r="DN140" i="1" s="1"/>
  <c r="DO143" i="1"/>
  <c r="DO140" i="1" s="1"/>
  <c r="DO139" i="1" s="1"/>
  <c r="DO138" i="1" s="1"/>
  <c r="DP143" i="1"/>
  <c r="DP140" i="1" s="1"/>
  <c r="DP139" i="1" s="1"/>
  <c r="DP138" i="1" s="1"/>
  <c r="DP115" i="1" s="1"/>
  <c r="DQ143" i="1"/>
  <c r="DQ140" i="1" s="1"/>
  <c r="DQ139" i="1" s="1"/>
  <c r="DQ138" i="1" s="1"/>
  <c r="DR143" i="1"/>
  <c r="DR140" i="1" s="1"/>
  <c r="DR139" i="1" s="1"/>
  <c r="DR138" i="1" s="1"/>
  <c r="DT143" i="1"/>
  <c r="DT140" i="1" s="1"/>
  <c r="DT139" i="1" s="1"/>
  <c r="DT138" i="1" s="1"/>
  <c r="DV143" i="1"/>
  <c r="DV140" i="1" s="1"/>
  <c r="DV139" i="1" s="1"/>
  <c r="DV138" i="1" s="1"/>
  <c r="DX143" i="1"/>
  <c r="DY143" i="1"/>
  <c r="DY140" i="1" s="1"/>
  <c r="DZ143" i="1"/>
  <c r="DZ140" i="1" s="1"/>
  <c r="DZ139" i="1" s="1"/>
  <c r="DZ138" i="1" s="1"/>
  <c r="EA143" i="1"/>
  <c r="EB143" i="1"/>
  <c r="EB140" i="1" s="1"/>
  <c r="EB139" i="1" s="1"/>
  <c r="EB138" i="1" s="1"/>
  <c r="EC143" i="1"/>
  <c r="EC140" i="1" s="1"/>
  <c r="EC139" i="1" s="1"/>
  <c r="EC138" i="1" s="1"/>
  <c r="ED143" i="1"/>
  <c r="ED140" i="1" s="1"/>
  <c r="ED139" i="1" s="1"/>
  <c r="ED138" i="1" s="1"/>
  <c r="EE143" i="1"/>
  <c r="EI143" i="1"/>
  <c r="EJ143" i="1"/>
  <c r="EJ140" i="1" s="1"/>
  <c r="EJ139" i="1" s="1"/>
  <c r="EJ138" i="1" s="1"/>
  <c r="EL143" i="1"/>
  <c r="EL140" i="1" s="1"/>
  <c r="EN143" i="1"/>
  <c r="EN140" i="1" s="1"/>
  <c r="EN139" i="1" s="1"/>
  <c r="EN138" i="1" s="1"/>
  <c r="EN115" i="1" s="1"/>
  <c r="EO143" i="1"/>
  <c r="EO140" i="1" s="1"/>
  <c r="EO139" i="1" s="1"/>
  <c r="EO138" i="1" s="1"/>
  <c r="EP143" i="1"/>
  <c r="EP140" i="1" s="1"/>
  <c r="EP139" i="1" s="1"/>
  <c r="EP138" i="1" s="1"/>
  <c r="EQ143" i="1"/>
  <c r="ER143" i="1"/>
  <c r="ER140" i="1" s="1"/>
  <c r="ER139" i="1" s="1"/>
  <c r="ER138" i="1" s="1"/>
  <c r="ES143" i="1"/>
  <c r="ES140" i="1" s="1"/>
  <c r="ES139" i="1" s="1"/>
  <c r="ES138" i="1" s="1"/>
  <c r="EU143" i="1"/>
  <c r="EW143" i="1"/>
  <c r="EW140" i="1" s="1"/>
  <c r="EY143" i="1"/>
  <c r="EY140" i="1" s="1"/>
  <c r="EY139" i="1" s="1"/>
  <c r="EY138" i="1" s="1"/>
  <c r="EZ143" i="1"/>
  <c r="EZ140" i="1" s="1"/>
  <c r="EZ139" i="1" s="1"/>
  <c r="EZ138" i="1" s="1"/>
  <c r="FA143" i="1"/>
  <c r="FA140" i="1" s="1"/>
  <c r="FA139" i="1" s="1"/>
  <c r="FA138" i="1" s="1"/>
  <c r="FB143" i="1"/>
  <c r="FB140" i="1" s="1"/>
  <c r="FB139" i="1" s="1"/>
  <c r="FB138" i="1" s="1"/>
  <c r="FC143" i="1"/>
  <c r="FC140" i="1" s="1"/>
  <c r="FC139" i="1" s="1"/>
  <c r="FC138" i="1" s="1"/>
  <c r="FD143" i="1"/>
  <c r="FE143" i="1"/>
  <c r="FE140" i="1" s="1"/>
  <c r="FF143" i="1"/>
  <c r="FF140" i="1" s="1"/>
  <c r="FF139" i="1" s="1"/>
  <c r="FF138" i="1" s="1"/>
  <c r="FG143" i="1"/>
  <c r="FG140" i="1" s="1"/>
  <c r="FG139" i="1" s="1"/>
  <c r="FG138" i="1" s="1"/>
  <c r="GH143" i="1"/>
  <c r="GH140" i="1" s="1"/>
  <c r="GI143" i="1"/>
  <c r="GI140" i="1" s="1"/>
  <c r="GI139" i="1" s="1"/>
  <c r="GI138" i="1" s="1"/>
  <c r="GJ143" i="1"/>
  <c r="GJ140" i="1" s="1"/>
  <c r="GJ139" i="1" s="1"/>
  <c r="GJ138" i="1" s="1"/>
  <c r="GK143" i="1"/>
  <c r="GK140" i="1" s="1"/>
  <c r="GL143" i="1"/>
  <c r="GL140" i="1" s="1"/>
  <c r="GL139" i="1" s="1"/>
  <c r="GL138" i="1" s="1"/>
  <c r="GM143" i="1"/>
  <c r="GN143" i="1"/>
  <c r="GN140" i="1" s="1"/>
  <c r="GN139" i="1" s="1"/>
  <c r="GN138" i="1" s="1"/>
  <c r="U144" i="1"/>
  <c r="R144" i="1" s="1"/>
  <c r="X144" i="1"/>
  <c r="Z144" i="1"/>
  <c r="Z143" i="1" s="1"/>
  <c r="Z140" i="1" s="1"/>
  <c r="Z139" i="1" s="1"/>
  <c r="Z138" i="1" s="1"/>
  <c r="AA144" i="1"/>
  <c r="AA143" i="1" s="1"/>
  <c r="AA140" i="1" s="1"/>
  <c r="AA139" i="1" s="1"/>
  <c r="AA138" i="1" s="1"/>
  <c r="AG144" i="1"/>
  <c r="AD144" i="1" s="1"/>
  <c r="AC144" i="1" s="1"/>
  <c r="AP144" i="1"/>
  <c r="AR144" i="1"/>
  <c r="AT144" i="1"/>
  <c r="AT143" i="1" s="1"/>
  <c r="AT140" i="1" s="1"/>
  <c r="BC144" i="1"/>
  <c r="BD144" i="1"/>
  <c r="BE144" i="1"/>
  <c r="BH144" i="1"/>
  <c r="BS144" i="1"/>
  <c r="BQ144" i="1" s="1"/>
  <c r="BU144" i="1"/>
  <c r="BU143" i="1" s="1"/>
  <c r="BU140" i="1" s="1"/>
  <c r="BU139" i="1" s="1"/>
  <c r="BU138" i="1" s="1"/>
  <c r="CD144" i="1"/>
  <c r="CD143" i="1" s="1"/>
  <c r="CD140" i="1" s="1"/>
  <c r="CD139" i="1" s="1"/>
  <c r="CD138" i="1" s="1"/>
  <c r="CI144" i="1"/>
  <c r="CT144" i="1"/>
  <c r="CR144" i="1" s="1"/>
  <c r="CR143" i="1" s="1"/>
  <c r="CR140" i="1" s="1"/>
  <c r="CR139" i="1" s="1"/>
  <c r="CR138" i="1" s="1"/>
  <c r="CV144" i="1"/>
  <c r="DE144" i="1"/>
  <c r="DJ144" i="1"/>
  <c r="DW144" i="1"/>
  <c r="EF144" i="1"/>
  <c r="FG144" i="1" s="1"/>
  <c r="EK144" i="1"/>
  <c r="EV144" i="1"/>
  <c r="EX144" i="1"/>
  <c r="EX143" i="1" s="1"/>
  <c r="EX140" i="1" s="1"/>
  <c r="EX139" i="1" s="1"/>
  <c r="EX138" i="1" s="1"/>
  <c r="FJ144" i="1"/>
  <c r="FJ143" i="1" s="1"/>
  <c r="FN144" i="1"/>
  <c r="FL144" i="1" s="1"/>
  <c r="FI144" i="1" s="1"/>
  <c r="FH144" i="1" s="1"/>
  <c r="FP144" i="1"/>
  <c r="FP143" i="1" s="1"/>
  <c r="FP140" i="1" s="1"/>
  <c r="FP139" i="1" s="1"/>
  <c r="FP138" i="1" s="1"/>
  <c r="FZ144" i="1"/>
  <c r="FZ143" i="1" s="1"/>
  <c r="FZ140" i="1" s="1"/>
  <c r="FZ139" i="1" s="1"/>
  <c r="FZ138" i="1" s="1"/>
  <c r="GI144" i="1"/>
  <c r="GM144" i="1"/>
  <c r="GN144" i="1"/>
  <c r="V145" i="1"/>
  <c r="V143" i="1" s="1"/>
  <c r="AI145" i="1"/>
  <c r="AG145" i="1" s="1"/>
  <c r="AD145" i="1" s="1"/>
  <c r="AC145" i="1" s="1"/>
  <c r="AP145" i="1"/>
  <c r="AT145" i="1"/>
  <c r="BJ145" i="1"/>
  <c r="BH145" i="1" s="1"/>
  <c r="BE145" i="1" s="1"/>
  <c r="BD145" i="1" s="1"/>
  <c r="BQ145" i="1"/>
  <c r="FU145" i="1" s="1"/>
  <c r="BU145" i="1"/>
  <c r="CK145" i="1"/>
  <c r="CK143" i="1" s="1"/>
  <c r="CK140" i="1" s="1"/>
  <c r="CR145" i="1"/>
  <c r="CV145" i="1"/>
  <c r="DL145" i="1"/>
  <c r="DJ145" i="1" s="1"/>
  <c r="DG145" i="1" s="1"/>
  <c r="DF145" i="1" s="1"/>
  <c r="DS145" i="1"/>
  <c r="DW145" i="1"/>
  <c r="DW143" i="1" s="1"/>
  <c r="DW140" i="1" s="1"/>
  <c r="DW139" i="1" s="1"/>
  <c r="DW138" i="1" s="1"/>
  <c r="EM145" i="1"/>
  <c r="FN145" i="1" s="1"/>
  <c r="FL145" i="1" s="1"/>
  <c r="ET145" i="1"/>
  <c r="EX145" i="1"/>
  <c r="FG145" i="1"/>
  <c r="H145" i="1" s="1"/>
  <c r="FJ145" i="1"/>
  <c r="FP145" i="1"/>
  <c r="FW145" i="1"/>
  <c r="FY145" i="1"/>
  <c r="FZ145" i="1"/>
  <c r="GN145" i="1"/>
  <c r="AC147" i="1"/>
  <c r="BD147" i="1"/>
  <c r="BE147" i="1"/>
  <c r="CF147" i="1"/>
  <c r="CE147" i="1" s="1"/>
  <c r="DF147" i="1"/>
  <c r="DG147" i="1"/>
  <c r="EH147" i="1"/>
  <c r="EG147" i="1" s="1"/>
  <c r="FI147" i="1"/>
  <c r="AC148" i="1"/>
  <c r="BE148" i="1"/>
  <c r="BD148" i="1" s="1"/>
  <c r="CE148" i="1"/>
  <c r="CF148" i="1"/>
  <c r="DG148" i="1"/>
  <c r="DF148" i="1" s="1"/>
  <c r="EG148" i="1"/>
  <c r="EH148" i="1"/>
  <c r="FI148" i="1"/>
  <c r="AC149" i="1"/>
  <c r="BD149" i="1"/>
  <c r="BE149" i="1"/>
  <c r="CF149" i="1"/>
  <c r="CE149" i="1" s="1"/>
  <c r="DF149" i="1"/>
  <c r="DG149" i="1"/>
  <c r="EH149" i="1"/>
  <c r="EG149" i="1" s="1"/>
  <c r="FI149" i="1"/>
  <c r="AC150" i="1"/>
  <c r="BE150" i="1"/>
  <c r="BD150" i="1" s="1"/>
  <c r="CE150" i="1"/>
  <c r="CF150" i="1"/>
  <c r="DG150" i="1"/>
  <c r="DF150" i="1" s="1"/>
  <c r="EG150" i="1"/>
  <c r="EH150" i="1"/>
  <c r="FI150" i="1"/>
  <c r="AC151" i="1"/>
  <c r="BD151" i="1"/>
  <c r="BE151" i="1"/>
  <c r="CF151" i="1"/>
  <c r="CE151" i="1" s="1"/>
  <c r="DF151" i="1"/>
  <c r="DG151" i="1"/>
  <c r="EH151" i="1"/>
  <c r="EG151" i="1" s="1"/>
  <c r="FI151" i="1"/>
  <c r="AC152" i="1"/>
  <c r="BE152" i="1"/>
  <c r="BD152" i="1" s="1"/>
  <c r="CE152" i="1"/>
  <c r="CF152" i="1"/>
  <c r="DG152" i="1"/>
  <c r="DF152" i="1" s="1"/>
  <c r="EG152" i="1"/>
  <c r="EH152" i="1"/>
  <c r="FI152" i="1"/>
  <c r="Q153" i="1"/>
  <c r="AC153" i="1"/>
  <c r="BD153" i="1"/>
  <c r="BE153" i="1"/>
  <c r="CF153" i="1"/>
  <c r="CE153" i="1" s="1"/>
  <c r="DF153" i="1"/>
  <c r="DG153" i="1"/>
  <c r="EH153" i="1"/>
  <c r="EG153" i="1" s="1"/>
  <c r="FI153" i="1"/>
  <c r="AC154" i="1"/>
  <c r="BD154" i="1"/>
  <c r="BE154" i="1"/>
  <c r="CF154" i="1"/>
  <c r="CE154" i="1" s="1"/>
  <c r="DF154" i="1"/>
  <c r="DG154" i="1"/>
  <c r="EH154" i="1"/>
  <c r="EG154" i="1" s="1"/>
  <c r="FI154" i="1"/>
  <c r="Q155" i="1"/>
  <c r="AC155" i="1"/>
  <c r="BE155" i="1"/>
  <c r="BD155" i="1" s="1"/>
  <c r="CF155" i="1"/>
  <c r="CE155" i="1" s="1"/>
  <c r="DG155" i="1"/>
  <c r="DF155" i="1" s="1"/>
  <c r="EH155" i="1"/>
  <c r="EG155" i="1" s="1"/>
  <c r="FI155" i="1"/>
  <c r="GH155" i="1"/>
  <c r="GH153" i="1" s="1"/>
  <c r="AC157" i="1"/>
  <c r="BE157" i="1"/>
  <c r="BD157" i="1" s="1"/>
  <c r="CE157" i="1"/>
  <c r="CF157" i="1"/>
  <c r="DG157" i="1"/>
  <c r="DF157" i="1" s="1"/>
  <c r="EG157" i="1"/>
  <c r="EH157" i="1"/>
  <c r="FI157" i="1"/>
  <c r="I158" i="1"/>
  <c r="J158" i="1"/>
  <c r="K158" i="1"/>
  <c r="L158" i="1"/>
  <c r="M158" i="1"/>
  <c r="N158" i="1"/>
  <c r="O158" i="1"/>
  <c r="P158" i="1"/>
  <c r="Q158" i="1"/>
  <c r="S158" i="1"/>
  <c r="T158" i="1"/>
  <c r="U158" i="1"/>
  <c r="V158" i="1"/>
  <c r="X158" i="1"/>
  <c r="Y158" i="1"/>
  <c r="Z158" i="1"/>
  <c r="AA158" i="1"/>
  <c r="AB158" i="1"/>
  <c r="AE158" i="1"/>
  <c r="AF158" i="1"/>
  <c r="AH158" i="1"/>
  <c r="AI158" i="1"/>
  <c r="AJ158" i="1"/>
  <c r="AL158" i="1"/>
  <c r="AM158" i="1"/>
  <c r="AN158" i="1"/>
  <c r="AO158" i="1"/>
  <c r="AQ158" i="1"/>
  <c r="AS158" i="1"/>
  <c r="AU158" i="1"/>
  <c r="AV158" i="1"/>
  <c r="AW158" i="1"/>
  <c r="AX158" i="1"/>
  <c r="AY158" i="1"/>
  <c r="AZ158" i="1"/>
  <c r="BA158" i="1"/>
  <c r="BB158" i="1"/>
  <c r="BC158" i="1"/>
  <c r="BG158" i="1"/>
  <c r="BI158" i="1"/>
  <c r="BK158" i="1"/>
  <c r="BM158" i="1"/>
  <c r="BN158" i="1"/>
  <c r="BO158" i="1"/>
  <c r="BP158" i="1"/>
  <c r="BR158" i="1"/>
  <c r="BT158" i="1"/>
  <c r="BW158" i="1"/>
  <c r="BX158" i="1"/>
  <c r="BY158" i="1"/>
  <c r="BZ158" i="1"/>
  <c r="CA158" i="1"/>
  <c r="CB158" i="1"/>
  <c r="CC158" i="1"/>
  <c r="CD158" i="1"/>
  <c r="CG158" i="1"/>
  <c r="CH158" i="1"/>
  <c r="CJ158" i="1"/>
  <c r="CL158" i="1"/>
  <c r="CN158" i="1"/>
  <c r="CO158" i="1"/>
  <c r="CP158" i="1"/>
  <c r="CQ158" i="1"/>
  <c r="CS158" i="1"/>
  <c r="CU158" i="1"/>
  <c r="CX158" i="1"/>
  <c r="CY158" i="1"/>
  <c r="CZ158" i="1"/>
  <c r="DA158" i="1"/>
  <c r="DB158" i="1"/>
  <c r="DC158" i="1"/>
  <c r="DD158" i="1"/>
  <c r="DE158" i="1"/>
  <c r="DI158" i="1"/>
  <c r="DK158" i="1"/>
  <c r="DM158" i="1"/>
  <c r="DN158" i="1"/>
  <c r="DO158" i="1"/>
  <c r="DP158" i="1"/>
  <c r="DQ158" i="1"/>
  <c r="DR158" i="1"/>
  <c r="DT158" i="1"/>
  <c r="DV158" i="1"/>
  <c r="DW158" i="1"/>
  <c r="DX158" i="1"/>
  <c r="DY158" i="1"/>
  <c r="DZ158" i="1"/>
  <c r="EA158" i="1"/>
  <c r="EB158" i="1"/>
  <c r="EC158" i="1"/>
  <c r="ED158" i="1"/>
  <c r="EE158" i="1"/>
  <c r="EF158" i="1"/>
  <c r="EI158" i="1"/>
  <c r="EJ158" i="1"/>
  <c r="EL158" i="1"/>
  <c r="EM158" i="1"/>
  <c r="EN158" i="1"/>
  <c r="EP158" i="1"/>
  <c r="EQ158" i="1"/>
  <c r="ER158" i="1"/>
  <c r="ES158" i="1"/>
  <c r="EU158" i="1"/>
  <c r="EW158" i="1"/>
  <c r="EY158" i="1"/>
  <c r="EZ158" i="1"/>
  <c r="FA158" i="1"/>
  <c r="FB158" i="1"/>
  <c r="FC158" i="1"/>
  <c r="FD158" i="1"/>
  <c r="FE158" i="1"/>
  <c r="FF158" i="1"/>
  <c r="FI158" i="1"/>
  <c r="GH158" i="1"/>
  <c r="GI158" i="1"/>
  <c r="GJ158" i="1"/>
  <c r="GK158" i="1"/>
  <c r="GL158" i="1"/>
  <c r="GM158" i="1"/>
  <c r="G159" i="1"/>
  <c r="H159" i="1"/>
  <c r="R159" i="1"/>
  <c r="R158" i="1" s="1"/>
  <c r="AK159" i="1"/>
  <c r="BH159" i="1"/>
  <c r="BE159" i="1" s="1"/>
  <c r="BD159" i="1" s="1"/>
  <c r="BL159" i="1"/>
  <c r="BL158" i="1" s="1"/>
  <c r="BQ159" i="1"/>
  <c r="BU159" i="1"/>
  <c r="CG159" i="1"/>
  <c r="CK159" i="1"/>
  <c r="CM159" i="1"/>
  <c r="CT159" i="1"/>
  <c r="CR159" i="1" s="1"/>
  <c r="CR158" i="1" s="1"/>
  <c r="CW159" i="1"/>
  <c r="DH159" i="1"/>
  <c r="FJ159" i="1" s="1"/>
  <c r="DJ159" i="1"/>
  <c r="DJ158" i="1" s="1"/>
  <c r="DL159" i="1"/>
  <c r="DL158" i="1" s="1"/>
  <c r="DN159" i="1"/>
  <c r="DU159" i="1"/>
  <c r="FW159" i="1" s="1"/>
  <c r="DX159" i="1"/>
  <c r="DW159" i="1" s="1"/>
  <c r="EH159" i="1"/>
  <c r="EG159" i="1" s="1"/>
  <c r="FG159" i="1"/>
  <c r="GN159" i="1"/>
  <c r="R160" i="1"/>
  <c r="AK160" i="1"/>
  <c r="AC160" i="1" s="1"/>
  <c r="BF160" i="1"/>
  <c r="BF158" i="1" s="1"/>
  <c r="BJ160" i="1"/>
  <c r="BH160" i="1" s="1"/>
  <c r="BE160" i="1" s="1"/>
  <c r="BD160" i="1" s="1"/>
  <c r="BL160" i="1"/>
  <c r="BS160" i="1"/>
  <c r="BU160" i="1"/>
  <c r="BV160" i="1"/>
  <c r="DJ160" i="1"/>
  <c r="DG160" i="1" s="1"/>
  <c r="DF160" i="1" s="1"/>
  <c r="DN160" i="1"/>
  <c r="DW160" i="1"/>
  <c r="EH160" i="1"/>
  <c r="EG160" i="1" s="1"/>
  <c r="EK160" i="1"/>
  <c r="EK158" i="1" s="1"/>
  <c r="EO160" i="1"/>
  <c r="EO158" i="1" s="1"/>
  <c r="ET160" i="1"/>
  <c r="ET158" i="1" s="1"/>
  <c r="EX160" i="1"/>
  <c r="FG160" i="1"/>
  <c r="FJ160" i="1"/>
  <c r="FZ160" i="1"/>
  <c r="GN160" i="1"/>
  <c r="R161" i="1"/>
  <c r="W161" i="1"/>
  <c r="W158" i="1" s="1"/>
  <c r="AC161" i="1"/>
  <c r="AK161" i="1"/>
  <c r="BE161" i="1"/>
  <c r="BD161" i="1" s="1"/>
  <c r="BF161" i="1"/>
  <c r="BJ161" i="1"/>
  <c r="BH161" i="1" s="1"/>
  <c r="BL161" i="1"/>
  <c r="BQ161" i="1"/>
  <c r="BS161" i="1"/>
  <c r="BV161" i="1"/>
  <c r="BU161" i="1" s="1"/>
  <c r="CI161" i="1"/>
  <c r="CF161" i="1" s="1"/>
  <c r="CM161" i="1"/>
  <c r="FP161" i="1" s="1"/>
  <c r="CR161" i="1"/>
  <c r="CW161" i="1"/>
  <c r="DF161" i="1"/>
  <c r="DG161" i="1"/>
  <c r="DJ161" i="1"/>
  <c r="DN161" i="1"/>
  <c r="DW161" i="1"/>
  <c r="EG161" i="1"/>
  <c r="EH161" i="1"/>
  <c r="FG161" i="1"/>
  <c r="FJ161" i="1"/>
  <c r="FN161" i="1"/>
  <c r="FL161" i="1" s="1"/>
  <c r="FU161" i="1"/>
  <c r="FW161" i="1"/>
  <c r="GN161" i="1"/>
  <c r="G162" i="1"/>
  <c r="H162" i="1"/>
  <c r="R162" i="1"/>
  <c r="AD162" i="1"/>
  <c r="AG162" i="1"/>
  <c r="AG158" i="1" s="1"/>
  <c r="AK162" i="1"/>
  <c r="AP162" i="1"/>
  <c r="AP158" i="1" s="1"/>
  <c r="AT162" i="1"/>
  <c r="AT158" i="1" s="1"/>
  <c r="BF162" i="1"/>
  <c r="BJ162" i="1"/>
  <c r="FN162" i="1" s="1"/>
  <c r="FL162" i="1" s="1"/>
  <c r="BL162" i="1"/>
  <c r="BS162" i="1"/>
  <c r="BU162" i="1"/>
  <c r="BV162" i="1"/>
  <c r="DJ162" i="1"/>
  <c r="DG162" i="1" s="1"/>
  <c r="DF162" i="1" s="1"/>
  <c r="DN162" i="1"/>
  <c r="DW162" i="1"/>
  <c r="EH162" i="1"/>
  <c r="EG162" i="1" s="1"/>
  <c r="FG162" i="1"/>
  <c r="FJ162" i="1"/>
  <c r="FI162" i="1" s="1"/>
  <c r="FH162" i="1" s="1"/>
  <c r="FP162" i="1"/>
  <c r="FZ162" i="1"/>
  <c r="GN162" i="1"/>
  <c r="AC163" i="1"/>
  <c r="BE163" i="1"/>
  <c r="BD163" i="1" s="1"/>
  <c r="CE163" i="1"/>
  <c r="CF163" i="1"/>
  <c r="DG163" i="1"/>
  <c r="DF163" i="1" s="1"/>
  <c r="EG163" i="1"/>
  <c r="EH163" i="1"/>
  <c r="FG163" i="1"/>
  <c r="FI163" i="1"/>
  <c r="GN163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F164" i="1"/>
  <c r="BG164" i="1"/>
  <c r="BI164" i="1"/>
  <c r="BK164" i="1"/>
  <c r="BM164" i="1"/>
  <c r="BN164" i="1"/>
  <c r="BO164" i="1"/>
  <c r="BP164" i="1"/>
  <c r="BR164" i="1"/>
  <c r="BT164" i="1"/>
  <c r="BV164" i="1"/>
  <c r="BW164" i="1"/>
  <c r="BX164" i="1"/>
  <c r="BY164" i="1"/>
  <c r="BZ164" i="1"/>
  <c r="CA164" i="1"/>
  <c r="CB164" i="1"/>
  <c r="CC164" i="1"/>
  <c r="CD164" i="1"/>
  <c r="CG164" i="1"/>
  <c r="CH164" i="1"/>
  <c r="CJ164" i="1"/>
  <c r="CK164" i="1"/>
  <c r="CL164" i="1"/>
  <c r="CN164" i="1"/>
  <c r="CO164" i="1"/>
  <c r="CP164" i="1"/>
  <c r="CQ164" i="1"/>
  <c r="CS164" i="1"/>
  <c r="CT164" i="1"/>
  <c r="CU164" i="1"/>
  <c r="CW164" i="1"/>
  <c r="CX164" i="1"/>
  <c r="CY164" i="1"/>
  <c r="CZ164" i="1"/>
  <c r="DA164" i="1"/>
  <c r="DB164" i="1"/>
  <c r="DC164" i="1"/>
  <c r="DD164" i="1"/>
  <c r="DE164" i="1"/>
  <c r="DH164" i="1"/>
  <c r="DI164" i="1"/>
  <c r="DJ164" i="1"/>
  <c r="DK164" i="1"/>
  <c r="DL164" i="1"/>
  <c r="DM164" i="1"/>
  <c r="DN164" i="1"/>
  <c r="DO164" i="1"/>
  <c r="DP164" i="1"/>
  <c r="DQ164" i="1"/>
  <c r="DR164" i="1"/>
  <c r="DS164" i="1"/>
  <c r="DT164" i="1"/>
  <c r="DU164" i="1"/>
  <c r="DV164" i="1"/>
  <c r="DX164" i="1"/>
  <c r="DY164" i="1"/>
  <c r="DZ164" i="1"/>
  <c r="EA164" i="1"/>
  <c r="EB164" i="1"/>
  <c r="EC164" i="1"/>
  <c r="ED164" i="1"/>
  <c r="EE164" i="1"/>
  <c r="EF164" i="1"/>
  <c r="EJ164" i="1"/>
  <c r="EL164" i="1"/>
  <c r="EN164" i="1"/>
  <c r="EP164" i="1"/>
  <c r="EQ164" i="1"/>
  <c r="ER164" i="1"/>
  <c r="ES164" i="1"/>
  <c r="EU164" i="1"/>
  <c r="EW164" i="1"/>
  <c r="EZ164" i="1"/>
  <c r="FA164" i="1"/>
  <c r="FB164" i="1"/>
  <c r="FC164" i="1"/>
  <c r="FD164" i="1"/>
  <c r="FE164" i="1"/>
  <c r="FF164" i="1"/>
  <c r="FK164" i="1"/>
  <c r="FM164" i="1"/>
  <c r="FM115" i="1" s="1"/>
  <c r="FO164" i="1"/>
  <c r="FQ164" i="1"/>
  <c r="FQ115" i="1" s="1"/>
  <c r="FR164" i="1"/>
  <c r="FR115" i="1" s="1"/>
  <c r="FS164" i="1"/>
  <c r="FT164" i="1"/>
  <c r="FV164" i="1"/>
  <c r="FV115" i="1" s="1"/>
  <c r="FX164" i="1"/>
  <c r="GA164" i="1"/>
  <c r="GB164" i="1"/>
  <c r="GC164" i="1"/>
  <c r="GC115" i="1" s="1"/>
  <c r="GD164" i="1"/>
  <c r="GD115" i="1" s="1"/>
  <c r="GE164" i="1"/>
  <c r="GF164" i="1"/>
  <c r="GG164" i="1"/>
  <c r="GG115" i="1" s="1"/>
  <c r="GH164" i="1"/>
  <c r="GI164" i="1"/>
  <c r="GJ164" i="1"/>
  <c r="GK164" i="1"/>
  <c r="GL164" i="1"/>
  <c r="GM164" i="1"/>
  <c r="G165" i="1"/>
  <c r="G164" i="1" s="1"/>
  <c r="H165" i="1"/>
  <c r="FG165" i="1"/>
  <c r="GN165" i="1"/>
  <c r="GN164" i="1" s="1"/>
  <c r="AC166" i="1"/>
  <c r="AC164" i="1" s="1"/>
  <c r="BF166" i="1"/>
  <c r="BJ166" i="1"/>
  <c r="BJ164" i="1" s="1"/>
  <c r="BL166" i="1"/>
  <c r="BL164" i="1" s="1"/>
  <c r="BS166" i="1"/>
  <c r="BU166" i="1"/>
  <c r="BU164" i="1" s="1"/>
  <c r="BV166" i="1"/>
  <c r="CG166" i="1"/>
  <c r="FJ166" i="1" s="1"/>
  <c r="CK166" i="1"/>
  <c r="CI166" i="1" s="1"/>
  <c r="CI164" i="1" s="1"/>
  <c r="CM166" i="1"/>
  <c r="CM164" i="1" s="1"/>
  <c r="CR166" i="1"/>
  <c r="CT166" i="1"/>
  <c r="CW166" i="1"/>
  <c r="DF166" i="1"/>
  <c r="DF164" i="1" s="1"/>
  <c r="DJ166" i="1"/>
  <c r="DG166" i="1" s="1"/>
  <c r="DN166" i="1"/>
  <c r="DW166" i="1"/>
  <c r="DW164" i="1" s="1"/>
  <c r="EK166" i="1"/>
  <c r="EH166" i="1" s="1"/>
  <c r="EG166" i="1" s="1"/>
  <c r="EO166" i="1"/>
  <c r="ET166" i="1"/>
  <c r="EX166" i="1"/>
  <c r="FG166" i="1"/>
  <c r="FW166" i="1"/>
  <c r="GN166" i="1"/>
  <c r="G167" i="1"/>
  <c r="H167" i="1"/>
  <c r="FG167" i="1"/>
  <c r="GN167" i="1"/>
  <c r="G168" i="1"/>
  <c r="H168" i="1"/>
  <c r="FG168" i="1"/>
  <c r="GN168" i="1"/>
  <c r="AC169" i="1"/>
  <c r="BF169" i="1"/>
  <c r="BJ169" i="1"/>
  <c r="BH169" i="1" s="1"/>
  <c r="BL169" i="1"/>
  <c r="BS169" i="1"/>
  <c r="BU169" i="1"/>
  <c r="BV169" i="1"/>
  <c r="DG169" i="1"/>
  <c r="DF169" i="1" s="1"/>
  <c r="DJ169" i="1"/>
  <c r="DN169" i="1"/>
  <c r="DW169" i="1"/>
  <c r="EI169" i="1"/>
  <c r="EI164" i="1" s="1"/>
  <c r="EM169" i="1"/>
  <c r="EO169" i="1"/>
  <c r="FP169" i="1" s="1"/>
  <c r="EV169" i="1"/>
  <c r="ET169" i="1" s="1"/>
  <c r="ET164" i="1" s="1"/>
  <c r="EY169" i="1"/>
  <c r="EY164" i="1" s="1"/>
  <c r="FG169" i="1"/>
  <c r="FJ169" i="1"/>
  <c r="GN169" i="1"/>
  <c r="I170" i="1"/>
  <c r="AB170" i="1"/>
  <c r="FG170" i="1" s="1"/>
  <c r="AC170" i="1"/>
  <c r="BE170" i="1"/>
  <c r="BD170" i="1" s="1"/>
  <c r="CE170" i="1"/>
  <c r="CF170" i="1"/>
  <c r="DG170" i="1"/>
  <c r="DF170" i="1" s="1"/>
  <c r="EG170" i="1"/>
  <c r="EH170" i="1"/>
  <c r="FI170" i="1"/>
  <c r="GI170" i="1"/>
  <c r="GN170" i="1" s="1"/>
  <c r="H171" i="1"/>
  <c r="H170" i="1" s="1"/>
  <c r="AC171" i="1"/>
  <c r="BE171" i="1"/>
  <c r="BD171" i="1" s="1"/>
  <c r="CF171" i="1"/>
  <c r="CE171" i="1" s="1"/>
  <c r="DG171" i="1"/>
  <c r="DF171" i="1" s="1"/>
  <c r="EG171" i="1"/>
  <c r="EH171" i="1"/>
  <c r="FG171" i="1"/>
  <c r="G171" i="1" s="1"/>
  <c r="G170" i="1" s="1"/>
  <c r="FI171" i="1"/>
  <c r="GN171" i="1"/>
  <c r="AC172" i="1"/>
  <c r="BE172" i="1"/>
  <c r="BD172" i="1" s="1"/>
  <c r="CF172" i="1"/>
  <c r="CE172" i="1" s="1"/>
  <c r="DG172" i="1"/>
  <c r="DF172" i="1" s="1"/>
  <c r="EH172" i="1"/>
  <c r="EG172" i="1" s="1"/>
  <c r="FG172" i="1"/>
  <c r="FI172" i="1"/>
  <c r="GN172" i="1"/>
  <c r="AC173" i="1"/>
  <c r="BE173" i="1"/>
  <c r="BD173" i="1" s="1"/>
  <c r="CF173" i="1"/>
  <c r="CE173" i="1" s="1"/>
  <c r="DG173" i="1"/>
  <c r="DF173" i="1" s="1"/>
  <c r="EG173" i="1"/>
  <c r="EH173" i="1"/>
  <c r="FG173" i="1"/>
  <c r="FI173" i="1"/>
  <c r="GN173" i="1"/>
  <c r="AC174" i="1"/>
  <c r="BE174" i="1"/>
  <c r="BD174" i="1" s="1"/>
  <c r="CF174" i="1"/>
  <c r="CE174" i="1" s="1"/>
  <c r="DG174" i="1"/>
  <c r="DF174" i="1" s="1"/>
  <c r="EH174" i="1"/>
  <c r="EG174" i="1" s="1"/>
  <c r="FG174" i="1"/>
  <c r="FI174" i="1"/>
  <c r="GN174" i="1"/>
  <c r="AC175" i="1"/>
  <c r="BD175" i="1"/>
  <c r="BE175" i="1"/>
  <c r="CF175" i="1"/>
  <c r="CE175" i="1" s="1"/>
  <c r="DF175" i="1"/>
  <c r="DG175" i="1"/>
  <c r="EH175" i="1"/>
  <c r="EG175" i="1" s="1"/>
  <c r="FG175" i="1"/>
  <c r="FI175" i="1"/>
  <c r="GN175" i="1"/>
  <c r="AC176" i="1"/>
  <c r="BD176" i="1"/>
  <c r="BE176" i="1"/>
  <c r="CF176" i="1"/>
  <c r="CE176" i="1" s="1"/>
  <c r="DF176" i="1"/>
  <c r="DG176" i="1"/>
  <c r="EH176" i="1"/>
  <c r="EG176" i="1" s="1"/>
  <c r="FG176" i="1"/>
  <c r="FI176" i="1"/>
  <c r="GN176" i="1"/>
  <c r="AC177" i="1"/>
  <c r="BD177" i="1"/>
  <c r="BE177" i="1"/>
  <c r="CF177" i="1"/>
  <c r="CE177" i="1" s="1"/>
  <c r="DF177" i="1"/>
  <c r="DG177" i="1"/>
  <c r="EH177" i="1"/>
  <c r="EG177" i="1" s="1"/>
  <c r="FI177" i="1"/>
  <c r="GN177" i="1"/>
  <c r="CE178" i="1"/>
  <c r="DF178" i="1"/>
  <c r="EG178" i="1"/>
  <c r="EH178" i="1"/>
  <c r="FI178" i="1"/>
  <c r="T69" i="2" l="1"/>
  <c r="Y69" i="2"/>
  <c r="Q69" i="2"/>
  <c r="U69" i="2"/>
  <c r="U25" i="2"/>
  <c r="U24" i="2" s="1"/>
  <c r="U23" i="2" s="1"/>
  <c r="U22" i="2" s="1"/>
  <c r="U21" i="2" s="1"/>
  <c r="U20" i="2" s="1"/>
  <c r="U19" i="2" s="1"/>
  <c r="Q22" i="2"/>
  <c r="Q21" i="2" s="1"/>
  <c r="Q20" i="2" s="1"/>
  <c r="Q19" i="2" s="1"/>
  <c r="S69" i="2"/>
  <c r="X22" i="2"/>
  <c r="S60" i="2"/>
  <c r="Y61" i="2"/>
  <c r="Y60" i="2" s="1"/>
  <c r="Y135" i="2"/>
  <c r="Y132" i="2" s="1"/>
  <c r="Y131" i="2" s="1"/>
  <c r="Y130" i="2" s="1"/>
  <c r="Y105" i="2" s="1"/>
  <c r="X106" i="2"/>
  <c r="X105" i="2" s="1"/>
  <c r="T106" i="2"/>
  <c r="T105" i="2" s="1"/>
  <c r="P106" i="2"/>
  <c r="P105" i="2" s="1"/>
  <c r="S50" i="2"/>
  <c r="Y51" i="2"/>
  <c r="Y50" i="2" s="1"/>
  <c r="U34" i="2"/>
  <c r="Y37" i="2"/>
  <c r="Y34" i="2"/>
  <c r="W25" i="2"/>
  <c r="W24" i="2" s="1"/>
  <c r="W23" i="2" s="1"/>
  <c r="W22" i="2" s="1"/>
  <c r="W21" i="2" s="1"/>
  <c r="W20" i="2" s="1"/>
  <c r="W19" i="2" s="1"/>
  <c r="S25" i="2"/>
  <c r="S24" i="2" s="1"/>
  <c r="S23" i="2" s="1"/>
  <c r="O25" i="2"/>
  <c r="O24" i="2" s="1"/>
  <c r="O23" i="2" s="1"/>
  <c r="O22" i="2" s="1"/>
  <c r="S95" i="2"/>
  <c r="Y96" i="2"/>
  <c r="Y95" i="2" s="1"/>
  <c r="Y93" i="2"/>
  <c r="S87" i="2"/>
  <c r="Y154" i="2"/>
  <c r="S135" i="2"/>
  <c r="S132" i="2" s="1"/>
  <c r="S131" i="2" s="1"/>
  <c r="S130" i="2" s="1"/>
  <c r="Y98" i="2"/>
  <c r="X95" i="2"/>
  <c r="V69" i="2"/>
  <c r="V22" i="2" s="1"/>
  <c r="V21" i="2" s="1"/>
  <c r="V20" i="2" s="1"/>
  <c r="V19" i="2" s="1"/>
  <c r="T25" i="2"/>
  <c r="T24" i="2" s="1"/>
  <c r="T23" i="2" s="1"/>
  <c r="T22" i="2" s="1"/>
  <c r="T21" i="2" s="1"/>
  <c r="T20" i="2" s="1"/>
  <c r="T19" i="2" s="1"/>
  <c r="P25" i="2"/>
  <c r="P24" i="2" s="1"/>
  <c r="P23" i="2" s="1"/>
  <c r="P22" i="2" s="1"/>
  <c r="P21" i="2" s="1"/>
  <c r="P20" i="2" s="1"/>
  <c r="P19" i="2" s="1"/>
  <c r="G23" i="2"/>
  <c r="G22" i="2" s="1"/>
  <c r="W106" i="2"/>
  <c r="W105" i="2" s="1"/>
  <c r="S106" i="2"/>
  <c r="S105" i="2" s="1"/>
  <c r="O106" i="2"/>
  <c r="O105" i="2" s="1"/>
  <c r="Y90" i="2"/>
  <c r="Y87" i="2" s="1"/>
  <c r="S57" i="2"/>
  <c r="Y58" i="2"/>
  <c r="Y57" i="2" s="1"/>
  <c r="C43" i="2"/>
  <c r="C23" i="2" s="1"/>
  <c r="C22" i="2" s="1"/>
  <c r="C21" i="2" s="1"/>
  <c r="C20" i="2" s="1"/>
  <c r="C19" i="2" s="1"/>
  <c r="Y84" i="2"/>
  <c r="Y83" i="2" s="1"/>
  <c r="Y81" i="2" s="1"/>
  <c r="Y46" i="2"/>
  <c r="Y44" i="2" s="1"/>
  <c r="Y43" i="2" s="1"/>
  <c r="G158" i="1"/>
  <c r="CW115" i="1"/>
  <c r="AS115" i="1"/>
  <c r="CA115" i="1"/>
  <c r="EJ115" i="1"/>
  <c r="AJ115" i="1"/>
  <c r="BD143" i="1"/>
  <c r="BD140" i="1" s="1"/>
  <c r="DH139" i="1"/>
  <c r="G115" i="1"/>
  <c r="FG116" i="1"/>
  <c r="GM116" i="1"/>
  <c r="GM115" i="1" s="1"/>
  <c r="CQ115" i="1"/>
  <c r="CQ27" i="1" s="1"/>
  <c r="CQ26" i="1" s="1"/>
  <c r="CQ25" i="1" s="1"/>
  <c r="AA115" i="1"/>
  <c r="S115" i="1"/>
  <c r="ER115" i="1"/>
  <c r="DT115" i="1"/>
  <c r="CN115" i="1"/>
  <c r="L115" i="1"/>
  <c r="EQ27" i="1"/>
  <c r="EQ26" i="1" s="1"/>
  <c r="EQ25" i="1" s="1"/>
  <c r="BU158" i="1"/>
  <c r="BU115" i="1" s="1"/>
  <c r="CO115" i="1"/>
  <c r="CG115" i="1"/>
  <c r="BX115" i="1"/>
  <c r="BM115" i="1"/>
  <c r="AB115" i="1"/>
  <c r="EQ115" i="1"/>
  <c r="EA115" i="1"/>
  <c r="Y115" i="1"/>
  <c r="FI159" i="1"/>
  <c r="FH159" i="1" s="1"/>
  <c r="AX115" i="1"/>
  <c r="AH115" i="1"/>
  <c r="GN116" i="1"/>
  <c r="FB115" i="1"/>
  <c r="ED115" i="1"/>
  <c r="DV115" i="1"/>
  <c r="CX115" i="1"/>
  <c r="BZ115" i="1"/>
  <c r="BR115" i="1"/>
  <c r="BJ115" i="1"/>
  <c r="BB116" i="1"/>
  <c r="BB115" i="1" s="1"/>
  <c r="AT116" i="1"/>
  <c r="AT115" i="1" s="1"/>
  <c r="AL116" i="1"/>
  <c r="AL115" i="1" s="1"/>
  <c r="AD116" i="1"/>
  <c r="N115" i="1"/>
  <c r="FC115" i="1"/>
  <c r="DW115" i="1"/>
  <c r="DO115" i="1"/>
  <c r="BW115" i="1"/>
  <c r="BO115" i="1"/>
  <c r="BG115" i="1"/>
  <c r="EZ115" i="1"/>
  <c r="EB115" i="1"/>
  <c r="DQ115" i="1"/>
  <c r="BP115" i="1"/>
  <c r="AZ115" i="1"/>
  <c r="AO115" i="1"/>
  <c r="T115" i="1"/>
  <c r="I116" i="1"/>
  <c r="I115" i="1" s="1"/>
  <c r="FW164" i="1"/>
  <c r="FW162" i="1"/>
  <c r="BQ162" i="1"/>
  <c r="FU162" i="1" s="1"/>
  <c r="U143" i="1"/>
  <c r="V140" i="1"/>
  <c r="BC116" i="1"/>
  <c r="BC115" i="1" s="1"/>
  <c r="AM116" i="1"/>
  <c r="AM115" i="1" s="1"/>
  <c r="FF115" i="1"/>
  <c r="EP115" i="1"/>
  <c r="DZ115" i="1"/>
  <c r="BV115" i="1"/>
  <c r="Z115" i="1"/>
  <c r="J115" i="1"/>
  <c r="FI113" i="1"/>
  <c r="FH113" i="1" s="1"/>
  <c r="AD103" i="1"/>
  <c r="AC103" i="1" s="1"/>
  <c r="AE95" i="1"/>
  <c r="CE79" i="1"/>
  <c r="BL71" i="1"/>
  <c r="FG71" i="1"/>
  <c r="H71" i="1" s="1"/>
  <c r="G71" i="1" s="1"/>
  <c r="EG64" i="1"/>
  <c r="FP52" i="1"/>
  <c r="EO51" i="1"/>
  <c r="FJ44" i="1"/>
  <c r="FI44" i="1" s="1"/>
  <c r="FH44" i="1" s="1"/>
  <c r="BE44" i="1"/>
  <c r="BD44" i="1" s="1"/>
  <c r="DR28" i="1"/>
  <c r="DR27" i="1" s="1"/>
  <c r="DR26" i="1" s="1"/>
  <c r="DR25" i="1" s="1"/>
  <c r="DS159" i="1"/>
  <c r="CM158" i="1"/>
  <c r="FP158" i="1" s="1"/>
  <c r="FP115" i="1" s="1"/>
  <c r="GL115" i="1"/>
  <c r="EK145" i="1"/>
  <c r="EH145" i="1" s="1"/>
  <c r="EG145" i="1" s="1"/>
  <c r="DF123" i="1"/>
  <c r="R113" i="1"/>
  <c r="FP113" i="1"/>
  <c r="BJ95" i="1"/>
  <c r="BH96" i="1"/>
  <c r="FN96" i="1"/>
  <c r="FL96" i="1" s="1"/>
  <c r="BD90" i="1"/>
  <c r="BD82" i="1"/>
  <c r="GJ77" i="1"/>
  <c r="CJ77" i="1"/>
  <c r="BT77" i="1"/>
  <c r="AD77" i="1"/>
  <c r="AC77" i="1" s="1"/>
  <c r="AC78" i="1"/>
  <c r="BF78" i="1"/>
  <c r="DF53" i="1"/>
  <c r="ED29" i="1"/>
  <c r="ED28" i="1" s="1"/>
  <c r="ED27" i="1" s="1"/>
  <c r="ED26" i="1" s="1"/>
  <c r="ED25" i="1" s="1"/>
  <c r="DI28" i="1"/>
  <c r="DI27" i="1" s="1"/>
  <c r="DI26" i="1" s="1"/>
  <c r="DI25" i="1" s="1"/>
  <c r="CV29" i="1"/>
  <c r="CV28" i="1" s="1"/>
  <c r="EX169" i="1"/>
  <c r="BS164" i="1"/>
  <c r="BQ166" i="1"/>
  <c r="FG164" i="1"/>
  <c r="AD158" i="1"/>
  <c r="AC158" i="1" s="1"/>
  <c r="AC162" i="1"/>
  <c r="G161" i="1"/>
  <c r="H161" i="1"/>
  <c r="H158" i="1" s="1"/>
  <c r="H115" i="1" s="1"/>
  <c r="FZ161" i="1"/>
  <c r="CV161" i="1"/>
  <c r="FY161" i="1" s="1"/>
  <c r="FP160" i="1"/>
  <c r="EX158" i="1"/>
  <c r="FY160" i="1"/>
  <c r="FW160" i="1"/>
  <c r="BQ160" i="1"/>
  <c r="CW158" i="1"/>
  <c r="CI159" i="1"/>
  <c r="FN159" i="1"/>
  <c r="FL159" i="1" s="1"/>
  <c r="AK158" i="1"/>
  <c r="AK115" i="1" s="1"/>
  <c r="GK115" i="1"/>
  <c r="EH158" i="1"/>
  <c r="EG158" i="1" s="1"/>
  <c r="CK158" i="1"/>
  <c r="CK115" i="1" s="1"/>
  <c r="BV158" i="1"/>
  <c r="CI145" i="1"/>
  <c r="CF145" i="1" s="1"/>
  <c r="CE145" i="1" s="1"/>
  <c r="G145" i="1"/>
  <c r="FJ140" i="1"/>
  <c r="G144" i="1"/>
  <c r="G143" i="1" s="1"/>
  <c r="G140" i="1" s="1"/>
  <c r="G139" i="1" s="1"/>
  <c r="G138" i="1" s="1"/>
  <c r="H144" i="1"/>
  <c r="H143" i="1" s="1"/>
  <c r="H140" i="1" s="1"/>
  <c r="H139" i="1" s="1"/>
  <c r="H138" i="1" s="1"/>
  <c r="DE143" i="1"/>
  <c r="DE140" i="1" s="1"/>
  <c r="DE139" i="1" s="1"/>
  <c r="DE138" i="1" s="1"/>
  <c r="DE115" i="1" s="1"/>
  <c r="DU144" i="1"/>
  <c r="CF144" i="1"/>
  <c r="CE144" i="1" s="1"/>
  <c r="FL143" i="1"/>
  <c r="FL140" i="1" s="1"/>
  <c r="FL139" i="1" s="1"/>
  <c r="FL138" i="1" s="1"/>
  <c r="EV143" i="1"/>
  <c r="EV140" i="1" s="1"/>
  <c r="EV139" i="1" s="1"/>
  <c r="EV138" i="1" s="1"/>
  <c r="EM143" i="1"/>
  <c r="EM140" i="1" s="1"/>
  <c r="EM139" i="1" s="1"/>
  <c r="EM138" i="1" s="1"/>
  <c r="EM115" i="1" s="1"/>
  <c r="EF143" i="1"/>
  <c r="EF140" i="1" s="1"/>
  <c r="EF139" i="1" s="1"/>
  <c r="EF138" i="1" s="1"/>
  <c r="BE143" i="1"/>
  <c r="AI143" i="1"/>
  <c r="AE140" i="1"/>
  <c r="CG138" i="1"/>
  <c r="AY116" i="1"/>
  <c r="AY115" i="1" s="1"/>
  <c r="AQ116" i="1"/>
  <c r="AQ115" i="1" s="1"/>
  <c r="AI116" i="1"/>
  <c r="K115" i="1"/>
  <c r="EF116" i="1"/>
  <c r="EF115" i="1" s="1"/>
  <c r="AV116" i="1"/>
  <c r="AV115" i="1" s="1"/>
  <c r="AN116" i="1"/>
  <c r="AN115" i="1" s="1"/>
  <c r="AF116" i="1"/>
  <c r="AF115" i="1" s="1"/>
  <c r="BU108" i="1"/>
  <c r="AT108" i="1"/>
  <c r="FY112" i="1"/>
  <c r="FY108" i="1" s="1"/>
  <c r="AI108" i="1"/>
  <c r="AG112" i="1"/>
  <c r="AG108" i="1" s="1"/>
  <c r="FN112" i="1"/>
  <c r="DN95" i="1"/>
  <c r="BD94" i="1"/>
  <c r="BE90" i="1"/>
  <c r="FD77" i="1"/>
  <c r="EZ77" i="1"/>
  <c r="EI79" i="1"/>
  <c r="EH82" i="1"/>
  <c r="EG82" i="1" s="1"/>
  <c r="DP77" i="1"/>
  <c r="CZ77" i="1"/>
  <c r="CZ28" i="1" s="1"/>
  <c r="CZ27" i="1" s="1"/>
  <c r="CZ26" i="1" s="1"/>
  <c r="CZ25" i="1" s="1"/>
  <c r="Z77" i="1"/>
  <c r="AC65" i="1"/>
  <c r="G55" i="1"/>
  <c r="H55" i="1"/>
  <c r="EI54" i="1"/>
  <c r="EO55" i="1"/>
  <c r="EH55" i="1"/>
  <c r="FJ55" i="1"/>
  <c r="DG54" i="1"/>
  <c r="CG50" i="1"/>
  <c r="CF51" i="1"/>
  <c r="CE51" i="1" s="1"/>
  <c r="FN40" i="1"/>
  <c r="FL41" i="1"/>
  <c r="FL40" i="1" s="1"/>
  <c r="DW34" i="1"/>
  <c r="FY36" i="1"/>
  <c r="FY34" i="1" s="1"/>
  <c r="DL34" i="1"/>
  <c r="DL31" i="1" s="1"/>
  <c r="DL30" i="1" s="1"/>
  <c r="DL29" i="1" s="1"/>
  <c r="DL28" i="1" s="1"/>
  <c r="DL27" i="1" s="1"/>
  <c r="DL26" i="1" s="1"/>
  <c r="DL25" i="1" s="1"/>
  <c r="DJ36" i="1"/>
  <c r="DJ34" i="1" s="1"/>
  <c r="DJ31" i="1" s="1"/>
  <c r="DJ30" i="1" s="1"/>
  <c r="DJ29" i="1" s="1"/>
  <c r="CL29" i="1"/>
  <c r="FD28" i="1"/>
  <c r="FD27" i="1" s="1"/>
  <c r="FD26" i="1" s="1"/>
  <c r="FD25" i="1" s="1"/>
  <c r="AW28" i="1"/>
  <c r="AW27" i="1" s="1"/>
  <c r="AW26" i="1" s="1"/>
  <c r="AW25" i="1" s="1"/>
  <c r="EO164" i="1"/>
  <c r="EO115" i="1" s="1"/>
  <c r="BE162" i="1"/>
  <c r="BD162" i="1" s="1"/>
  <c r="FI161" i="1"/>
  <c r="FH161" i="1" s="1"/>
  <c r="BJ158" i="1"/>
  <c r="FN160" i="1"/>
  <c r="FL160" i="1" s="1"/>
  <c r="FI160" i="1" s="1"/>
  <c r="FH160" i="1" s="1"/>
  <c r="EK143" i="1"/>
  <c r="EK140" i="1" s="1"/>
  <c r="EK139" i="1" s="1"/>
  <c r="EK138" i="1" s="1"/>
  <c r="EI139" i="1"/>
  <c r="AU116" i="1"/>
  <c r="AU115" i="1" s="1"/>
  <c r="AE116" i="1"/>
  <c r="O115" i="1"/>
  <c r="DR115" i="1"/>
  <c r="DB115" i="1"/>
  <c r="CL115" i="1"/>
  <c r="BN115" i="1"/>
  <c r="FZ114" i="1"/>
  <c r="FZ108" i="1" s="1"/>
  <c r="BU114" i="1"/>
  <c r="FY114" i="1" s="1"/>
  <c r="EO104" i="1"/>
  <c r="EG105" i="1"/>
  <c r="EK95" i="1"/>
  <c r="EH95" i="1" s="1"/>
  <c r="EG95" i="1" s="1"/>
  <c r="EH98" i="1"/>
  <c r="EG98" i="1" s="1"/>
  <c r="FJ77" i="1"/>
  <c r="FI77" i="1" s="1"/>
  <c r="DJ62" i="1"/>
  <c r="DG62" i="1" s="1"/>
  <c r="DG64" i="1"/>
  <c r="DF64" i="1" s="1"/>
  <c r="CY27" i="1"/>
  <c r="CY26" i="1" s="1"/>
  <c r="CY25" i="1" s="1"/>
  <c r="EM164" i="1"/>
  <c r="EK169" i="1"/>
  <c r="EH169" i="1" s="1"/>
  <c r="EG169" i="1" s="1"/>
  <c r="EG164" i="1" s="1"/>
  <c r="FN169" i="1"/>
  <c r="FL169" i="1" s="1"/>
  <c r="FI169" i="1" s="1"/>
  <c r="FH169" i="1" s="1"/>
  <c r="FN166" i="1"/>
  <c r="FZ166" i="1"/>
  <c r="CV166" i="1"/>
  <c r="BH166" i="1"/>
  <c r="BH164" i="1" s="1"/>
  <c r="CE161" i="1"/>
  <c r="FP159" i="1"/>
  <c r="DH158" i="1"/>
  <c r="DG158" i="1" s="1"/>
  <c r="DG159" i="1"/>
  <c r="DF159" i="1" s="1"/>
  <c r="U145" i="1"/>
  <c r="R145" i="1" s="1"/>
  <c r="R143" i="1" s="1"/>
  <c r="R140" i="1" s="1"/>
  <c r="R139" i="1" s="1"/>
  <c r="R138" i="1" s="1"/>
  <c r="R115" i="1" s="1"/>
  <c r="DJ143" i="1"/>
  <c r="DJ140" i="1" s="1"/>
  <c r="DJ139" i="1" s="1"/>
  <c r="DJ138" i="1" s="1"/>
  <c r="DJ115" i="1" s="1"/>
  <c r="DG144" i="1"/>
  <c r="BQ143" i="1"/>
  <c r="BQ140" i="1" s="1"/>
  <c r="BQ139" i="1" s="1"/>
  <c r="BQ138" i="1" s="1"/>
  <c r="FN143" i="1"/>
  <c r="FN140" i="1" s="1"/>
  <c r="FN139" i="1" s="1"/>
  <c r="FN138" i="1" s="1"/>
  <c r="DF118" i="1"/>
  <c r="DF117" i="1" s="1"/>
  <c r="DF116" i="1" s="1"/>
  <c r="W108" i="1"/>
  <c r="FP105" i="1"/>
  <c r="FP104" i="1" s="1"/>
  <c r="EG104" i="1"/>
  <c r="DF103" i="1"/>
  <c r="FP103" i="1"/>
  <c r="R95" i="1"/>
  <c r="CR77" i="1"/>
  <c r="CB77" i="1"/>
  <c r="DS53" i="1"/>
  <c r="FU53" i="1" s="1"/>
  <c r="FW53" i="1"/>
  <c r="EI50" i="1"/>
  <c r="DZ29" i="1"/>
  <c r="DZ28" i="1" s="1"/>
  <c r="DZ27" i="1" s="1"/>
  <c r="DZ26" i="1" s="1"/>
  <c r="DZ25" i="1" s="1"/>
  <c r="DQ29" i="1"/>
  <c r="DQ28" i="1" s="1"/>
  <c r="DQ27" i="1" s="1"/>
  <c r="DQ26" i="1" s="1"/>
  <c r="DQ25" i="1" s="1"/>
  <c r="DD28" i="1"/>
  <c r="DD27" i="1" s="1"/>
  <c r="DD26" i="1" s="1"/>
  <c r="DD25" i="1" s="1"/>
  <c r="CI31" i="1"/>
  <c r="CI30" i="1" s="1"/>
  <c r="CI29" i="1" s="1"/>
  <c r="CF32" i="1"/>
  <c r="CE32" i="1" s="1"/>
  <c r="FZ169" i="1"/>
  <c r="FW169" i="1"/>
  <c r="BQ169" i="1"/>
  <c r="FU169" i="1" s="1"/>
  <c r="BE169" i="1"/>
  <c r="BD169" i="1" s="1"/>
  <c r="FP166" i="1"/>
  <c r="FP164" i="1" s="1"/>
  <c r="DG164" i="1"/>
  <c r="CR164" i="1"/>
  <c r="CR115" i="1" s="1"/>
  <c r="FU166" i="1"/>
  <c r="CF166" i="1"/>
  <c r="H164" i="1"/>
  <c r="FJ164" i="1"/>
  <c r="FY162" i="1"/>
  <c r="BH162" i="1"/>
  <c r="BH158" i="1" s="1"/>
  <c r="FZ159" i="1"/>
  <c r="CV159" i="1"/>
  <c r="AC159" i="1"/>
  <c r="GN158" i="1"/>
  <c r="GN115" i="1" s="1"/>
  <c r="FG158" i="1"/>
  <c r="FI145" i="1"/>
  <c r="FH145" i="1" s="1"/>
  <c r="FH143" i="1" s="1"/>
  <c r="FH140" i="1" s="1"/>
  <c r="FH139" i="1" s="1"/>
  <c r="FH138" i="1" s="1"/>
  <c r="FY144" i="1"/>
  <c r="FY143" i="1" s="1"/>
  <c r="FY140" i="1" s="1"/>
  <c r="FY139" i="1" s="1"/>
  <c r="FY138" i="1" s="1"/>
  <c r="ET144" i="1"/>
  <c r="BS143" i="1"/>
  <c r="BS140" i="1" s="1"/>
  <c r="BS139" i="1" s="1"/>
  <c r="BS138" i="1" s="1"/>
  <c r="BS115" i="1" s="1"/>
  <c r="BS27" i="1" s="1"/>
  <c r="BS26" i="1" s="1"/>
  <c r="BS25" i="1" s="1"/>
  <c r="AR140" i="1"/>
  <c r="EH118" i="1"/>
  <c r="EH117" i="1" s="1"/>
  <c r="EH116" i="1" s="1"/>
  <c r="GJ116" i="1"/>
  <c r="GJ115" i="1" s="1"/>
  <c r="FP114" i="1"/>
  <c r="DH108" i="1"/>
  <c r="DG108" i="1" s="1"/>
  <c r="DF108" i="1" s="1"/>
  <c r="DG113" i="1"/>
  <c r="DF113" i="1" s="1"/>
  <c r="BQ108" i="1"/>
  <c r="FU113" i="1"/>
  <c r="FU108" i="1" s="1"/>
  <c r="FY106" i="1"/>
  <c r="CF105" i="1"/>
  <c r="CE105" i="1" s="1"/>
  <c r="CI104" i="1"/>
  <c r="CF104" i="1" s="1"/>
  <c r="CE104" i="1" s="1"/>
  <c r="BQ104" i="1"/>
  <c r="AD95" i="1"/>
  <c r="DX95" i="1"/>
  <c r="DW96" i="1"/>
  <c r="AT95" i="1"/>
  <c r="EF77" i="1"/>
  <c r="EF28" i="1" s="1"/>
  <c r="EF27" i="1" s="1"/>
  <c r="EF26" i="1" s="1"/>
  <c r="EF25" i="1" s="1"/>
  <c r="DX77" i="1"/>
  <c r="R79" i="1"/>
  <c r="GN77" i="1"/>
  <c r="EP77" i="1"/>
  <c r="CN77" i="1"/>
  <c r="BX77" i="1"/>
  <c r="AP77" i="1"/>
  <c r="AH77" i="1"/>
  <c r="FH68" i="1"/>
  <c r="FY69" i="1"/>
  <c r="BU68" i="1"/>
  <c r="CE64" i="1"/>
  <c r="FP64" i="1"/>
  <c r="AG50" i="1"/>
  <c r="DO28" i="1"/>
  <c r="DO27" i="1" s="1"/>
  <c r="DO26" i="1" s="1"/>
  <c r="DO25" i="1" s="1"/>
  <c r="FP112" i="1"/>
  <c r="FP108" i="1" s="1"/>
  <c r="EO108" i="1"/>
  <c r="G108" i="1"/>
  <c r="BJ108" i="1"/>
  <c r="S108" i="1"/>
  <c r="FZ104" i="1"/>
  <c r="CM104" i="1"/>
  <c r="FJ103" i="1"/>
  <c r="FI103" i="1" s="1"/>
  <c r="FH103" i="1" s="1"/>
  <c r="DL95" i="1"/>
  <c r="DJ96" i="1"/>
  <c r="DG90" i="1"/>
  <c r="DS77" i="1"/>
  <c r="DK77" i="1"/>
  <c r="BP77" i="1"/>
  <c r="BH77" i="1"/>
  <c r="AZ77" i="1"/>
  <c r="AQ77" i="1"/>
  <c r="AE77" i="1"/>
  <c r="R78" i="1"/>
  <c r="S77" i="1"/>
  <c r="DF69" i="1"/>
  <c r="R67" i="1"/>
  <c r="BQ65" i="1"/>
  <c r="FU66" i="1"/>
  <c r="FU65" i="1" s="1"/>
  <c r="AC66" i="1"/>
  <c r="FI65" i="1"/>
  <c r="GN50" i="1"/>
  <c r="AC36" i="1"/>
  <c r="AC34" i="1" s="1"/>
  <c r="AD34" i="1"/>
  <c r="AD31" i="1" s="1"/>
  <c r="AE34" i="1"/>
  <c r="FF29" i="1"/>
  <c r="FF28" i="1" s="1"/>
  <c r="EL31" i="1"/>
  <c r="EL30" i="1" s="1"/>
  <c r="EL29" i="1" s="1"/>
  <c r="EL28" i="1" s="1"/>
  <c r="EL27" i="1" s="1"/>
  <c r="EL26" i="1" s="1"/>
  <c r="EL25" i="1" s="1"/>
  <c r="EV164" i="1"/>
  <c r="CT143" i="1"/>
  <c r="CT140" i="1" s="1"/>
  <c r="CT139" i="1" s="1"/>
  <c r="CT138" i="1" s="1"/>
  <c r="CT115" i="1" s="1"/>
  <c r="CT27" i="1" s="1"/>
  <c r="CT26" i="1" s="1"/>
  <c r="CT25" i="1" s="1"/>
  <c r="BJ143" i="1"/>
  <c r="BJ140" i="1" s="1"/>
  <c r="BJ139" i="1" s="1"/>
  <c r="BJ138" i="1" s="1"/>
  <c r="BF140" i="1"/>
  <c r="DL108" i="1"/>
  <c r="BE113" i="1"/>
  <c r="BD113" i="1" s="1"/>
  <c r="EK108" i="1"/>
  <c r="EH108" i="1" s="1"/>
  <c r="EH112" i="1"/>
  <c r="EG112" i="1" s="1"/>
  <c r="FG108" i="1"/>
  <c r="CE106" i="1"/>
  <c r="FY105" i="1"/>
  <c r="FY104" i="1" s="1"/>
  <c r="DJ104" i="1"/>
  <c r="DG104" i="1" s="1"/>
  <c r="DF104" i="1" s="1"/>
  <c r="CR104" i="1"/>
  <c r="AD104" i="1"/>
  <c r="AC104" i="1" s="1"/>
  <c r="AC105" i="1"/>
  <c r="GN104" i="1"/>
  <c r="BE103" i="1"/>
  <c r="BD103" i="1" s="1"/>
  <c r="R103" i="1"/>
  <c r="AC98" i="1"/>
  <c r="DH95" i="1"/>
  <c r="BQ95" i="1"/>
  <c r="AC96" i="1"/>
  <c r="AK95" i="1"/>
  <c r="R96" i="1"/>
  <c r="EE77" i="1"/>
  <c r="EA77" i="1"/>
  <c r="DW77" i="1"/>
  <c r="DR77" i="1"/>
  <c r="DN77" i="1"/>
  <c r="DJ77" i="1"/>
  <c r="DB77" i="1"/>
  <c r="CX77" i="1"/>
  <c r="CS77" i="1"/>
  <c r="CO77" i="1"/>
  <c r="CK77" i="1"/>
  <c r="CK28" i="1" s="1"/>
  <c r="CG77" i="1"/>
  <c r="CF77" i="1" s="1"/>
  <c r="H77" i="1"/>
  <c r="DG79" i="1"/>
  <c r="DF79" i="1" s="1"/>
  <c r="AC79" i="1"/>
  <c r="U77" i="1"/>
  <c r="DH78" i="1"/>
  <c r="DL68" i="1"/>
  <c r="DJ71" i="1"/>
  <c r="DG71" i="1" s="1"/>
  <c r="DF71" i="1" s="1"/>
  <c r="FI70" i="1"/>
  <c r="FH70" i="1" s="1"/>
  <c r="FP70" i="1"/>
  <c r="FG69" i="1"/>
  <c r="H69" i="1" s="1"/>
  <c r="DE68" i="1"/>
  <c r="DN69" i="1"/>
  <c r="DN68" i="1" s="1"/>
  <c r="CI68" i="1"/>
  <c r="CF69" i="1"/>
  <c r="CE69" i="1" s="1"/>
  <c r="W68" i="1"/>
  <c r="FL65" i="1"/>
  <c r="BD66" i="1"/>
  <c r="BL65" i="1"/>
  <c r="BD65" i="1" s="1"/>
  <c r="FP66" i="1"/>
  <c r="W65" i="1"/>
  <c r="CI65" i="1"/>
  <c r="AG62" i="1"/>
  <c r="EG62" i="1"/>
  <c r="AD53" i="1"/>
  <c r="AE51" i="1"/>
  <c r="AP50" i="1"/>
  <c r="DQ50" i="1"/>
  <c r="DM50" i="1"/>
  <c r="DM29" i="1" s="1"/>
  <c r="DM28" i="1" s="1"/>
  <c r="DM27" i="1" s="1"/>
  <c r="DM26" i="1" s="1"/>
  <c r="DM25" i="1" s="1"/>
  <c r="U50" i="1"/>
  <c r="AC42" i="1"/>
  <c r="AD40" i="1"/>
  <c r="AC40" i="1" s="1"/>
  <c r="FG37" i="1"/>
  <c r="GN31" i="1"/>
  <c r="GN30" i="1" s="1"/>
  <c r="GN29" i="1" s="1"/>
  <c r="CP29" i="1"/>
  <c r="CP28" i="1" s="1"/>
  <c r="CP27" i="1" s="1"/>
  <c r="CP26" i="1" s="1"/>
  <c r="CP25" i="1" s="1"/>
  <c r="CD29" i="1"/>
  <c r="CD28" i="1" s="1"/>
  <c r="CD27" i="1" s="1"/>
  <c r="CD26" i="1" s="1"/>
  <c r="CD25" i="1" s="1"/>
  <c r="BZ29" i="1"/>
  <c r="BZ28" i="1" s="1"/>
  <c r="BZ27" i="1" s="1"/>
  <c r="BZ26" i="1" s="1"/>
  <c r="BZ25" i="1" s="1"/>
  <c r="AQ29" i="1"/>
  <c r="AQ28" i="1" s="1"/>
  <c r="AI29" i="1"/>
  <c r="AI28" i="1" s="1"/>
  <c r="BM29" i="1"/>
  <c r="BM28" i="1" s="1"/>
  <c r="DX108" i="1"/>
  <c r="BH108" i="1"/>
  <c r="BE108" i="1" s="1"/>
  <c r="BD108" i="1" s="1"/>
  <c r="CE107" i="1"/>
  <c r="R107" i="1"/>
  <c r="FU106" i="1"/>
  <c r="FN104" i="1"/>
  <c r="FL105" i="1"/>
  <c r="FY98" i="1"/>
  <c r="EX95" i="1"/>
  <c r="BF95" i="1"/>
  <c r="EB77" i="1"/>
  <c r="DC77" i="1"/>
  <c r="DC28" i="1" s="1"/>
  <c r="DC27" i="1" s="1"/>
  <c r="DC26" i="1" s="1"/>
  <c r="DC25" i="1" s="1"/>
  <c r="CU77" i="1"/>
  <c r="CU28" i="1" s="1"/>
  <c r="CU27" i="1" s="1"/>
  <c r="CU26" i="1" s="1"/>
  <c r="CU25" i="1" s="1"/>
  <c r="CL77" i="1"/>
  <c r="CC77" i="1"/>
  <c r="BU77" i="1"/>
  <c r="BL77" i="1"/>
  <c r="AV77" i="1"/>
  <c r="AV28" i="1" s="1"/>
  <c r="AV27" i="1" s="1"/>
  <c r="AV26" i="1" s="1"/>
  <c r="AV25" i="1" s="1"/>
  <c r="AM77" i="1"/>
  <c r="AM28" i="1" s="1"/>
  <c r="AM27" i="1" s="1"/>
  <c r="AM26" i="1" s="1"/>
  <c r="AM25" i="1" s="1"/>
  <c r="AI77" i="1"/>
  <c r="BD70" i="1"/>
  <c r="FG68" i="1"/>
  <c r="R68" i="1"/>
  <c r="FP67" i="1"/>
  <c r="AK65" i="1"/>
  <c r="G65" i="1"/>
  <c r="EH65" i="1"/>
  <c r="EG65" i="1" s="1"/>
  <c r="H65" i="1"/>
  <c r="GM50" i="1"/>
  <c r="GI50" i="1"/>
  <c r="H40" i="1"/>
  <c r="G44" i="1"/>
  <c r="G40" i="1" s="1"/>
  <c r="CX29" i="1"/>
  <c r="CX28" i="1" s="1"/>
  <c r="CX27" i="1" s="1"/>
  <c r="CX26" i="1" s="1"/>
  <c r="CX25" i="1" s="1"/>
  <c r="FB29" i="1"/>
  <c r="FB28" i="1" s="1"/>
  <c r="EG32" i="1"/>
  <c r="GK29" i="1"/>
  <c r="GK28" i="1" s="1"/>
  <c r="GK27" i="1" s="1"/>
  <c r="GK26" i="1" s="1"/>
  <c r="GK25" i="1" s="1"/>
  <c r="EH144" i="1"/>
  <c r="BD119" i="1"/>
  <c r="BD118" i="1" s="1"/>
  <c r="BD117" i="1" s="1"/>
  <c r="BD116" i="1" s="1"/>
  <c r="BV108" i="1"/>
  <c r="BL108" i="1"/>
  <c r="ET104" i="1"/>
  <c r="FU105" i="1"/>
  <c r="FU104" i="1" s="1"/>
  <c r="W104" i="1"/>
  <c r="R104" i="1" s="1"/>
  <c r="FG104" i="1"/>
  <c r="BD104" i="1"/>
  <c r="FP95" i="1"/>
  <c r="DS95" i="1"/>
  <c r="BV95" i="1"/>
  <c r="FZ96" i="1"/>
  <c r="FP96" i="1"/>
  <c r="AG95" i="1"/>
  <c r="GH77" i="1"/>
  <c r="FA77" i="1"/>
  <c r="ER77" i="1"/>
  <c r="ER28" i="1" s="1"/>
  <c r="ER27" i="1" s="1"/>
  <c r="ER26" i="1" s="1"/>
  <c r="ER25" i="1" s="1"/>
  <c r="EJ77" i="1"/>
  <c r="X77" i="1"/>
  <c r="X28" i="1" s="1"/>
  <c r="X27" i="1" s="1"/>
  <c r="X26" i="1" s="1"/>
  <c r="X25" i="1" s="1"/>
  <c r="G77" i="1"/>
  <c r="T77" i="1"/>
  <c r="EO68" i="1"/>
  <c r="EG68" i="1" s="1"/>
  <c r="EG69" i="1"/>
  <c r="BC68" i="1"/>
  <c r="BL69" i="1"/>
  <c r="AG68" i="1"/>
  <c r="DJ68" i="1"/>
  <c r="FH65" i="1"/>
  <c r="FY64" i="1"/>
  <c r="H62" i="1"/>
  <c r="G63" i="1"/>
  <c r="G62" i="1" s="1"/>
  <c r="DF63" i="1"/>
  <c r="DN62" i="1"/>
  <c r="FP62" i="1" s="1"/>
  <c r="AD62" i="1"/>
  <c r="AC63" i="1"/>
  <c r="FG62" i="1"/>
  <c r="EG61" i="1"/>
  <c r="EG60" i="1" s="1"/>
  <c r="EH60" i="1"/>
  <c r="AB54" i="1"/>
  <c r="AB50" i="1" s="1"/>
  <c r="FG56" i="1"/>
  <c r="T54" i="1"/>
  <c r="T50" i="1" s="1"/>
  <c r="S50" i="1" s="1"/>
  <c r="R50" i="1" s="1"/>
  <c r="S55" i="1"/>
  <c r="FZ53" i="1"/>
  <c r="AU51" i="1"/>
  <c r="AT53" i="1"/>
  <c r="FY53" i="1" s="1"/>
  <c r="W50" i="1"/>
  <c r="DS51" i="1"/>
  <c r="DS50" i="1" s="1"/>
  <c r="DF52" i="1"/>
  <c r="BV51" i="1"/>
  <c r="BV50" i="1" s="1"/>
  <c r="BV29" i="1" s="1"/>
  <c r="BV28" i="1" s="1"/>
  <c r="BV27" i="1" s="1"/>
  <c r="BV26" i="1" s="1"/>
  <c r="BV25" i="1" s="1"/>
  <c r="FZ52" i="1"/>
  <c r="FZ51" i="1" s="1"/>
  <c r="BU52" i="1"/>
  <c r="AC52" i="1"/>
  <c r="CC50" i="1"/>
  <c r="R51" i="1"/>
  <c r="FJ42" i="1"/>
  <c r="FI42" i="1" s="1"/>
  <c r="FH42" i="1" s="1"/>
  <c r="BE42" i="1"/>
  <c r="BD42" i="1" s="1"/>
  <c r="GJ28" i="1"/>
  <c r="GJ27" i="1" s="1"/>
  <c r="GJ26" i="1" s="1"/>
  <c r="GJ25" i="1" s="1"/>
  <c r="BU31" i="1"/>
  <c r="BU30" i="1" s="1"/>
  <c r="EM29" i="1"/>
  <c r="EM28" i="1" s="1"/>
  <c r="EE29" i="1"/>
  <c r="CA31" i="1"/>
  <c r="CA30" i="1" s="1"/>
  <c r="CA29" i="1" s="1"/>
  <c r="CA28" i="1" s="1"/>
  <c r="CA27" i="1" s="1"/>
  <c r="CA26" i="1" s="1"/>
  <c r="CA25" i="1" s="1"/>
  <c r="BW31" i="1"/>
  <c r="BW30" i="1" s="1"/>
  <c r="BW29" i="1" s="1"/>
  <c r="BW28" i="1" s="1"/>
  <c r="BW27" i="1" s="1"/>
  <c r="BW26" i="1" s="1"/>
  <c r="BW25" i="1" s="1"/>
  <c r="BR31" i="1"/>
  <c r="BR30" i="1" s="1"/>
  <c r="BR29" i="1" s="1"/>
  <c r="BR28" i="1" s="1"/>
  <c r="BR27" i="1" s="1"/>
  <c r="BR26" i="1" s="1"/>
  <c r="BR25" i="1" s="1"/>
  <c r="BJ31" i="1"/>
  <c r="BJ30" i="1" s="1"/>
  <c r="BJ29" i="1" s="1"/>
  <c r="BF31" i="1"/>
  <c r="BE32" i="1"/>
  <c r="BD32" i="1" s="1"/>
  <c r="DB29" i="1"/>
  <c r="DB28" i="1" s="1"/>
  <c r="CC29" i="1"/>
  <c r="CC28" i="1" s="1"/>
  <c r="CC27" i="1" s="1"/>
  <c r="CC26" i="1" s="1"/>
  <c r="CC25" i="1" s="1"/>
  <c r="AN28" i="1"/>
  <c r="AN27" i="1" s="1"/>
  <c r="AN26" i="1" s="1"/>
  <c r="AN25" i="1" s="1"/>
  <c r="EY28" i="1"/>
  <c r="EY27" i="1" s="1"/>
  <c r="EY26" i="1" s="1"/>
  <c r="EY25" i="1" s="1"/>
  <c r="FN113" i="1"/>
  <c r="FL113" i="1" s="1"/>
  <c r="FJ112" i="1"/>
  <c r="FP98" i="1"/>
  <c r="FU96" i="1"/>
  <c r="FJ96" i="1"/>
  <c r="FI96" i="1" s="1"/>
  <c r="FH96" i="1" s="1"/>
  <c r="FY71" i="1"/>
  <c r="FL68" i="1"/>
  <c r="EX68" i="1"/>
  <c r="CV68" i="1"/>
  <c r="AP68" i="1"/>
  <c r="DN65" i="1"/>
  <c r="FG65" i="1"/>
  <c r="CF65" i="1"/>
  <c r="CE65" i="1" s="1"/>
  <c r="S65" i="1"/>
  <c r="R65" i="1" s="1"/>
  <c r="CM62" i="1"/>
  <c r="CM28" i="1" s="1"/>
  <c r="CF62" i="1"/>
  <c r="FI61" i="1"/>
  <c r="FY55" i="1"/>
  <c r="DW54" i="1"/>
  <c r="DW50" i="1" s="1"/>
  <c r="DN55" i="1"/>
  <c r="DN54" i="1" s="1"/>
  <c r="DN50" i="1" s="1"/>
  <c r="CI54" i="1"/>
  <c r="CF55" i="1"/>
  <c r="EX54" i="1"/>
  <c r="EX50" i="1" s="1"/>
  <c r="EX29" i="1" s="1"/>
  <c r="EX28" i="1" s="1"/>
  <c r="FN52" i="1"/>
  <c r="H51" i="1"/>
  <c r="EK51" i="1"/>
  <c r="EH52" i="1"/>
  <c r="EG52" i="1" s="1"/>
  <c r="G52" i="1"/>
  <c r="G51" i="1" s="1"/>
  <c r="ET50" i="1"/>
  <c r="EP50" i="1"/>
  <c r="EP29" i="1" s="1"/>
  <c r="EP28" i="1" s="1"/>
  <c r="EP27" i="1" s="1"/>
  <c r="EP26" i="1" s="1"/>
  <c r="EP25" i="1" s="1"/>
  <c r="DV50" i="1"/>
  <c r="DV29" i="1" s="1"/>
  <c r="DV28" i="1" s="1"/>
  <c r="DV27" i="1" s="1"/>
  <c r="DV26" i="1" s="1"/>
  <c r="DV25" i="1" s="1"/>
  <c r="DE50" i="1"/>
  <c r="DA50" i="1"/>
  <c r="CW50" i="1"/>
  <c r="CR50" i="1"/>
  <c r="CI50" i="1"/>
  <c r="AL50" i="1"/>
  <c r="R44" i="1"/>
  <c r="W40" i="1"/>
  <c r="FZ40" i="1"/>
  <c r="FZ31" i="1" s="1"/>
  <c r="FZ30" i="1" s="1"/>
  <c r="DW40" i="1"/>
  <c r="BU40" i="1"/>
  <c r="FY41" i="1"/>
  <c r="FY40" i="1" s="1"/>
  <c r="AC41" i="1"/>
  <c r="EV34" i="1"/>
  <c r="EV31" i="1" s="1"/>
  <c r="EV30" i="1" s="1"/>
  <c r="EV29" i="1" s="1"/>
  <c r="EV28" i="1" s="1"/>
  <c r="ET36" i="1"/>
  <c r="FW36" i="1"/>
  <c r="FW34" i="1" s="1"/>
  <c r="BL34" i="1"/>
  <c r="BL31" i="1" s="1"/>
  <c r="BL30" i="1" s="1"/>
  <c r="BL29" i="1" s="1"/>
  <c r="FP36" i="1"/>
  <c r="FP34" i="1" s="1"/>
  <c r="EU29" i="1"/>
  <c r="EU28" i="1" s="1"/>
  <c r="EU27" i="1" s="1"/>
  <c r="EU26" i="1" s="1"/>
  <c r="EU25" i="1" s="1"/>
  <c r="AA29" i="1"/>
  <c r="AA28" i="1" s="1"/>
  <c r="AA27" i="1" s="1"/>
  <c r="AA26" i="1" s="1"/>
  <c r="AA25" i="1" s="1"/>
  <c r="GM31" i="1"/>
  <c r="GM30" i="1" s="1"/>
  <c r="GI31" i="1"/>
  <c r="GI30" i="1" s="1"/>
  <c r="FI32" i="1"/>
  <c r="EW29" i="1"/>
  <c r="EW28" i="1" s="1"/>
  <c r="EW27" i="1" s="1"/>
  <c r="EW26" i="1" s="1"/>
  <c r="EW25" i="1" s="1"/>
  <c r="D31" i="1"/>
  <c r="D30" i="1" s="1"/>
  <c r="EZ29" i="1"/>
  <c r="EZ28" i="1" s="1"/>
  <c r="EZ27" i="1" s="1"/>
  <c r="EZ26" i="1" s="1"/>
  <c r="EZ25" i="1" s="1"/>
  <c r="EN29" i="1"/>
  <c r="EN28" i="1" s="1"/>
  <c r="EN27" i="1" s="1"/>
  <c r="EN26" i="1" s="1"/>
  <c r="EN25" i="1" s="1"/>
  <c r="EB29" i="1"/>
  <c r="EB28" i="1" s="1"/>
  <c r="DK29" i="1"/>
  <c r="DK28" i="1" s="1"/>
  <c r="DK27" i="1" s="1"/>
  <c r="DK26" i="1" s="1"/>
  <c r="DK25" i="1" s="1"/>
  <c r="AF29" i="1"/>
  <c r="AF28" i="1" s="1"/>
  <c r="AF27" i="1" s="1"/>
  <c r="AF26" i="1" s="1"/>
  <c r="AF25" i="1" s="1"/>
  <c r="FE29" i="1"/>
  <c r="FE28" i="1" s="1"/>
  <c r="FE27" i="1" s="1"/>
  <c r="FE26" i="1" s="1"/>
  <c r="FE25" i="1" s="1"/>
  <c r="DH68" i="1"/>
  <c r="DG68" i="1" s="1"/>
  <c r="DF68" i="1" s="1"/>
  <c r="FJ71" i="1"/>
  <c r="FI71" i="1" s="1"/>
  <c r="FH71" i="1" s="1"/>
  <c r="FU71" i="1"/>
  <c r="CE71" i="1"/>
  <c r="FU69" i="1"/>
  <c r="ET68" i="1"/>
  <c r="CR68" i="1"/>
  <c r="GN68" i="1"/>
  <c r="CF68" i="1"/>
  <c r="CE68" i="1" s="1"/>
  <c r="AC67" i="1"/>
  <c r="FN65" i="1"/>
  <c r="FY65" i="1"/>
  <c r="DJ65" i="1"/>
  <c r="DG65" i="1" s="1"/>
  <c r="DF65" i="1" s="1"/>
  <c r="EX65" i="1"/>
  <c r="DL65" i="1"/>
  <c r="FP63" i="1"/>
  <c r="AK62" i="1"/>
  <c r="GN62" i="1"/>
  <c r="BL60" i="1"/>
  <c r="FP61" i="1"/>
  <c r="FP60" i="1" s="1"/>
  <c r="AE54" i="1"/>
  <c r="AD55" i="1"/>
  <c r="BJ54" i="1"/>
  <c r="FN53" i="1"/>
  <c r="FL53" i="1" s="1"/>
  <c r="FI53" i="1" s="1"/>
  <c r="FH53" i="1" s="1"/>
  <c r="DL51" i="1"/>
  <c r="DL50" i="1" s="1"/>
  <c r="BJ50" i="1"/>
  <c r="FU52" i="1"/>
  <c r="FU51" i="1" s="1"/>
  <c r="FU50" i="1" s="1"/>
  <c r="ES50" i="1"/>
  <c r="ED50" i="1"/>
  <c r="DZ50" i="1"/>
  <c r="CV50" i="1"/>
  <c r="BN50" i="1"/>
  <c r="BN29" i="1" s="1"/>
  <c r="BN28" i="1" s="1"/>
  <c r="BN27" i="1" s="1"/>
  <c r="BN26" i="1" s="1"/>
  <c r="BN25" i="1" s="1"/>
  <c r="AO50" i="1"/>
  <c r="Z50" i="1"/>
  <c r="V50" i="1"/>
  <c r="D50" i="1"/>
  <c r="FU44" i="1"/>
  <c r="DF42" i="1"/>
  <c r="FG40" i="1"/>
  <c r="DS41" i="1"/>
  <c r="FW41" i="1"/>
  <c r="AB29" i="1"/>
  <c r="AB28" i="1" s="1"/>
  <c r="AB27" i="1" s="1"/>
  <c r="AB26" i="1" s="1"/>
  <c r="AB25" i="1" s="1"/>
  <c r="BH36" i="1"/>
  <c r="FN36" i="1"/>
  <c r="BJ34" i="1"/>
  <c r="FC29" i="1"/>
  <c r="FC28" i="1" s="1"/>
  <c r="FC27" i="1" s="1"/>
  <c r="FC26" i="1" s="1"/>
  <c r="FC25" i="1" s="1"/>
  <c r="CH31" i="1"/>
  <c r="CH30" i="1" s="1"/>
  <c r="CH29" i="1" s="1"/>
  <c r="CH28" i="1" s="1"/>
  <c r="CH27" i="1" s="1"/>
  <c r="CH26" i="1" s="1"/>
  <c r="CH25" i="1" s="1"/>
  <c r="DE31" i="1"/>
  <c r="DE30" i="1" s="1"/>
  <c r="DE29" i="1" s="1"/>
  <c r="DE28" i="1" s="1"/>
  <c r="DA31" i="1"/>
  <c r="DA30" i="1" s="1"/>
  <c r="DA29" i="1" s="1"/>
  <c r="DA28" i="1" s="1"/>
  <c r="DA27" i="1" s="1"/>
  <c r="DA26" i="1" s="1"/>
  <c r="DA25" i="1" s="1"/>
  <c r="CW31" i="1"/>
  <c r="CW30" i="1" s="1"/>
  <c r="CW29" i="1" s="1"/>
  <c r="CW28" i="1" s="1"/>
  <c r="CR31" i="1"/>
  <c r="CR30" i="1" s="1"/>
  <c r="CR29" i="1" s="1"/>
  <c r="CR28" i="1" s="1"/>
  <c r="CN31" i="1"/>
  <c r="CN30" i="1" s="1"/>
  <c r="CN29" i="1" s="1"/>
  <c r="CJ31" i="1"/>
  <c r="CJ30" i="1" s="1"/>
  <c r="CJ29" i="1" s="1"/>
  <c r="CJ28" i="1" s="1"/>
  <c r="CJ27" i="1" s="1"/>
  <c r="CJ26" i="1" s="1"/>
  <c r="CJ25" i="1" s="1"/>
  <c r="CB31" i="1"/>
  <c r="CB30" i="1" s="1"/>
  <c r="CB29" i="1" s="1"/>
  <c r="BX31" i="1"/>
  <c r="BX30" i="1" s="1"/>
  <c r="BX29" i="1" s="1"/>
  <c r="BX28" i="1" s="1"/>
  <c r="BX27" i="1" s="1"/>
  <c r="BX26" i="1" s="1"/>
  <c r="BX25" i="1" s="1"/>
  <c r="BT29" i="1"/>
  <c r="BO29" i="1"/>
  <c r="BO28" i="1" s="1"/>
  <c r="BK31" i="1"/>
  <c r="BK30" i="1" s="1"/>
  <c r="BK29" i="1" s="1"/>
  <c r="BK28" i="1" s="1"/>
  <c r="BK27" i="1" s="1"/>
  <c r="BK26" i="1" s="1"/>
  <c r="BK25" i="1" s="1"/>
  <c r="BG31" i="1"/>
  <c r="BG30" i="1" s="1"/>
  <c r="BG29" i="1" s="1"/>
  <c r="BG28" i="1" s="1"/>
  <c r="BG27" i="1" s="1"/>
  <c r="BG26" i="1" s="1"/>
  <c r="BG25" i="1" s="1"/>
  <c r="EJ29" i="1"/>
  <c r="EJ28" i="1" s="1"/>
  <c r="EA29" i="1"/>
  <c r="CS29" i="1"/>
  <c r="CS28" i="1" s="1"/>
  <c r="CS27" i="1" s="1"/>
  <c r="CS26" i="1" s="1"/>
  <c r="CS25" i="1" s="1"/>
  <c r="AD68" i="1"/>
  <c r="AC68" i="1" s="1"/>
  <c r="FJ51" i="1"/>
  <c r="DH51" i="1"/>
  <c r="BF51" i="1"/>
  <c r="DN40" i="1"/>
  <c r="DN31" i="1" s="1"/>
  <c r="DN30" i="1" s="1"/>
  <c r="DN29" i="1" s="1"/>
  <c r="DN28" i="1" s="1"/>
  <c r="DN27" i="1" s="1"/>
  <c r="DN26" i="1" s="1"/>
  <c r="DN25" i="1" s="1"/>
  <c r="FP41" i="1"/>
  <c r="FP40" i="1" s="1"/>
  <c r="DG40" i="1"/>
  <c r="BQ40" i="1"/>
  <c r="BQ31" i="1" s="1"/>
  <c r="BQ30" i="1" s="1"/>
  <c r="BQ29" i="1" s="1"/>
  <c r="BQ28" i="1" s="1"/>
  <c r="BF40" i="1"/>
  <c r="BE40" i="1" s="1"/>
  <c r="EH36" i="1"/>
  <c r="FJ36" i="1"/>
  <c r="T34" i="1"/>
  <c r="T31" i="1" s="1"/>
  <c r="S36" i="1"/>
  <c r="FG34" i="1"/>
  <c r="DG34" i="1"/>
  <c r="DG31" i="1" s="1"/>
  <c r="GL31" i="1"/>
  <c r="GL30" i="1" s="1"/>
  <c r="GL29" i="1" s="1"/>
  <c r="GL28" i="1" s="1"/>
  <c r="GL27" i="1" s="1"/>
  <c r="GL26" i="1" s="1"/>
  <c r="GL25" i="1" s="1"/>
  <c r="GH31" i="1"/>
  <c r="GH30" i="1" s="1"/>
  <c r="GH29" i="1" s="1"/>
  <c r="GH28" i="1" s="1"/>
  <c r="GH27" i="1" s="1"/>
  <c r="GH26" i="1" s="1"/>
  <c r="GH25" i="1" s="1"/>
  <c r="FP31" i="1"/>
  <c r="FP30" i="1" s="1"/>
  <c r="FA29" i="1"/>
  <c r="FA28" i="1" s="1"/>
  <c r="FA27" i="1" s="1"/>
  <c r="FA26" i="1" s="1"/>
  <c r="FA25" i="1" s="1"/>
  <c r="ES31" i="1"/>
  <c r="ES30" i="1" s="1"/>
  <c r="ES29" i="1" s="1"/>
  <c r="ES28" i="1" s="1"/>
  <c r="ES27" i="1" s="1"/>
  <c r="ES26" i="1" s="1"/>
  <c r="ES25" i="1" s="1"/>
  <c r="EO31" i="1"/>
  <c r="EO30" i="1" s="1"/>
  <c r="EK31" i="1"/>
  <c r="EK30" i="1" s="1"/>
  <c r="EC31" i="1"/>
  <c r="EC30" i="1" s="1"/>
  <c r="EC29" i="1" s="1"/>
  <c r="EC28" i="1" s="1"/>
  <c r="EC27" i="1" s="1"/>
  <c r="EC26" i="1" s="1"/>
  <c r="EC25" i="1" s="1"/>
  <c r="DY31" i="1"/>
  <c r="DY30" i="1" s="1"/>
  <c r="DY29" i="1" s="1"/>
  <c r="DY28" i="1" s="1"/>
  <c r="DY27" i="1" s="1"/>
  <c r="DY26" i="1" s="1"/>
  <c r="DY25" i="1" s="1"/>
  <c r="DT31" i="1"/>
  <c r="DT30" i="1" s="1"/>
  <c r="DT29" i="1" s="1"/>
  <c r="DT28" i="1" s="1"/>
  <c r="DT27" i="1" s="1"/>
  <c r="DT26" i="1" s="1"/>
  <c r="DT25" i="1" s="1"/>
  <c r="DP31" i="1"/>
  <c r="DP30" i="1" s="1"/>
  <c r="DP29" i="1" s="1"/>
  <c r="DH31" i="1"/>
  <c r="DH30" i="1" s="1"/>
  <c r="BC31" i="1"/>
  <c r="BC30" i="1" s="1"/>
  <c r="BC29" i="1" s="1"/>
  <c r="AY31" i="1"/>
  <c r="AY30" i="1" s="1"/>
  <c r="AY29" i="1" s="1"/>
  <c r="AY28" i="1" s="1"/>
  <c r="AU31" i="1"/>
  <c r="AU30" i="1" s="1"/>
  <c r="AP31" i="1"/>
  <c r="AP30" i="1" s="1"/>
  <c r="AP29" i="1" s="1"/>
  <c r="AP28" i="1" s="1"/>
  <c r="AL31" i="1"/>
  <c r="AL30" i="1" s="1"/>
  <c r="AL29" i="1" s="1"/>
  <c r="AL28" i="1" s="1"/>
  <c r="AL27" i="1" s="1"/>
  <c r="AL26" i="1" s="1"/>
  <c r="AL25" i="1" s="1"/>
  <c r="AH31" i="1"/>
  <c r="AH30" i="1" s="1"/>
  <c r="AH29" i="1" s="1"/>
  <c r="Z31" i="1"/>
  <c r="Z30" i="1" s="1"/>
  <c r="Z29" i="1" s="1"/>
  <c r="Z28" i="1" s="1"/>
  <c r="Z27" i="1" s="1"/>
  <c r="Z26" i="1" s="1"/>
  <c r="Z25" i="1" s="1"/>
  <c r="V31" i="1"/>
  <c r="V30" i="1" s="1"/>
  <c r="Q31" i="1"/>
  <c r="Q30" i="1" s="1"/>
  <c r="Q29" i="1" s="1"/>
  <c r="Q28" i="1" s="1"/>
  <c r="Q27" i="1" s="1"/>
  <c r="Q26" i="1" s="1"/>
  <c r="Q25" i="1" s="1"/>
  <c r="M31" i="1"/>
  <c r="M30" i="1" s="1"/>
  <c r="I31" i="1"/>
  <c r="I30" i="1" s="1"/>
  <c r="I29" i="1" s="1"/>
  <c r="I28" i="1" s="1"/>
  <c r="I27" i="1" s="1"/>
  <c r="I26" i="1" s="1"/>
  <c r="I25" i="1" s="1"/>
  <c r="BI29" i="1"/>
  <c r="BI28" i="1" s="1"/>
  <c r="BI27" i="1" s="1"/>
  <c r="BI26" i="1" s="1"/>
  <c r="BI25" i="1" s="1"/>
  <c r="BA29" i="1"/>
  <c r="BA28" i="1" s="1"/>
  <c r="BA27" i="1" s="1"/>
  <c r="BA26" i="1" s="1"/>
  <c r="BA25" i="1" s="1"/>
  <c r="AS29" i="1"/>
  <c r="AS28" i="1" s="1"/>
  <c r="AS27" i="1" s="1"/>
  <c r="AS26" i="1" s="1"/>
  <c r="AS25" i="1" s="1"/>
  <c r="AJ29" i="1"/>
  <c r="AJ28" i="1" s="1"/>
  <c r="AJ27" i="1" s="1"/>
  <c r="AJ26" i="1" s="1"/>
  <c r="AJ25" i="1" s="1"/>
  <c r="R61" i="1"/>
  <c r="R60" i="1" s="1"/>
  <c r="FI41" i="1"/>
  <c r="FH41" i="1" s="1"/>
  <c r="FH40" i="1" s="1"/>
  <c r="DX40" i="1"/>
  <c r="DX31" i="1" s="1"/>
  <c r="DX30" i="1" s="1"/>
  <c r="DX29" i="1" s="1"/>
  <c r="DX28" i="1" s="1"/>
  <c r="DX27" i="1" s="1"/>
  <c r="DX26" i="1" s="1"/>
  <c r="DX25" i="1" s="1"/>
  <c r="AE40" i="1"/>
  <c r="P40" i="1"/>
  <c r="P31" i="1" s="1"/>
  <c r="P30" i="1" s="1"/>
  <c r="CG34" i="1"/>
  <c r="CG31" i="1" s="1"/>
  <c r="CF36" i="1"/>
  <c r="H35" i="1"/>
  <c r="H34" i="1" s="1"/>
  <c r="H31" i="1" s="1"/>
  <c r="H30" i="1" s="1"/>
  <c r="EI34" i="1"/>
  <c r="EI31" i="1" s="1"/>
  <c r="BB31" i="1"/>
  <c r="BB30" i="1" s="1"/>
  <c r="BB29" i="1" s="1"/>
  <c r="BB28" i="1" s="1"/>
  <c r="AX31" i="1"/>
  <c r="AX30" i="1" s="1"/>
  <c r="AX29" i="1" s="1"/>
  <c r="AX28" i="1" s="1"/>
  <c r="AX27" i="1" s="1"/>
  <c r="AX26" i="1" s="1"/>
  <c r="AX25" i="1" s="1"/>
  <c r="AT31" i="1"/>
  <c r="AT30" i="1" s="1"/>
  <c r="AO31" i="1"/>
  <c r="AO30" i="1" s="1"/>
  <c r="AO29" i="1" s="1"/>
  <c r="AO28" i="1" s="1"/>
  <c r="AO27" i="1" s="1"/>
  <c r="AO26" i="1" s="1"/>
  <c r="AO25" i="1" s="1"/>
  <c r="AK31" i="1"/>
  <c r="AK30" i="1" s="1"/>
  <c r="AG31" i="1"/>
  <c r="AG30" i="1" s="1"/>
  <c r="AG29" i="1" s="1"/>
  <c r="AC32" i="1"/>
  <c r="Y31" i="1"/>
  <c r="Y30" i="1" s="1"/>
  <c r="Y29" i="1" s="1"/>
  <c r="Y28" i="1" s="1"/>
  <c r="Y27" i="1" s="1"/>
  <c r="Y26" i="1" s="1"/>
  <c r="Y25" i="1" s="1"/>
  <c r="U31" i="1"/>
  <c r="U30" i="1" s="1"/>
  <c r="S32" i="1"/>
  <c r="R32" i="1" s="1"/>
  <c r="G31" i="1"/>
  <c r="G30" i="1" s="1"/>
  <c r="CO29" i="1"/>
  <c r="BY29" i="1"/>
  <c r="BY28" i="1" s="1"/>
  <c r="BY27" i="1" s="1"/>
  <c r="BY26" i="1" s="1"/>
  <c r="BY25" i="1" s="1"/>
  <c r="BP29" i="1"/>
  <c r="AZ29" i="1"/>
  <c r="AZ28" i="1" s="1"/>
  <c r="AZ27" i="1" s="1"/>
  <c r="AZ26" i="1" s="1"/>
  <c r="AZ25" i="1" s="1"/>
  <c r="FG39" i="1"/>
  <c r="Y25" i="2" l="1"/>
  <c r="Y24" i="2" s="1"/>
  <c r="Y23" i="2" s="1"/>
  <c r="Y22" i="2" s="1"/>
  <c r="Y21" i="2" s="1"/>
  <c r="Y20" i="2" s="1"/>
  <c r="Y19" i="2" s="1"/>
  <c r="X21" i="2"/>
  <c r="X20" i="2" s="1"/>
  <c r="X19" i="2" s="1"/>
  <c r="O21" i="2"/>
  <c r="O20" i="2" s="1"/>
  <c r="O19" i="2" s="1"/>
  <c r="S22" i="2"/>
  <c r="S21" i="2" s="1"/>
  <c r="S20" i="2" s="1"/>
  <c r="S19" i="2" s="1"/>
  <c r="AD30" i="1"/>
  <c r="AC31" i="1"/>
  <c r="CK27" i="1"/>
  <c r="CK26" i="1" s="1"/>
  <c r="CK25" i="1" s="1"/>
  <c r="BE158" i="1"/>
  <c r="BD158" i="1" s="1"/>
  <c r="BH115" i="1"/>
  <c r="CR27" i="1"/>
  <c r="CR26" i="1" s="1"/>
  <c r="CR25" i="1" s="1"/>
  <c r="BH34" i="1"/>
  <c r="BH31" i="1" s="1"/>
  <c r="BH30" i="1" s="1"/>
  <c r="BH29" i="1" s="1"/>
  <c r="BH28" i="1" s="1"/>
  <c r="BH27" i="1" s="1"/>
  <c r="BH26" i="1" s="1"/>
  <c r="BH25" i="1" s="1"/>
  <c r="BE36" i="1"/>
  <c r="BF30" i="1"/>
  <c r="BU29" i="1"/>
  <c r="BU28" i="1" s="1"/>
  <c r="BU27" i="1" s="1"/>
  <c r="BU26" i="1" s="1"/>
  <c r="BU25" i="1" s="1"/>
  <c r="AU50" i="1"/>
  <c r="AT50" i="1" s="1"/>
  <c r="AT51" i="1"/>
  <c r="BE95" i="1"/>
  <c r="BD95" i="1" s="1"/>
  <c r="GN28" i="1"/>
  <c r="GN27" i="1" s="1"/>
  <c r="GN26" i="1" s="1"/>
  <c r="GN25" i="1" s="1"/>
  <c r="DG96" i="1"/>
  <c r="DF96" i="1" s="1"/>
  <c r="DJ95" i="1"/>
  <c r="DF144" i="1"/>
  <c r="AE139" i="1"/>
  <c r="DU143" i="1"/>
  <c r="DU140" i="1" s="1"/>
  <c r="DU139" i="1" s="1"/>
  <c r="DU138" i="1" s="1"/>
  <c r="DU115" i="1" s="1"/>
  <c r="DU27" i="1" s="1"/>
  <c r="DU26" i="1" s="1"/>
  <c r="DU25" i="1" s="1"/>
  <c r="DS144" i="1"/>
  <c r="DS143" i="1" s="1"/>
  <c r="DS140" i="1" s="1"/>
  <c r="DS139" i="1" s="1"/>
  <c r="DS138" i="1" s="1"/>
  <c r="FW144" i="1"/>
  <c r="FW143" i="1" s="1"/>
  <c r="FW140" i="1" s="1"/>
  <c r="FW139" i="1" s="1"/>
  <c r="FW138" i="1" s="1"/>
  <c r="FW115" i="1" s="1"/>
  <c r="CI158" i="1"/>
  <c r="CF158" i="1" s="1"/>
  <c r="CE158" i="1" s="1"/>
  <c r="CF159" i="1"/>
  <c r="CE159" i="1" s="1"/>
  <c r="U140" i="1"/>
  <c r="V139" i="1"/>
  <c r="CF34" i="1"/>
  <c r="CE36" i="1"/>
  <c r="CE34" i="1" s="1"/>
  <c r="AU29" i="1"/>
  <c r="FJ34" i="1"/>
  <c r="DH50" i="1"/>
  <c r="DG50" i="1" s="1"/>
  <c r="DF50" i="1" s="1"/>
  <c r="DG51" i="1"/>
  <c r="DF51" i="1" s="1"/>
  <c r="CW27" i="1"/>
  <c r="CW26" i="1" s="1"/>
  <c r="CW25" i="1" s="1"/>
  <c r="FU68" i="1"/>
  <c r="FU36" i="1"/>
  <c r="FU34" i="1" s="1"/>
  <c r="ET34" i="1"/>
  <c r="ET31" i="1" s="1"/>
  <c r="ET30" i="1" s="1"/>
  <c r="ET29" i="1" s="1"/>
  <c r="ET28" i="1" s="1"/>
  <c r="CE55" i="1"/>
  <c r="CE54" i="1" s="1"/>
  <c r="CF54" i="1"/>
  <c r="BJ28" i="1"/>
  <c r="BJ27" i="1" s="1"/>
  <c r="BJ26" i="1" s="1"/>
  <c r="BJ25" i="1" s="1"/>
  <c r="H56" i="1"/>
  <c r="G56" i="1"/>
  <c r="G54" i="1" s="1"/>
  <c r="G50" i="1" s="1"/>
  <c r="G29" i="1" s="1"/>
  <c r="G28" i="1" s="1"/>
  <c r="G27" i="1" s="1"/>
  <c r="G26" i="1" s="1"/>
  <c r="G25" i="1" s="1"/>
  <c r="AQ27" i="1"/>
  <c r="AQ26" i="1" s="1"/>
  <c r="AQ25" i="1" s="1"/>
  <c r="AD51" i="1"/>
  <c r="DH77" i="1"/>
  <c r="DG77" i="1" s="1"/>
  <c r="DF77" i="1" s="1"/>
  <c r="DG78" i="1"/>
  <c r="DF78" i="1" s="1"/>
  <c r="CV164" i="1"/>
  <c r="FY166" i="1"/>
  <c r="FY164" i="1" s="1"/>
  <c r="DF62" i="1"/>
  <c r="FY31" i="1"/>
  <c r="FY30" i="1" s="1"/>
  <c r="H54" i="1"/>
  <c r="H50" i="1" s="1"/>
  <c r="H29" i="1" s="1"/>
  <c r="H28" i="1" s="1"/>
  <c r="H27" i="1" s="1"/>
  <c r="H26" i="1" s="1"/>
  <c r="H25" i="1" s="1"/>
  <c r="EV115" i="1"/>
  <c r="FI140" i="1"/>
  <c r="FJ139" i="1"/>
  <c r="U29" i="1"/>
  <c r="U28" i="1" s="1"/>
  <c r="BB27" i="1"/>
  <c r="BB26" i="1" s="1"/>
  <c r="BB25" i="1" s="1"/>
  <c r="CG30" i="1"/>
  <c r="CF31" i="1"/>
  <c r="CE31" i="1" s="1"/>
  <c r="AH28" i="1"/>
  <c r="AH27" i="1" s="1"/>
  <c r="AH26" i="1" s="1"/>
  <c r="AH25" i="1" s="1"/>
  <c r="AY27" i="1"/>
  <c r="AY26" i="1" s="1"/>
  <c r="AY25" i="1" s="1"/>
  <c r="DP28" i="1"/>
  <c r="DP27" i="1" s="1"/>
  <c r="DP26" i="1" s="1"/>
  <c r="DP25" i="1" s="1"/>
  <c r="EK29" i="1"/>
  <c r="EK28" i="1" s="1"/>
  <c r="FG31" i="1"/>
  <c r="FG30" i="1" s="1"/>
  <c r="EG36" i="1"/>
  <c r="EG34" i="1" s="1"/>
  <c r="EH34" i="1"/>
  <c r="EA28" i="1"/>
  <c r="EA27" i="1" s="1"/>
  <c r="EA26" i="1" s="1"/>
  <c r="EA25" i="1" s="1"/>
  <c r="BO27" i="1"/>
  <c r="BO26" i="1" s="1"/>
  <c r="BO25" i="1" s="1"/>
  <c r="FJ68" i="1"/>
  <c r="FI68" i="1" s="1"/>
  <c r="EB27" i="1"/>
  <c r="EB26" i="1" s="1"/>
  <c r="EB25" i="1" s="1"/>
  <c r="GI29" i="1"/>
  <c r="GI28" i="1" s="1"/>
  <c r="GI27" i="1" s="1"/>
  <c r="GI26" i="1" s="1"/>
  <c r="GI25" i="1" s="1"/>
  <c r="EV27" i="1"/>
  <c r="EV26" i="1" s="1"/>
  <c r="EV25" i="1" s="1"/>
  <c r="CE62" i="1"/>
  <c r="EE28" i="1"/>
  <c r="EE27" i="1" s="1"/>
  <c r="EE26" i="1" s="1"/>
  <c r="EE25" i="1" s="1"/>
  <c r="EG144" i="1"/>
  <c r="BM27" i="1"/>
  <c r="BM26" i="1" s="1"/>
  <c r="BM25" i="1" s="1"/>
  <c r="AK53" i="1"/>
  <c r="CE77" i="1"/>
  <c r="DG95" i="1"/>
  <c r="DF95" i="1" s="1"/>
  <c r="BE140" i="1"/>
  <c r="BF139" i="1"/>
  <c r="FF27" i="1"/>
  <c r="FF26" i="1" s="1"/>
  <c r="FF25" i="1" s="1"/>
  <c r="FJ40" i="1"/>
  <c r="FI40" i="1" s="1"/>
  <c r="R77" i="1"/>
  <c r="AC95" i="1"/>
  <c r="FY115" i="1"/>
  <c r="CF164" i="1"/>
  <c r="CE166" i="1"/>
  <c r="CE164" i="1" s="1"/>
  <c r="FZ164" i="1"/>
  <c r="FZ115" i="1" s="1"/>
  <c r="EH140" i="1"/>
  <c r="DW31" i="1"/>
  <c r="DW30" i="1" s="1"/>
  <c r="DW29" i="1" s="1"/>
  <c r="CF50" i="1"/>
  <c r="CE50" i="1" s="1"/>
  <c r="EG55" i="1"/>
  <c r="EG54" i="1" s="1"/>
  <c r="EH54" i="1"/>
  <c r="FN108" i="1"/>
  <c r="FL112" i="1"/>
  <c r="FL108" i="1" s="1"/>
  <c r="FI143" i="1"/>
  <c r="FU160" i="1"/>
  <c r="BQ158" i="1"/>
  <c r="BE166" i="1"/>
  <c r="FY169" i="1"/>
  <c r="EX164" i="1"/>
  <c r="EX115" i="1" s="1"/>
  <c r="EX27" i="1" s="1"/>
  <c r="EX26" i="1" s="1"/>
  <c r="EX25" i="1" s="1"/>
  <c r="BE78" i="1"/>
  <c r="BD78" i="1" s="1"/>
  <c r="BF77" i="1"/>
  <c r="BE77" i="1" s="1"/>
  <c r="BD77" i="1" s="1"/>
  <c r="EH143" i="1"/>
  <c r="CM115" i="1"/>
  <c r="CM27" i="1" s="1"/>
  <c r="CM26" i="1" s="1"/>
  <c r="CM25" i="1" s="1"/>
  <c r="CI143" i="1"/>
  <c r="DH29" i="1"/>
  <c r="T30" i="1"/>
  <c r="S31" i="1"/>
  <c r="R31" i="1" s="1"/>
  <c r="BF50" i="1"/>
  <c r="BE50" i="1" s="1"/>
  <c r="BD50" i="1" s="1"/>
  <c r="BE51" i="1"/>
  <c r="BD51" i="1" s="1"/>
  <c r="DS40" i="1"/>
  <c r="DS31" i="1" s="1"/>
  <c r="DS30" i="1" s="1"/>
  <c r="DS29" i="1" s="1"/>
  <c r="DS28" i="1" s="1"/>
  <c r="DF41" i="1"/>
  <c r="FU41" i="1"/>
  <c r="FU40" i="1" s="1"/>
  <c r="R40" i="1"/>
  <c r="W31" i="1"/>
  <c r="W30" i="1" s="1"/>
  <c r="W29" i="1" s="1"/>
  <c r="W28" i="1" s="1"/>
  <c r="W27" i="1" s="1"/>
  <c r="W26" i="1" s="1"/>
  <c r="W25" i="1" s="1"/>
  <c r="FI112" i="1"/>
  <c r="FH112" i="1" s="1"/>
  <c r="FH108" i="1" s="1"/>
  <c r="FJ108" i="1"/>
  <c r="BU51" i="1"/>
  <c r="BU50" i="1" s="1"/>
  <c r="FY52" i="1"/>
  <c r="FY51" i="1" s="1"/>
  <c r="BD69" i="1"/>
  <c r="BL68" i="1"/>
  <c r="BD68" i="1" s="1"/>
  <c r="FP69" i="1"/>
  <c r="AE50" i="1"/>
  <c r="G69" i="1"/>
  <c r="G68" i="1" s="1"/>
  <c r="H68" i="1"/>
  <c r="DW95" i="1"/>
  <c r="FY96" i="1"/>
  <c r="CI28" i="1"/>
  <c r="BD71" i="1"/>
  <c r="FP71" i="1"/>
  <c r="DG139" i="1"/>
  <c r="DF139" i="1" s="1"/>
  <c r="DH138" i="1"/>
  <c r="BP28" i="1"/>
  <c r="BP27" i="1" s="1"/>
  <c r="BP26" i="1" s="1"/>
  <c r="BP25" i="1" s="1"/>
  <c r="AG28" i="1"/>
  <c r="DG30" i="1"/>
  <c r="DF31" i="1"/>
  <c r="DF40" i="1"/>
  <c r="CB28" i="1"/>
  <c r="CB27" i="1" s="1"/>
  <c r="CB26" i="1" s="1"/>
  <c r="CB25" i="1" s="1"/>
  <c r="EK50" i="1"/>
  <c r="EH50" i="1" s="1"/>
  <c r="EG50" i="1" s="1"/>
  <c r="EH51" i="1"/>
  <c r="EG51" i="1" s="1"/>
  <c r="FY54" i="1"/>
  <c r="FZ54" i="1" s="1"/>
  <c r="FZ50" i="1" s="1"/>
  <c r="FZ29" i="1" s="1"/>
  <c r="FZ28" i="1" s="1"/>
  <c r="FZ55" i="1"/>
  <c r="DB27" i="1"/>
  <c r="DB26" i="1" s="1"/>
  <c r="DB25" i="1" s="1"/>
  <c r="R108" i="1"/>
  <c r="FU144" i="1"/>
  <c r="FU143" i="1" s="1"/>
  <c r="FU140" i="1" s="1"/>
  <c r="FU139" i="1" s="1"/>
  <c r="FU138" i="1" s="1"/>
  <c r="ET143" i="1"/>
  <c r="ET140" i="1" s="1"/>
  <c r="ET139" i="1" s="1"/>
  <c r="ET138" i="1" s="1"/>
  <c r="ET115" i="1" s="1"/>
  <c r="CL28" i="1"/>
  <c r="CL27" i="1" s="1"/>
  <c r="CL26" i="1" s="1"/>
  <c r="CL25" i="1" s="1"/>
  <c r="FI55" i="1"/>
  <c r="FH55" i="1" s="1"/>
  <c r="FH54" i="1" s="1"/>
  <c r="FJ54" i="1"/>
  <c r="FI54" i="1" s="1"/>
  <c r="AG143" i="1"/>
  <c r="AD143" i="1" s="1"/>
  <c r="AC143" i="1" s="1"/>
  <c r="AI140" i="1"/>
  <c r="DG143" i="1"/>
  <c r="DF143" i="1" s="1"/>
  <c r="CO28" i="1"/>
  <c r="CO27" i="1" s="1"/>
  <c r="CO26" i="1" s="1"/>
  <c r="CO25" i="1" s="1"/>
  <c r="EI30" i="1"/>
  <c r="EH31" i="1"/>
  <c r="EG31" i="1" s="1"/>
  <c r="V29" i="1"/>
  <c r="V28" i="1" s="1"/>
  <c r="BC28" i="1"/>
  <c r="BC27" i="1" s="1"/>
  <c r="BC26" i="1" s="1"/>
  <c r="BC25" i="1" s="1"/>
  <c r="R36" i="1"/>
  <c r="R34" i="1" s="1"/>
  <c r="S34" i="1"/>
  <c r="BD40" i="1"/>
  <c r="EJ27" i="1"/>
  <c r="EJ26" i="1" s="1"/>
  <c r="EJ25" i="1" s="1"/>
  <c r="BT28" i="1"/>
  <c r="BT27" i="1" s="1"/>
  <c r="BT26" i="1" s="1"/>
  <c r="BT25" i="1" s="1"/>
  <c r="CN28" i="1"/>
  <c r="CN27" i="1" s="1"/>
  <c r="CN26" i="1" s="1"/>
  <c r="CN25" i="1" s="1"/>
  <c r="DE27" i="1"/>
  <c r="DE26" i="1" s="1"/>
  <c r="DE25" i="1" s="1"/>
  <c r="FN34" i="1"/>
  <c r="FN31" i="1" s="1"/>
  <c r="FN30" i="1" s="1"/>
  <c r="FL36" i="1"/>
  <c r="FL34" i="1" s="1"/>
  <c r="FL31" i="1" s="1"/>
  <c r="FL30" i="1" s="1"/>
  <c r="AC55" i="1"/>
  <c r="AC54" i="1" s="1"/>
  <c r="AD54" i="1"/>
  <c r="GM29" i="1"/>
  <c r="GM28" i="1" s="1"/>
  <c r="GM27" i="1" s="1"/>
  <c r="GM26" i="1" s="1"/>
  <c r="GM25" i="1" s="1"/>
  <c r="BL28" i="1"/>
  <c r="BL27" i="1" s="1"/>
  <c r="BL26" i="1" s="1"/>
  <c r="BL25" i="1" s="1"/>
  <c r="FL52" i="1"/>
  <c r="FN51" i="1"/>
  <c r="FN50" i="1" s="1"/>
  <c r="FH61" i="1"/>
  <c r="FH60" i="1" s="1"/>
  <c r="FI60" i="1"/>
  <c r="EM27" i="1"/>
  <c r="EM26" i="1" s="1"/>
  <c r="EM25" i="1" s="1"/>
  <c r="S54" i="1"/>
  <c r="R55" i="1"/>
  <c r="R54" i="1" s="1"/>
  <c r="AC62" i="1"/>
  <c r="FB27" i="1"/>
  <c r="FB26" i="1" s="1"/>
  <c r="FB25" i="1" s="1"/>
  <c r="FL104" i="1"/>
  <c r="FI104" i="1" s="1"/>
  <c r="FI105" i="1"/>
  <c r="FH105" i="1" s="1"/>
  <c r="FH104" i="1" s="1"/>
  <c r="FP65" i="1"/>
  <c r="EG108" i="1"/>
  <c r="AE31" i="1"/>
  <c r="AE30" i="1" s="1"/>
  <c r="FY68" i="1"/>
  <c r="AR139" i="1"/>
  <c r="AP140" i="1"/>
  <c r="CV158" i="1"/>
  <c r="FY159" i="1"/>
  <c r="EK164" i="1"/>
  <c r="EK115" i="1" s="1"/>
  <c r="FU164" i="1"/>
  <c r="EH164" i="1"/>
  <c r="FL166" i="1"/>
  <c r="FN164" i="1"/>
  <c r="FN115" i="1" s="1"/>
  <c r="EH139" i="1"/>
  <c r="EG139" i="1" s="1"/>
  <c r="EI138" i="1"/>
  <c r="DJ28" i="1"/>
  <c r="DJ27" i="1" s="1"/>
  <c r="DJ26" i="1" s="1"/>
  <c r="DJ25" i="1" s="1"/>
  <c r="DF55" i="1"/>
  <c r="DF54" i="1" s="1"/>
  <c r="FP55" i="1"/>
  <c r="FP54" i="1" s="1"/>
  <c r="EO54" i="1"/>
  <c r="FG54" i="1"/>
  <c r="FG50" i="1" s="1"/>
  <c r="EI78" i="1"/>
  <c r="EH79" i="1"/>
  <c r="EG79" i="1" s="1"/>
  <c r="BQ164" i="1"/>
  <c r="BH95" i="1"/>
  <c r="BE96" i="1"/>
  <c r="BD96" i="1" s="1"/>
  <c r="DS158" i="1"/>
  <c r="DF158" i="1" s="1"/>
  <c r="FU159" i="1"/>
  <c r="EO50" i="1"/>
  <c r="EO29" i="1" s="1"/>
  <c r="EO28" i="1" s="1"/>
  <c r="EO27" i="1" s="1"/>
  <c r="EO26" i="1" s="1"/>
  <c r="EO25" i="1" s="1"/>
  <c r="FG115" i="1"/>
  <c r="DG140" i="1"/>
  <c r="DF140" i="1" s="1"/>
  <c r="FZ25" i="1" l="1"/>
  <c r="FY25" i="1" s="1"/>
  <c r="FZ27" i="1"/>
  <c r="FZ26" i="1" s="1"/>
  <c r="EI77" i="1"/>
  <c r="EH77" i="1" s="1"/>
  <c r="EG77" i="1" s="1"/>
  <c r="EH78" i="1"/>
  <c r="EG78" i="1" s="1"/>
  <c r="EK27" i="1"/>
  <c r="EK26" i="1" s="1"/>
  <c r="EK25" i="1" s="1"/>
  <c r="FY50" i="1"/>
  <c r="FY29" i="1" s="1"/>
  <c r="FY28" i="1" s="1"/>
  <c r="FY27" i="1" s="1"/>
  <c r="FY26" i="1" s="1"/>
  <c r="S30" i="1"/>
  <c r="R30" i="1" s="1"/>
  <c r="T29" i="1"/>
  <c r="CG29" i="1"/>
  <c r="CF30" i="1"/>
  <c r="CE30" i="1" s="1"/>
  <c r="AD50" i="1"/>
  <c r="AC51" i="1"/>
  <c r="FI36" i="1"/>
  <c r="V138" i="1"/>
  <c r="U139" i="1"/>
  <c r="AD29" i="1"/>
  <c r="AC30" i="1"/>
  <c r="EH138" i="1"/>
  <c r="EI115" i="1"/>
  <c r="CV115" i="1"/>
  <c r="CV27" i="1" s="1"/>
  <c r="CV26" i="1" s="1"/>
  <c r="CV25" i="1" s="1"/>
  <c r="AE29" i="1"/>
  <c r="AE28" i="1" s="1"/>
  <c r="FN29" i="1"/>
  <c r="FN28" i="1" s="1"/>
  <c r="EH30" i="1"/>
  <c r="EG30" i="1" s="1"/>
  <c r="EI29" i="1"/>
  <c r="DF30" i="1"/>
  <c r="FP68" i="1"/>
  <c r="DG29" i="1"/>
  <c r="DH28" i="1"/>
  <c r="EG143" i="1"/>
  <c r="DW28" i="1"/>
  <c r="DW27" i="1" s="1"/>
  <c r="DW26" i="1" s="1"/>
  <c r="DW25" i="1" s="1"/>
  <c r="BF138" i="1"/>
  <c r="BE139" i="1"/>
  <c r="BD139" i="1" s="1"/>
  <c r="FP53" i="1"/>
  <c r="FP51" i="1" s="1"/>
  <c r="FP50" i="1" s="1"/>
  <c r="FP29" i="1" s="1"/>
  <c r="FP28" i="1" s="1"/>
  <c r="AK51" i="1"/>
  <c r="AK50" i="1" s="1"/>
  <c r="AK29" i="1" s="1"/>
  <c r="AK28" i="1" s="1"/>
  <c r="AK27" i="1" s="1"/>
  <c r="AK26" i="1" s="1"/>
  <c r="AK25" i="1" s="1"/>
  <c r="FG29" i="1"/>
  <c r="FG28" i="1" s="1"/>
  <c r="FG27" i="1" s="1"/>
  <c r="FG26" i="1" s="1"/>
  <c r="FG25" i="1" s="1"/>
  <c r="FJ138" i="1"/>
  <c r="FI139" i="1"/>
  <c r="AC53" i="1"/>
  <c r="ET27" i="1"/>
  <c r="ET26" i="1" s="1"/>
  <c r="ET25" i="1" s="1"/>
  <c r="AT29" i="1"/>
  <c r="AT28" i="1" s="1"/>
  <c r="AT27" i="1" s="1"/>
  <c r="AT26" i="1" s="1"/>
  <c r="AT25" i="1" s="1"/>
  <c r="AU28" i="1"/>
  <c r="AU27" i="1" s="1"/>
  <c r="AU26" i="1" s="1"/>
  <c r="AU25" i="1" s="1"/>
  <c r="FW27" i="1"/>
  <c r="FW26" i="1" s="1"/>
  <c r="FW25" i="1"/>
  <c r="AE138" i="1"/>
  <c r="BE30" i="1"/>
  <c r="BD30" i="1" s="1"/>
  <c r="BF29" i="1"/>
  <c r="AP139" i="1"/>
  <c r="AR138" i="1"/>
  <c r="CF143" i="1"/>
  <c r="CE143" i="1" s="1"/>
  <c r="CI140" i="1"/>
  <c r="BQ115" i="1"/>
  <c r="BQ27" i="1" s="1"/>
  <c r="BQ26" i="1" s="1"/>
  <c r="BQ25" i="1" s="1"/>
  <c r="FJ31" i="1"/>
  <c r="FL164" i="1"/>
  <c r="FL115" i="1" s="1"/>
  <c r="FI166" i="1"/>
  <c r="AI139" i="1"/>
  <c r="AG140" i="1"/>
  <c r="AD140" i="1" s="1"/>
  <c r="AC140" i="1" s="1"/>
  <c r="DH115" i="1"/>
  <c r="DG138" i="1"/>
  <c r="BE31" i="1"/>
  <c r="BD31" i="1" s="1"/>
  <c r="FL51" i="1"/>
  <c r="FI52" i="1"/>
  <c r="FH52" i="1" s="1"/>
  <c r="FH51" i="1" s="1"/>
  <c r="FH50" i="1" s="1"/>
  <c r="FU115" i="1"/>
  <c r="FI108" i="1"/>
  <c r="BE164" i="1"/>
  <c r="BD166" i="1"/>
  <c r="BD164" i="1" s="1"/>
  <c r="EG140" i="1"/>
  <c r="FJ50" i="1"/>
  <c r="FU31" i="1"/>
  <c r="FU30" i="1" s="1"/>
  <c r="FU29" i="1" s="1"/>
  <c r="FU28" i="1" s="1"/>
  <c r="DS115" i="1"/>
  <c r="DS27" i="1" s="1"/>
  <c r="DS26" i="1" s="1"/>
  <c r="DS25" i="1" s="1"/>
  <c r="BE34" i="1"/>
  <c r="BD36" i="1"/>
  <c r="BD34" i="1" s="1"/>
  <c r="BE138" i="1" l="1"/>
  <c r="BF115" i="1"/>
  <c r="DF29" i="1"/>
  <c r="DF28" i="1" s="1"/>
  <c r="DF27" i="1" s="1"/>
  <c r="DF26" i="1" s="1"/>
  <c r="DF25" i="1" s="1"/>
  <c r="DG28" i="1"/>
  <c r="DG27" i="1" s="1"/>
  <c r="DG26" i="1" s="1"/>
  <c r="DG25" i="1" s="1"/>
  <c r="AC50" i="1"/>
  <c r="FU25" i="1"/>
  <c r="FU27" i="1"/>
  <c r="FU26" i="1" s="1"/>
  <c r="FH166" i="1"/>
  <c r="FH164" i="1" s="1"/>
  <c r="FH115" i="1" s="1"/>
  <c r="FI164" i="1"/>
  <c r="FP25" i="1"/>
  <c r="FP27" i="1"/>
  <c r="FP26" i="1" s="1"/>
  <c r="AE27" i="1"/>
  <c r="AE26" i="1" s="1"/>
  <c r="AE25" i="1" s="1"/>
  <c r="FI34" i="1"/>
  <c r="FH36" i="1"/>
  <c r="FH34" i="1" s="1"/>
  <c r="FH31" i="1" s="1"/>
  <c r="FH30" i="1" s="1"/>
  <c r="FH29" i="1" s="1"/>
  <c r="FH28" i="1" s="1"/>
  <c r="CG28" i="1"/>
  <c r="CG27" i="1" s="1"/>
  <c r="CG26" i="1" s="1"/>
  <c r="CG25" i="1" s="1"/>
  <c r="CF29" i="1"/>
  <c r="FL50" i="1"/>
  <c r="FL29" i="1" s="1"/>
  <c r="FL28" i="1" s="1"/>
  <c r="FI51" i="1"/>
  <c r="CI139" i="1"/>
  <c r="CF140" i="1"/>
  <c r="CE140" i="1" s="1"/>
  <c r="BF28" i="1"/>
  <c r="BF27" i="1" s="1"/>
  <c r="BF26" i="1" s="1"/>
  <c r="BF25" i="1" s="1"/>
  <c r="BE29" i="1"/>
  <c r="FI138" i="1"/>
  <c r="FI115" i="1" s="1"/>
  <c r="FJ115" i="1"/>
  <c r="DH27" i="1"/>
  <c r="DH26" i="1" s="1"/>
  <c r="DH25" i="1" s="1"/>
  <c r="EH29" i="1"/>
  <c r="EI28" i="1"/>
  <c r="EI27" i="1" s="1"/>
  <c r="EI26" i="1" s="1"/>
  <c r="EI25" i="1" s="1"/>
  <c r="AD28" i="1"/>
  <c r="AC29" i="1"/>
  <c r="AC28" i="1" s="1"/>
  <c r="S29" i="1"/>
  <c r="T28" i="1"/>
  <c r="T27" i="1" s="1"/>
  <c r="T26" i="1" s="1"/>
  <c r="T25" i="1" s="1"/>
  <c r="AI138" i="1"/>
  <c r="AG139" i="1"/>
  <c r="AD139" i="1" s="1"/>
  <c r="AC139" i="1" s="1"/>
  <c r="FI31" i="1"/>
  <c r="FJ30" i="1"/>
  <c r="DF138" i="1"/>
  <c r="DF115" i="1" s="1"/>
  <c r="DG115" i="1"/>
  <c r="AP138" i="1"/>
  <c r="AP115" i="1" s="1"/>
  <c r="AP27" i="1" s="1"/>
  <c r="AP26" i="1" s="1"/>
  <c r="AP25" i="1" s="1"/>
  <c r="AR115" i="1"/>
  <c r="AR27" i="1" s="1"/>
  <c r="AR26" i="1" s="1"/>
  <c r="AR25" i="1" s="1"/>
  <c r="AE115" i="1"/>
  <c r="FN25" i="1"/>
  <c r="FN27" i="1"/>
  <c r="FN26" i="1" s="1"/>
  <c r="EG138" i="1"/>
  <c r="EG115" i="1" s="1"/>
  <c r="EH115" i="1"/>
  <c r="U138" i="1"/>
  <c r="U115" i="1" s="1"/>
  <c r="U27" i="1" s="1"/>
  <c r="U26" i="1" s="1"/>
  <c r="U25" i="1" s="1"/>
  <c r="V115" i="1"/>
  <c r="V27" i="1" s="1"/>
  <c r="V26" i="1" s="1"/>
  <c r="V25" i="1" s="1"/>
  <c r="FJ29" i="1" l="1"/>
  <c r="FI30" i="1"/>
  <c r="CI138" i="1"/>
  <c r="CF139" i="1"/>
  <c r="CE139" i="1" s="1"/>
  <c r="R29" i="1"/>
  <c r="R28" i="1" s="1"/>
  <c r="R27" i="1" s="1"/>
  <c r="R26" i="1" s="1"/>
  <c r="R25" i="1" s="1"/>
  <c r="S28" i="1"/>
  <c r="S27" i="1" s="1"/>
  <c r="S26" i="1" s="1"/>
  <c r="S25" i="1" s="1"/>
  <c r="EG29" i="1"/>
  <c r="EG28" i="1" s="1"/>
  <c r="EG27" i="1" s="1"/>
  <c r="EG26" i="1" s="1"/>
  <c r="EG25" i="1" s="1"/>
  <c r="EH28" i="1"/>
  <c r="EH27" i="1" s="1"/>
  <c r="EH26" i="1" s="1"/>
  <c r="EH25" i="1" s="1"/>
  <c r="BE28" i="1"/>
  <c r="BD29" i="1"/>
  <c r="BD28" i="1" s="1"/>
  <c r="FL25" i="1"/>
  <c r="FL27" i="1"/>
  <c r="FL26" i="1" s="1"/>
  <c r="FH27" i="1"/>
  <c r="CE29" i="1"/>
  <c r="CE28" i="1" s="1"/>
  <c r="CF28" i="1"/>
  <c r="AG138" i="1"/>
  <c r="AI115" i="1"/>
  <c r="AI27" i="1" s="1"/>
  <c r="AI26" i="1" s="1"/>
  <c r="AI25" i="1" s="1"/>
  <c r="FI50" i="1"/>
  <c r="BD138" i="1"/>
  <c r="BD115" i="1" s="1"/>
  <c r="BE115" i="1"/>
  <c r="BD27" i="1" l="1"/>
  <c r="BD26" i="1" s="1"/>
  <c r="BD25" i="1" s="1"/>
  <c r="CI115" i="1"/>
  <c r="CI27" i="1" s="1"/>
  <c r="CI26" i="1" s="1"/>
  <c r="CI25" i="1" s="1"/>
  <c r="CF138" i="1"/>
  <c r="AG115" i="1"/>
  <c r="AG27" i="1" s="1"/>
  <c r="AG26" i="1" s="1"/>
  <c r="AG25" i="1" s="1"/>
  <c r="AD138" i="1"/>
  <c r="BE27" i="1"/>
  <c r="BE26" i="1" s="1"/>
  <c r="BE25" i="1" s="1"/>
  <c r="FI29" i="1"/>
  <c r="FJ28" i="1"/>
  <c r="AC138" i="1" l="1"/>
  <c r="AC115" i="1" s="1"/>
  <c r="AC27" i="1" s="1"/>
  <c r="AC26" i="1" s="1"/>
  <c r="AC25" i="1" s="1"/>
  <c r="AD115" i="1"/>
  <c r="AD27" i="1" s="1"/>
  <c r="AD26" i="1" s="1"/>
  <c r="AD25" i="1" s="1"/>
  <c r="FJ25" i="1"/>
  <c r="FI25" i="1" s="1"/>
  <c r="FI28" i="1"/>
  <c r="FJ27" i="1"/>
  <c r="CE138" i="1"/>
  <c r="CE115" i="1" s="1"/>
  <c r="CE27" i="1" s="1"/>
  <c r="CE26" i="1" s="1"/>
  <c r="CE25" i="1" s="1"/>
  <c r="CF115" i="1"/>
  <c r="CF27" i="1" s="1"/>
  <c r="CF26" i="1" s="1"/>
  <c r="CF25" i="1" s="1"/>
  <c r="FJ26" i="1" l="1"/>
  <c r="FI26" i="1" s="1"/>
  <c r="FI27" i="1"/>
</calcChain>
</file>

<file path=xl/sharedStrings.xml><?xml version="1.0" encoding="utf-8"?>
<sst xmlns="http://schemas.openxmlformats.org/spreadsheetml/2006/main" count="911" uniqueCount="280">
  <si>
    <t>…</t>
  </si>
  <si>
    <t>Объект 2</t>
  </si>
  <si>
    <t>Объект 1</t>
  </si>
  <si>
    <t>Оплата процентов за привлеченные кредитные ресурсы</t>
  </si>
  <si>
    <t>Справочно:</t>
  </si>
  <si>
    <t>Погашение Кт задолж-ти 2011 года</t>
  </si>
  <si>
    <t>Выкуп земельного участка г. Биробидиджан, ул. Димитрова 6 (территория под РПБ)</t>
  </si>
  <si>
    <t>53</t>
  </si>
  <si>
    <t>Приобретение объектов основных средств</t>
  </si>
  <si>
    <t>1.2.</t>
  </si>
  <si>
    <t>П</t>
  </si>
  <si>
    <t>ПИР на строительство ПС 110/35/6 "Парк" в г. Биробиджане (с расширением ОРУ 110 кВ ПС "БВС")</t>
  </si>
  <si>
    <t>52</t>
  </si>
  <si>
    <t xml:space="preserve">ПИР Базы Смидовичского РЭС в п. Приамурском </t>
  </si>
  <si>
    <t>51</t>
  </si>
  <si>
    <t>ПИР на строительство базы Теплоозерского РЭС в п. Теплое Озеро</t>
  </si>
  <si>
    <t>50</t>
  </si>
  <si>
    <t xml:space="preserve">ПИР на строительство ВЛ-35 кВ "Горки-Бира" с заходами на п/ст 35/10кВ "Горка" и п/ст 35/10кВ "Бира" </t>
  </si>
  <si>
    <t>49</t>
  </si>
  <si>
    <t>ПИР на строительство распределительных сетей 6 кВ г. Биробиджана</t>
  </si>
  <si>
    <t>48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</si>
  <si>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</si>
  <si>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</si>
  <si>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</si>
  <si>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</si>
  <si>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П/С</t>
  </si>
  <si>
    <t>Ремонтно-производственная база (с гаражом) в п.Дубовое (в т.ч. ПИР)</t>
  </si>
  <si>
    <t>Ремонтно-производственная база (с гаражом) в п. Партизанском (в т.ч. ПИР)</t>
  </si>
  <si>
    <t>С</t>
  </si>
  <si>
    <t xml:space="preserve">База Смидовичского РЭС в п. Приамурском </t>
  </si>
  <si>
    <t xml:space="preserve">Строительство маслохозяйства  на базе филиала "ЭС ЕАО" </t>
  </si>
  <si>
    <t>Прочие объекты электроэнергетики, в.т.ч.:</t>
  </si>
  <si>
    <t>1.1.2.5</t>
  </si>
  <si>
    <t xml:space="preserve"> Уровень входящего напряжения 10 кВ (СН2)</t>
  </si>
  <si>
    <t xml:space="preserve"> Уровень входящего напряжения 35 кВ (СН1)</t>
  </si>
  <si>
    <t>Уровень входящего напряжения 110 кВ (ВН)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</si>
  <si>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</si>
  <si>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</si>
  <si>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</si>
  <si>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</si>
  <si>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</si>
  <si>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</si>
  <si>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</si>
  <si>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 xml:space="preserve">Мероприятия по присоединению заявителей свыше 15 кВт </t>
  </si>
  <si>
    <t>Мероприятия по присоединению заявителей до 15 кВт</t>
  </si>
  <si>
    <t xml:space="preserve">                   ВЛЭП 1-20 кВ (СН2)</t>
  </si>
  <si>
    <t xml:space="preserve">                   ВЛЭП 35 кВ (СН1)</t>
  </si>
  <si>
    <t xml:space="preserve">                   ВЛЭП 110-220 кВ (ВН)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</si>
  <si>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</si>
  <si>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</si>
  <si>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</si>
  <si>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</si>
  <si>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Инновации и НИОКР</t>
  </si>
  <si>
    <t>1.1.2.3</t>
  </si>
  <si>
    <t>Энергосбережение и повышение энергетической эффективности, в т.ч.</t>
  </si>
  <si>
    <t>1.1.2.2</t>
  </si>
  <si>
    <t xml:space="preserve">  Уровень входящего напряжения 10 кВ (СН2)</t>
  </si>
  <si>
    <t>Строительство ПС 110/35/6 кВ "Парк" в г. Биробиджане</t>
  </si>
  <si>
    <t>41</t>
  </si>
  <si>
    <t xml:space="preserve">  Уровень входящего напряжения 110 кВ (ВН)</t>
  </si>
  <si>
    <t>Строительство распределительных сетей 6 кВ г. Биробиджана</t>
  </si>
  <si>
    <t>40</t>
  </si>
  <si>
    <t>Основные объекты всего, в т.ч.</t>
  </si>
  <si>
    <t>1.1.2.1</t>
  </si>
  <si>
    <t>Новое строительство</t>
  </si>
  <si>
    <t>1.1.2.</t>
  </si>
  <si>
    <t xml:space="preserve">ПИР на расширение ПС 35 кВ "ЧТФ" в г. Биробиджане с переводом на напряжение 110 кВ </t>
  </si>
  <si>
    <t>39</t>
  </si>
  <si>
    <t>ПИР на реконструкцию ПС 110/35/10 "Ленинская" с заменой трансформаторов на 25 МВА</t>
  </si>
  <si>
    <t>38</t>
  </si>
  <si>
    <t xml:space="preserve">ПИР на строительство ВЛ 110 кВ "Унгун-Биджан" подвеска грозотроса с встроенным ВОК (33 км) и замена провода АС-70 на АС-120 (103 км провода)   </t>
  </si>
  <si>
    <t>37</t>
  </si>
  <si>
    <t>ПИР на расширение ОРУ-110 кв ПС 110/35/10/6 кВ "БВС"</t>
  </si>
  <si>
    <t>36</t>
  </si>
  <si>
    <t xml:space="preserve">ПИР на реконструкцию принятых муниципальных эл. сетей 0.4 кВ п. Бира, Облученского района </t>
  </si>
  <si>
    <t>35</t>
  </si>
  <si>
    <t xml:space="preserve">ПИР на реконструкцию  перехода ВЛ 35 кВ Т-104 через р. Тунгуска </t>
  </si>
  <si>
    <t>34</t>
  </si>
  <si>
    <t>1.1.1.10</t>
  </si>
  <si>
    <t>Оборудование не требующее монтажа</t>
  </si>
  <si>
    <t>Оборудование  ИТ</t>
  </si>
  <si>
    <t xml:space="preserve">Обновление автотранспортного парка </t>
  </si>
  <si>
    <t>1.1.1.9</t>
  </si>
  <si>
    <t>Установка автоматизированных систем пожарной сигнализации (АУПС) и пожаротушения (АУПТ)</t>
  </si>
  <si>
    <t>30</t>
  </si>
  <si>
    <t xml:space="preserve">Модернизация измерительных приборов показателей качества электроэнергии </t>
  </si>
  <si>
    <t>29</t>
  </si>
  <si>
    <t>Замена измерительных трансформаторов тока и напряжения (ЦП 2.4)</t>
  </si>
  <si>
    <t>28</t>
  </si>
  <si>
    <t>Диспетчерский мнемощит для городского РЭС (неактивный)</t>
  </si>
  <si>
    <t>27</t>
  </si>
  <si>
    <t>Мероприятия по антитеррору административного здания филиала ОАО "ДРСК"-"ЭС ЕАО" с центральным диспетчерским щитом управления</t>
  </si>
  <si>
    <t>26</t>
  </si>
  <si>
    <t>Мероприятия по антитеррористической защищенности объектов</t>
  </si>
  <si>
    <t>25</t>
  </si>
  <si>
    <t>Заземление шкафов учета</t>
  </si>
  <si>
    <t>24</t>
  </si>
  <si>
    <t>Охранная  сигнализация ( п/ст "БВС", "СК", "АРЗ")</t>
  </si>
  <si>
    <t>23</t>
  </si>
  <si>
    <t>1.1.1.8</t>
  </si>
  <si>
    <t>Уровень входящего напряжения 10 кВ (СН2)</t>
  </si>
  <si>
    <t>Реконструкция ПС-35 кВ "СК", "Будукан", "ПТФ",ТП 165 /монтаж ячеек/</t>
  </si>
  <si>
    <t>1.1.1.7</t>
  </si>
  <si>
    <t>Уровень входящего напряжения 35 кВ (СН1)</t>
  </si>
  <si>
    <t>Установка устройств регулирования напряжения и компенсации реактивной мощности, в т.ч.</t>
  </si>
  <si>
    <t>1.1.1.6</t>
  </si>
  <si>
    <t>Организация каналов связи для передачи команд диспетчерского и технологического управления (ДТУ) филиала "ЭС ЕАО" (ЦП 3.2.)</t>
  </si>
  <si>
    <t>21</t>
  </si>
  <si>
    <t>Оснащение ПС и ДП источниками бесперебойного питания телемеханики и связи филиала "ЭС ЕАО" (ЦП 3.3.)</t>
  </si>
  <si>
    <t>20</t>
  </si>
  <si>
    <t xml:space="preserve"> Оснащение ПС  устройствами телемеханики и ДП оперативно-информационными комплексами (ОИК) (ЦП 3.1 )</t>
  </si>
  <si>
    <t>19</t>
  </si>
  <si>
    <t xml:space="preserve">Создание систем телемеханики  и связи </t>
  </si>
  <si>
    <t>1.1.1.5</t>
  </si>
  <si>
    <t>Установка дуговых защит ПС-110кВ   (ЦП 2.1)</t>
  </si>
  <si>
    <t>18</t>
  </si>
  <si>
    <t>Установка дуговых защит ПС-35кВ   (ЦП 2.1)</t>
  </si>
  <si>
    <t>17</t>
  </si>
  <si>
    <t>Создание систем противоаварийной и режимной автоматики, в т.ч.</t>
  </si>
  <si>
    <t>1.1.1.4</t>
  </si>
  <si>
    <t>Внедрение новейшей аппаратуры для проверки и обслуживания цифровых защит</t>
  </si>
  <si>
    <t>Внедрение на подстанциях аппаратуры автоматического определения мест повреждений и цифровых регистраторов аварийных событий (ЦП 2.2)</t>
  </si>
  <si>
    <t>1.1.1.3</t>
  </si>
  <si>
    <t>Средства учета и контроля (АИИС КУЭ розничного рынка, модернизация точек учета)</t>
  </si>
  <si>
    <t>14</t>
  </si>
  <si>
    <t>1.1.1.2</t>
  </si>
  <si>
    <t xml:space="preserve">                Уровень входящего напряжения 10 кВ (СН2)</t>
  </si>
  <si>
    <t>Расширение ПС 35/10 кВ "Пашково" на одну линейную ячейку (в т.ч. ПИР)</t>
  </si>
  <si>
    <t>Монтаж и наладка ячеек ПС 35кВ</t>
  </si>
  <si>
    <t>12</t>
  </si>
  <si>
    <t xml:space="preserve">Расширение ПС 35 кВ "ЧТФ" в г. Биробиджане с переводом на напряжение 110 кВ </t>
  </si>
  <si>
    <t>11</t>
  </si>
  <si>
    <t>Реконструкция ПС 110/35/10 Ленинская (замена трансформаторов на 25 МВА),</t>
  </si>
  <si>
    <t>10</t>
  </si>
  <si>
    <t>Расширение ОРУ-110 кв ПС 110/35/10/6 кВ "БВС" в г. Биробиджане</t>
  </si>
  <si>
    <t>9</t>
  </si>
  <si>
    <t xml:space="preserve">Реконструкция принятых муниципальных эл. сетей 0.4 кВ п. Бира, Облученского района </t>
  </si>
  <si>
    <t>Реконструкция эл. набжения с. Ленинск</t>
  </si>
  <si>
    <t>С/П</t>
  </si>
  <si>
    <t xml:space="preserve">Реконструкция электроснабжения п. Теплоозерск, Облученского района </t>
  </si>
  <si>
    <t xml:space="preserve">Реконструкция принятых муниципальных сетей 0.4 кВ г. Облучье </t>
  </si>
  <si>
    <t>5</t>
  </si>
  <si>
    <t>ВЛ-10кВ Ф-156, Ф-154 Подвеска ВОК (0,4км) с заходами на ПС 220 кВ "Левобережная" и на РПБ Смидовичского РЭС для организации цифровых каналов Со Смидовичским РЭС , (в т.ч. ПИР)</t>
  </si>
  <si>
    <t>4</t>
  </si>
  <si>
    <t>Перенос части ВЛ-10 кВ Ф-21, Ф25, 26 с. Пашково Облученского р-на</t>
  </si>
  <si>
    <t>3</t>
  </si>
  <si>
    <t xml:space="preserve">Реконструкция  перехода ВЛ 35 кВ Т-104 через р. Тунгуска </t>
  </si>
  <si>
    <t>2</t>
  </si>
  <si>
    <t>ВЛ 35кВ (ПС 220кВ "Облучье"-ПС 35кВ "ЦЭС" подвеска ВОК (7км) с заходами на ПС 220кВ "Облучье" и РПБ Облученского РЭС (в т. ч. ПИР)</t>
  </si>
  <si>
    <t>1</t>
  </si>
  <si>
    <t xml:space="preserve">               Воздушные линии, в т.ч.</t>
  </si>
  <si>
    <t>57МВА</t>
  </si>
  <si>
    <t>32МВА</t>
  </si>
  <si>
    <t>25МВА</t>
  </si>
  <si>
    <t>188,15км/82МВА</t>
  </si>
  <si>
    <t>1.1.1.1</t>
  </si>
  <si>
    <t xml:space="preserve">Техническое перевооружение и реконструкция </t>
  </si>
  <si>
    <t>1.1.1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</si>
  <si>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</si>
  <si>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</si>
  <si>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</si>
  <si>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1.</t>
  </si>
  <si>
    <t xml:space="preserve">ВСЕГО по филиалу  "ЭС ЕАО" </t>
  </si>
  <si>
    <t>млн.рублей</t>
  </si>
  <si>
    <t>млн. рублей</t>
  </si>
  <si>
    <t>МВт/Гкал/ч/км/МВА</t>
  </si>
  <si>
    <t>км/МВА</t>
  </si>
  <si>
    <t>С/П*</t>
  </si>
  <si>
    <t>Итого 2012-2017гг.</t>
  </si>
  <si>
    <t>План 2017</t>
  </si>
  <si>
    <t>План 2016</t>
  </si>
  <si>
    <t>План 2015</t>
  </si>
  <si>
    <t>План 2014</t>
  </si>
  <si>
    <t>План 2013</t>
  </si>
  <si>
    <t>План 2012</t>
  </si>
  <si>
    <t>Кредиты</t>
  </si>
  <si>
    <t>Привлеченные средства, в т.ч.:</t>
  </si>
  <si>
    <t>в т.ч. Выпадающие доходы по техприсоединению потребителей, включенные в тариф на передачу</t>
  </si>
  <si>
    <t>Прочие собственные средства</t>
  </si>
  <si>
    <t>Амортизация /возврат капитала/</t>
  </si>
  <si>
    <t>в т.ч. от технологического присоединения потребителей</t>
  </si>
  <si>
    <t>в т.ч. от технологического присоединения /для электросетевых компаний/</t>
  </si>
  <si>
    <t>в т.ч. инвестиционная составляющая в тарифе/доход на капитал/</t>
  </si>
  <si>
    <t>Прибыль, направляемая на инвестиции:</t>
  </si>
  <si>
    <t>Собственные средства</t>
  </si>
  <si>
    <t>Дефицит</t>
  </si>
  <si>
    <t>Прочие привлеченные средства</t>
  </si>
  <si>
    <t>Использование лизинга</t>
  </si>
  <si>
    <t>Средства внешних инвесторов</t>
  </si>
  <si>
    <t>Бюджетное финансирование</t>
  </si>
  <si>
    <t>Займы организаций</t>
  </si>
  <si>
    <t>Облигационные займы</t>
  </si>
  <si>
    <t>Остаток собственных средств на начало года</t>
  </si>
  <si>
    <t>в т.ч. средства допэмиссии</t>
  </si>
  <si>
    <t>Возврат НДС</t>
  </si>
  <si>
    <t>Недоиспользованная амортизация прошлых лет</t>
  </si>
  <si>
    <t>Прочая амортизация</t>
  </si>
  <si>
    <t>Амортизация, учтенная в тарифе</t>
  </si>
  <si>
    <t>в т.ч. от технологического присоединения /для электросетевых компаний</t>
  </si>
  <si>
    <t>Итого</t>
  </si>
  <si>
    <t>Освоение капитальных вложений (без НДС)</t>
  </si>
  <si>
    <t>Объем финансирования (с НДС)</t>
  </si>
  <si>
    <t>Ввод мощностей</t>
  </si>
  <si>
    <t>План 
финансирования 
текущего года 2011г</t>
  </si>
  <si>
    <t>Остаточная стоимость строительства ** на начало 2012г(с НДС)</t>
  </si>
  <si>
    <t>Полная 
стоимость 
строительства **(с НДС)</t>
  </si>
  <si>
    <t>год 
окончания 
строительства</t>
  </si>
  <si>
    <t>год 
начала 
сроительства</t>
  </si>
  <si>
    <t>Проектная мощность/
протяженность сетей</t>
  </si>
  <si>
    <t>Стадия реализации проекта</t>
  </si>
  <si>
    <t>Наименование объекта</t>
  </si>
  <si>
    <t>№№</t>
  </si>
  <si>
    <t>правительства Еврейской автономной области от 28.09.2012 №38</t>
  </si>
  <si>
    <t xml:space="preserve"> к приказу управления жилищно - коммунального хозяйства и энергетики</t>
  </si>
  <si>
    <t>Инвестиционная программа от 10.08.2012  филиала "Электрические сети ЕАО" открытого акционерного общества "Дальневосточная распределительная сетевая компания" на 2012 - 2017 годы</t>
  </si>
  <si>
    <t>Приложение</t>
  </si>
  <si>
    <t>М.П.</t>
  </si>
  <si>
    <t>«___»  августа  2012 года</t>
  </si>
  <si>
    <t>____________________А.Г. Палей</t>
  </si>
  <si>
    <t>И.о.генерального директора ОАО "ДРСК"</t>
  </si>
  <si>
    <t>Утверждаю</t>
  </si>
  <si>
    <t>Перечень инвестиционных проектов на период  реализации инвестиционной программы ОАО "ДРСК филиала "ЭС ЕАО" на период 2012-2017гг.</t>
  </si>
  <si>
    <t>от 24.03.2010 № 114</t>
  </si>
  <si>
    <t>к Приказу Минэнерго России</t>
  </si>
  <si>
    <t>Приложение  № 1.1</t>
  </si>
  <si>
    <t xml:space="preserve"> </t>
  </si>
  <si>
    <t>исп.Литвинцева Г.Н. тел..2-01-66</t>
  </si>
  <si>
    <t>ПИР на строительство базы Смидовичского РЭС в п. Приамурском</t>
  </si>
  <si>
    <t>47</t>
  </si>
  <si>
    <t>База Смидовичского РЭС в п. Приамурском (в т.ч. ПИР)</t>
  </si>
  <si>
    <t>НИОКР, в.т.ч.:</t>
  </si>
  <si>
    <t>1.1.2.3.2</t>
  </si>
  <si>
    <t>Инновационные проекты, в т.ч.</t>
  </si>
  <si>
    <t>1.1.2.3.1</t>
  </si>
  <si>
    <t>Инновации и НИОКР, в.т.ч.:</t>
  </si>
  <si>
    <t>1.1.2</t>
  </si>
  <si>
    <t>33</t>
  </si>
  <si>
    <t>32</t>
  </si>
  <si>
    <t>Модернизация измерительных приборов показателей качества электроэнергии</t>
  </si>
  <si>
    <t>Модернизация измерительных комплексов (ЦП 14)</t>
  </si>
  <si>
    <t>Диспетчерский мнемощит для Городского РЭС (неактивный)</t>
  </si>
  <si>
    <t xml:space="preserve">Заземление шкафов учета </t>
  </si>
  <si>
    <t>22</t>
  </si>
  <si>
    <t>16</t>
  </si>
  <si>
    <t>15</t>
  </si>
  <si>
    <t>1.1.1.3.2</t>
  </si>
  <si>
    <t>1.1.1.3.1</t>
  </si>
  <si>
    <t>Инновации и НИОКР, в т.ч.</t>
  </si>
  <si>
    <t>32 МВА</t>
  </si>
  <si>
    <t xml:space="preserve">                Уровень входящего напряжения 35 кВ (СН1)</t>
  </si>
  <si>
    <t>25 МВА</t>
  </si>
  <si>
    <t xml:space="preserve">Расширение ОРУ -110 кВ на ПС 110/35/10/6 кВ "БВС" в г. Биробиджане </t>
  </si>
  <si>
    <t xml:space="preserve">                Уровень входящего напряжения 110 кВ (ВН)</t>
  </si>
  <si>
    <t>57 МВА</t>
  </si>
  <si>
    <t>6</t>
  </si>
  <si>
    <t>Реконструкция электрических сетей /в т. ч. ПИР/</t>
  </si>
  <si>
    <t xml:space="preserve">ВЛ 110 кВ "Унгун-Биджан" подвеска грозотроса с встроенным ВОК (33 км) и замена провода АС-70 на АС-120 (103 км провода)   </t>
  </si>
  <si>
    <t>Электрические сети низкого напряжения (распределительные), в т.ч.:</t>
  </si>
  <si>
    <t>млн.руб.</t>
  </si>
  <si>
    <t>IV кв.</t>
  </si>
  <si>
    <t>III кв.</t>
  </si>
  <si>
    <t xml:space="preserve">II кв. </t>
  </si>
  <si>
    <t>I кв.</t>
  </si>
  <si>
    <t>План 
года 2017</t>
  </si>
  <si>
    <t>План 
года 2016</t>
  </si>
  <si>
    <t>План 
года 2015</t>
  </si>
  <si>
    <t>План 
года 2014</t>
  </si>
  <si>
    <t>План 
года 2013</t>
  </si>
  <si>
    <t>План года 2012</t>
  </si>
  <si>
    <t>Ввод основных средств, млн. руб.</t>
  </si>
  <si>
    <t xml:space="preserve">Полная 
стоимость основных средств (без НДС)
</t>
  </si>
  <si>
    <t>Прогноз ввода/вывода объектов  ОАО "ДРСК"-"Электрические сети ЕАО"</t>
  </si>
  <si>
    <t>«___»________ 2012 года</t>
  </si>
  <si>
    <t>А.Г. Палей</t>
  </si>
  <si>
    <t>И.о. генерального директора ОАО "ДРСК"</t>
  </si>
  <si>
    <t>План-прогноз ввода основных средств филиала ОАО "ДРСК"-"ЭС ЕАО" на период 2012-2017 гг</t>
  </si>
  <si>
    <t>от «24» марта 2010 г. № 114</t>
  </si>
  <si>
    <t>к приказу Минэнерго России</t>
  </si>
  <si>
    <t>Приложение № 1.5 к Приказу</t>
  </si>
  <si>
    <t>Приложение №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</si>
</sst>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00"/>
    <numFmt numFmtId="166" formatCode="0.0"/>
    <numFmt numFmtId="167" formatCode="0.0000"/>
    <numFmt numFmtId="168" formatCode="#,##0_);[Red]\(#,##0\)"/>
    <numFmt numFmtId="169" formatCode="#,##0.000"/>
    <numFmt numFmtId="170" formatCode="#,##0.0"/>
    <numFmt numFmtId="171" formatCode="#,##0_);\(#,##0\)"/>
    <numFmt numFmtId="172" formatCode="[&lt;=9999999]###\-####;\+#_ \(###\)\ ###\-####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Helv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2"/>
      <name val="Times New Roman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  <font>
      <b/>
      <sz val="18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1">
    <xf numFmtId="0" fontId="0" fillId="0" borderId="0"/>
    <xf numFmtId="0" fontId="2" fillId="0" borderId="0" applyProtection="0"/>
    <xf numFmtId="0" fontId="2" fillId="0" borderId="0"/>
    <xf numFmtId="0" fontId="6" fillId="0" borderId="0"/>
    <xf numFmtId="0" fontId="2" fillId="0" borderId="0"/>
    <xf numFmtId="0" fontId="7" fillId="0" borderId="0"/>
    <xf numFmtId="0" fontId="2" fillId="0" borderId="0"/>
    <xf numFmtId="168" fontId="8" fillId="0" borderId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168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168" fontId="8" fillId="0" borderId="0">
      <alignment vertical="top"/>
    </xf>
    <xf numFmtId="0" fontId="9" fillId="0" borderId="0"/>
    <xf numFmtId="168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168" fontId="8" fillId="0" borderId="0">
      <alignment vertical="top"/>
    </xf>
    <xf numFmtId="0" fontId="9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168" fontId="16" fillId="18" borderId="0">
      <alignment vertical="top"/>
    </xf>
    <xf numFmtId="14" fontId="17" fillId="0" borderId="0">
      <alignment vertical="top"/>
    </xf>
    <xf numFmtId="168" fontId="18" fillId="0" borderId="0">
      <alignment vertical="top"/>
    </xf>
    <xf numFmtId="0" fontId="19" fillId="0" borderId="0">
      <alignment vertical="top"/>
    </xf>
    <xf numFmtId="168" fontId="20" fillId="0" borderId="0">
      <alignment vertical="top"/>
    </xf>
    <xf numFmtId="171" fontId="16" fillId="0" borderId="0">
      <alignment vertical="top"/>
    </xf>
    <xf numFmtId="168" fontId="21" fillId="19" borderId="0">
      <alignment horizontal="right" vertical="top"/>
    </xf>
    <xf numFmtId="172" fontId="17" fillId="0" borderId="0">
      <alignment vertical="top"/>
    </xf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2" fillId="9" borderId="47" applyNumberFormat="0" applyAlignment="0" applyProtection="0"/>
    <xf numFmtId="0" fontId="23" fillId="24" borderId="48" applyNumberFormat="0" applyAlignment="0" applyProtection="0"/>
    <xf numFmtId="0" fontId="24" fillId="24" borderId="47" applyNumberFormat="0" applyAlignment="0" applyProtection="0"/>
    <xf numFmtId="44" fontId="3" fillId="0" borderId="0" applyFont="0" applyFill="0" applyBorder="0" applyAlignment="0" applyProtection="0"/>
    <xf numFmtId="0" fontId="25" fillId="0" borderId="0" applyBorder="0">
      <alignment horizontal="center" vertical="center" wrapText="1"/>
    </xf>
    <xf numFmtId="0" fontId="26" fillId="0" borderId="49" applyNumberFormat="0" applyFill="0" applyAlignment="0" applyProtection="0"/>
    <xf numFmtId="0" fontId="27" fillId="0" borderId="50" applyNumberFormat="0" applyFill="0" applyAlignment="0" applyProtection="0"/>
    <xf numFmtId="0" fontId="28" fillId="0" borderId="5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6" applyBorder="0">
      <alignment horizontal="center" vertical="center" wrapText="1"/>
    </xf>
    <xf numFmtId="4" fontId="30" fillId="25" borderId="5" applyBorder="0">
      <alignment horizontal="right"/>
    </xf>
    <xf numFmtId="0" fontId="31" fillId="0" borderId="52" applyNumberFormat="0" applyFill="0" applyAlignment="0" applyProtection="0"/>
    <xf numFmtId="0" fontId="32" fillId="26" borderId="53" applyNumberFormat="0" applyAlignment="0" applyProtection="0"/>
    <xf numFmtId="0" fontId="33" fillId="0" borderId="0" applyNumberFormat="0" applyFill="0" applyBorder="0" applyAlignment="0" applyProtection="0"/>
    <xf numFmtId="0" fontId="34" fillId="27" borderId="0" applyNumberFormat="0" applyBorder="0" applyAlignment="0" applyProtection="0"/>
    <xf numFmtId="0" fontId="3" fillId="0" borderId="0"/>
    <xf numFmtId="0" fontId="3" fillId="0" borderId="0"/>
    <xf numFmtId="0" fontId="35" fillId="0" borderId="0"/>
    <xf numFmtId="0" fontId="3" fillId="0" borderId="0"/>
    <xf numFmtId="0" fontId="36" fillId="0" borderId="0"/>
    <xf numFmtId="0" fontId="35" fillId="0" borderId="0"/>
    <xf numFmtId="0" fontId="36" fillId="0" borderId="0"/>
    <xf numFmtId="0" fontId="1" fillId="0" borderId="0"/>
    <xf numFmtId="0" fontId="37" fillId="0" borderId="0"/>
    <xf numFmtId="0" fontId="36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14" fillId="0" borderId="0"/>
    <xf numFmtId="0" fontId="36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6" fillId="0" borderId="0"/>
    <xf numFmtId="0" fontId="3" fillId="0" borderId="0"/>
    <xf numFmtId="0" fontId="2" fillId="0" borderId="0"/>
    <xf numFmtId="0" fontId="41" fillId="5" borderId="0" applyNumberFormat="0" applyBorder="0" applyAlignment="0" applyProtection="0"/>
    <xf numFmtId="0" fontId="42" fillId="0" borderId="0" applyNumberFormat="0" applyFill="0" applyBorder="0" applyAlignment="0" applyProtection="0"/>
    <xf numFmtId="0" fontId="3" fillId="28" borderId="54" applyNumberFormat="0" applyFont="0" applyAlignment="0" applyProtection="0"/>
    <xf numFmtId="0" fontId="14" fillId="28" borderId="5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55" applyNumberFormat="0" applyFill="0" applyAlignment="0" applyProtection="0"/>
    <xf numFmtId="168" fontId="8" fillId="0" borderId="0">
      <alignment vertical="top"/>
    </xf>
    <xf numFmtId="0" fontId="2" fillId="0" borderId="0"/>
    <xf numFmtId="0" fontId="9" fillId="0" borderId="0"/>
    <xf numFmtId="0" fontId="9" fillId="0" borderId="0"/>
    <xf numFmtId="0" fontId="45" fillId="0" borderId="0"/>
    <xf numFmtId="0" fontId="2" fillId="0" borderId="0"/>
    <xf numFmtId="0" fontId="4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30" fillId="3" borderId="0" applyBorder="0">
      <alignment horizontal="right"/>
    </xf>
    <xf numFmtId="0" fontId="48" fillId="6" borderId="0" applyNumberFormat="0" applyBorder="0" applyAlignment="0" applyProtection="0"/>
  </cellStyleXfs>
  <cellXfs count="482">
    <xf numFmtId="0" fontId="0" fillId="0" borderId="0" xfId="0"/>
    <xf numFmtId="0" fontId="3" fillId="0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vertical="center" wrapText="1"/>
    </xf>
    <xf numFmtId="0" fontId="3" fillId="2" borderId="0" xfId="1" applyFont="1" applyFill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left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10" xfId="3" applyFont="1" applyFill="1" applyBorder="1" applyAlignment="1" applyProtection="1">
      <alignment horizontal="left" vertical="center" wrapText="1"/>
    </xf>
    <xf numFmtId="49" fontId="3" fillId="2" borderId="9" xfId="2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4" applyFont="1" applyFill="1" applyBorder="1" applyAlignment="1" applyProtection="1">
      <alignment horizontal="left" vertical="center" wrapText="1"/>
      <protection locked="0"/>
    </xf>
    <xf numFmtId="49" fontId="4" fillId="3" borderId="9" xfId="4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>
      <alignment vertical="center" wrapText="1"/>
    </xf>
    <xf numFmtId="49" fontId="3" fillId="2" borderId="9" xfId="4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3" applyFont="1" applyFill="1" applyBorder="1" applyAlignment="1" applyProtection="1">
      <alignment horizontal="left" vertical="center" wrapText="1"/>
      <protection locked="0"/>
    </xf>
    <xf numFmtId="49" fontId="3" fillId="2" borderId="9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 applyProtection="1">
      <alignment vertical="center" wrapText="1"/>
      <protection locked="0"/>
    </xf>
    <xf numFmtId="0" fontId="3" fillId="2" borderId="10" xfId="4" applyFont="1" applyFill="1" applyBorder="1" applyAlignment="1" applyProtection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10" xfId="4" applyFont="1" applyFill="1" applyBorder="1" applyAlignment="1" applyProtection="1">
      <alignment vertical="center" wrapText="1"/>
      <protection locked="0"/>
    </xf>
    <xf numFmtId="49" fontId="4" fillId="2" borderId="9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4" applyFont="1" applyFill="1" applyBorder="1" applyAlignment="1" applyProtection="1">
      <alignment horizontal="left" vertical="center" wrapText="1"/>
      <protection locked="0"/>
    </xf>
    <xf numFmtId="0" fontId="3" fillId="2" borderId="10" xfId="2" applyFont="1" applyFill="1" applyBorder="1" applyAlignment="1">
      <alignment horizontal="left" vertical="center" wrapText="1"/>
    </xf>
    <xf numFmtId="0" fontId="3" fillId="2" borderId="10" xfId="4" applyFont="1" applyFill="1" applyBorder="1" applyAlignment="1" applyProtection="1">
      <alignment vertical="center" wrapText="1"/>
      <protection locked="0"/>
    </xf>
    <xf numFmtId="49" fontId="3" fillId="2" borderId="9" xfId="3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4" applyFont="1" applyFill="1" applyBorder="1" applyAlignment="1" applyProtection="1">
      <alignment horizontal="left" vertical="center" wrapText="1"/>
      <protection locked="0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2" borderId="9" xfId="3" applyNumberFormat="1" applyFont="1" applyFill="1" applyBorder="1" applyAlignment="1" applyProtection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4" fillId="3" borderId="10" xfId="1" applyFont="1" applyFill="1" applyBorder="1" applyAlignment="1">
      <alignment horizontal="center" vertical="center" wrapText="1"/>
    </xf>
    <xf numFmtId="166" fontId="3" fillId="2" borderId="10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166" fontId="3" fillId="2" borderId="11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left" vertical="center" wrapText="1"/>
    </xf>
    <xf numFmtId="0" fontId="3" fillId="2" borderId="10" xfId="5" applyFont="1" applyFill="1" applyBorder="1" applyAlignment="1">
      <alignment vertical="center" wrapText="1"/>
    </xf>
    <xf numFmtId="49" fontId="3" fillId="2" borderId="14" xfId="4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>
      <alignment vertical="center" wrapText="1"/>
    </xf>
    <xf numFmtId="167" fontId="4" fillId="2" borderId="9" xfId="1" applyNumberFormat="1" applyFont="1" applyFill="1" applyBorder="1" applyAlignment="1">
      <alignment horizontal="center" vertical="center" wrapText="1"/>
    </xf>
    <xf numFmtId="49" fontId="3" fillId="2" borderId="9" xfId="3" applyNumberFormat="1" applyFont="1" applyFill="1" applyBorder="1" applyAlignment="1">
      <alignment horizontal="center" vertical="center" wrapText="1"/>
    </xf>
    <xf numFmtId="167" fontId="3" fillId="2" borderId="5" xfId="1" applyNumberFormat="1" applyFont="1" applyFill="1" applyBorder="1" applyAlignment="1">
      <alignment horizontal="center" vertical="center" wrapText="1"/>
    </xf>
    <xf numFmtId="1" fontId="3" fillId="2" borderId="5" xfId="6" applyNumberFormat="1" applyFont="1" applyFill="1" applyBorder="1" applyAlignment="1" applyProtection="1">
      <alignment horizontal="center" vertical="center" wrapText="1"/>
      <protection locked="0"/>
    </xf>
    <xf numFmtId="1" fontId="4" fillId="2" borderId="5" xfId="6" applyNumberFormat="1" applyFont="1" applyFill="1" applyBorder="1" applyAlignment="1" applyProtection="1">
      <alignment horizontal="center" vertical="center" wrapText="1"/>
      <protection locked="0"/>
    </xf>
    <xf numFmtId="1" fontId="3" fillId="2" borderId="9" xfId="7" applyNumberFormat="1" applyFont="1" applyFill="1" applyBorder="1" applyAlignment="1">
      <alignment horizontal="center"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1" fontId="4" fillId="2" borderId="9" xfId="7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left" vertical="center" wrapText="1"/>
    </xf>
    <xf numFmtId="3" fontId="4" fillId="2" borderId="10" xfId="4" applyNumberFormat="1" applyFont="1" applyFill="1" applyBorder="1" applyAlignment="1">
      <alignment horizontal="left" vertical="center" wrapText="1"/>
    </xf>
    <xf numFmtId="0" fontId="4" fillId="2" borderId="10" xfId="4" applyFont="1" applyFill="1" applyBorder="1" applyAlignment="1" applyProtection="1">
      <alignment horizontal="center" vertical="center" wrapText="1"/>
      <protection locked="0"/>
    </xf>
    <xf numFmtId="0" fontId="4" fillId="2" borderId="10" xfId="3" applyFont="1" applyFill="1" applyBorder="1" applyAlignment="1" applyProtection="1">
      <alignment horizontal="left" vertical="center" wrapText="1"/>
      <protection locked="0"/>
    </xf>
    <xf numFmtId="164" fontId="3" fillId="2" borderId="5" xfId="3" applyNumberFormat="1" applyFont="1" applyFill="1" applyBorder="1" applyAlignment="1">
      <alignment horizontal="center" vertical="center" wrapText="1"/>
    </xf>
    <xf numFmtId="0" fontId="3" fillId="2" borderId="10" xfId="6" applyFont="1" applyFill="1" applyBorder="1" applyAlignment="1">
      <alignment horizontal="left" vertical="center" wrapText="1"/>
    </xf>
    <xf numFmtId="0" fontId="3" fillId="2" borderId="10" xfId="6" applyFont="1" applyFill="1" applyBorder="1" applyAlignment="1">
      <alignment vertical="justify" wrapText="1"/>
    </xf>
    <xf numFmtId="0" fontId="3" fillId="2" borderId="10" xfId="3" applyFont="1" applyFill="1" applyBorder="1" applyAlignment="1" applyProtection="1">
      <alignment vertical="center" wrapText="1"/>
      <protection locked="0"/>
    </xf>
    <xf numFmtId="0" fontId="4" fillId="2" borderId="10" xfId="8" applyFont="1" applyFill="1" applyBorder="1" applyAlignment="1" applyProtection="1">
      <alignment horizontal="left" vertical="center" wrapText="1"/>
      <protection locked="0"/>
    </xf>
    <xf numFmtId="16" fontId="4" fillId="2" borderId="9" xfId="1" applyNumberFormat="1" applyFont="1" applyFill="1" applyBorder="1" applyAlignment="1">
      <alignment horizontal="center" vertical="center" wrapText="1"/>
    </xf>
    <xf numFmtId="1" fontId="3" fillId="2" borderId="5" xfId="6" applyNumberFormat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1" fontId="3" fillId="2" borderId="9" xfId="3" applyNumberFormat="1" applyFont="1" applyFill="1" applyBorder="1" applyAlignment="1">
      <alignment horizontal="center" vertical="center"/>
    </xf>
    <xf numFmtId="0" fontId="3" fillId="2" borderId="10" xfId="1" applyFont="1" applyFill="1" applyBorder="1" applyAlignment="1" applyProtection="1">
      <alignment horizontal="left" vertical="center" wrapText="1"/>
      <protection locked="0"/>
    </xf>
    <xf numFmtId="1" fontId="3" fillId="2" borderId="10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11" xfId="1" applyNumberFormat="1" applyFont="1" applyFill="1" applyBorder="1" applyAlignment="1">
      <alignment horizontal="center" vertical="center" wrapText="1"/>
    </xf>
    <xf numFmtId="1" fontId="4" fillId="2" borderId="10" xfId="1" applyNumberFormat="1" applyFont="1" applyFill="1" applyBorder="1" applyAlignment="1">
      <alignment horizontal="center" vertical="center" wrapText="1"/>
    </xf>
    <xf numFmtId="1" fontId="4" fillId="2" borderId="11" xfId="1" applyNumberFormat="1" applyFont="1" applyFill="1" applyBorder="1" applyAlignment="1">
      <alignment horizontal="center" vertical="center" wrapText="1"/>
    </xf>
    <xf numFmtId="164" fontId="4" fillId="2" borderId="8" xfId="3" applyNumberFormat="1" applyFont="1" applyFill="1" applyBorder="1" applyAlignment="1">
      <alignment horizontal="center" vertical="center" wrapText="1"/>
    </xf>
    <xf numFmtId="164" fontId="4" fillId="2" borderId="5" xfId="3" applyNumberFormat="1" applyFont="1" applyFill="1" applyBorder="1" applyAlignment="1">
      <alignment horizontal="center" vertical="center" wrapText="1"/>
    </xf>
    <xf numFmtId="164" fontId="4" fillId="2" borderId="9" xfId="3" applyNumberFormat="1" applyFont="1" applyFill="1" applyBorder="1" applyAlignment="1">
      <alignment horizontal="center" vertical="center" wrapText="1"/>
    </xf>
    <xf numFmtId="169" fontId="4" fillId="2" borderId="10" xfId="3" applyNumberFormat="1" applyFont="1" applyFill="1" applyBorder="1" applyAlignment="1">
      <alignment horizontal="center" vertical="center" wrapText="1"/>
    </xf>
    <xf numFmtId="169" fontId="4" fillId="2" borderId="5" xfId="3" applyNumberFormat="1" applyFont="1" applyFill="1" applyBorder="1" applyAlignment="1">
      <alignment horizontal="center" vertical="center" wrapText="1"/>
    </xf>
    <xf numFmtId="164" fontId="4" fillId="2" borderId="11" xfId="3" applyNumberFormat="1" applyFont="1" applyFill="1" applyBorder="1" applyAlignment="1">
      <alignment horizontal="center" vertical="center" wrapText="1"/>
    </xf>
    <xf numFmtId="169" fontId="4" fillId="2" borderId="8" xfId="3" applyNumberFormat="1" applyFont="1" applyFill="1" applyBorder="1" applyAlignment="1">
      <alignment horizontal="center" vertical="center" wrapText="1"/>
    </xf>
    <xf numFmtId="170" fontId="4" fillId="2" borderId="10" xfId="3" applyNumberFormat="1" applyFont="1" applyFill="1" applyBorder="1" applyAlignment="1">
      <alignment horizontal="center" vertical="center" wrapText="1"/>
    </xf>
    <xf numFmtId="170" fontId="4" fillId="2" borderId="5" xfId="3" applyNumberFormat="1" applyFont="1" applyFill="1" applyBorder="1" applyAlignment="1">
      <alignment horizontal="center" vertical="center" wrapText="1"/>
    </xf>
    <xf numFmtId="170" fontId="4" fillId="2" borderId="11" xfId="3" applyNumberFormat="1" applyFont="1" applyFill="1" applyBorder="1" applyAlignment="1">
      <alignment horizontal="center" vertical="center" wrapText="1"/>
    </xf>
    <xf numFmtId="166" fontId="4" fillId="2" borderId="10" xfId="1" applyNumberFormat="1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166" fontId="4" fillId="2" borderId="11" xfId="1" applyNumberFormat="1" applyFont="1" applyFill="1" applyBorder="1" applyAlignment="1">
      <alignment horizontal="center" vertical="center" wrapText="1"/>
    </xf>
    <xf numFmtId="169" fontId="4" fillId="2" borderId="10" xfId="1" applyNumberFormat="1" applyFont="1" applyFill="1" applyBorder="1" applyAlignment="1">
      <alignment horizontal="center" vertical="center" wrapText="1"/>
    </xf>
    <xf numFmtId="169" fontId="4" fillId="2" borderId="5" xfId="1" applyNumberFormat="1" applyFont="1" applyFill="1" applyBorder="1" applyAlignment="1">
      <alignment horizontal="center" vertical="center" wrapText="1"/>
    </xf>
    <xf numFmtId="169" fontId="4" fillId="2" borderId="11" xfId="1" applyNumberFormat="1" applyFont="1" applyFill="1" applyBorder="1" applyAlignment="1">
      <alignment horizontal="center" vertical="center" wrapText="1"/>
    </xf>
    <xf numFmtId="170" fontId="4" fillId="2" borderId="10" xfId="1" applyNumberFormat="1" applyFont="1" applyFill="1" applyBorder="1" applyAlignment="1">
      <alignment horizontal="center" vertical="center" wrapText="1"/>
    </xf>
    <xf numFmtId="170" fontId="4" fillId="2" borderId="5" xfId="1" applyNumberFormat="1" applyFont="1" applyFill="1" applyBorder="1" applyAlignment="1">
      <alignment horizontal="center" vertical="center" wrapText="1"/>
    </xf>
    <xf numFmtId="170" fontId="4" fillId="2" borderId="11" xfId="1" applyNumberFormat="1" applyFont="1" applyFill="1" applyBorder="1" applyAlignment="1">
      <alignment horizontal="center" vertical="center" wrapText="1"/>
    </xf>
    <xf numFmtId="169" fontId="4" fillId="3" borderId="10" xfId="1" applyNumberFormat="1" applyFont="1" applyFill="1" applyBorder="1" applyAlignment="1">
      <alignment horizontal="center" vertical="center" wrapText="1"/>
    </xf>
    <xf numFmtId="169" fontId="4" fillId="3" borderId="5" xfId="1" applyNumberFormat="1" applyFont="1" applyFill="1" applyBorder="1" applyAlignment="1">
      <alignment horizontal="center" vertical="center" wrapText="1"/>
    </xf>
    <xf numFmtId="166" fontId="4" fillId="3" borderId="10" xfId="1" applyNumberFormat="1" applyFont="1" applyFill="1" applyBorder="1" applyAlignment="1">
      <alignment horizontal="center" vertical="center" wrapText="1"/>
    </xf>
    <xf numFmtId="166" fontId="4" fillId="3" borderId="5" xfId="1" applyNumberFormat="1" applyFont="1" applyFill="1" applyBorder="1" applyAlignment="1">
      <alignment horizontal="center" vertical="center" wrapText="1"/>
    </xf>
    <xf numFmtId="166" fontId="4" fillId="3" borderId="11" xfId="1" applyNumberFormat="1" applyFont="1" applyFill="1" applyBorder="1" applyAlignment="1">
      <alignment horizontal="center" vertical="center" wrapText="1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49" fontId="4" fillId="3" borderId="9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>
      <alignment vertical="center" wrapText="1"/>
    </xf>
    <xf numFmtId="164" fontId="4" fillId="3" borderId="8" xfId="3" applyNumberFormat="1" applyFont="1" applyFill="1" applyBorder="1" applyAlignment="1">
      <alignment horizontal="center" vertical="center" wrapText="1"/>
    </xf>
    <xf numFmtId="164" fontId="4" fillId="3" borderId="5" xfId="3" applyNumberFormat="1" applyFont="1" applyFill="1" applyBorder="1" applyAlignment="1">
      <alignment horizontal="center" vertical="center" wrapText="1"/>
    </xf>
    <xf numFmtId="164" fontId="4" fillId="3" borderId="9" xfId="3" applyNumberFormat="1" applyFont="1" applyFill="1" applyBorder="1" applyAlignment="1">
      <alignment horizontal="center" vertical="center" wrapText="1"/>
    </xf>
    <xf numFmtId="169" fontId="4" fillId="3" borderId="10" xfId="3" applyNumberFormat="1" applyFont="1" applyFill="1" applyBorder="1" applyAlignment="1">
      <alignment horizontal="center" vertical="center" wrapText="1"/>
    </xf>
    <xf numFmtId="169" fontId="4" fillId="3" borderId="5" xfId="3" applyNumberFormat="1" applyFont="1" applyFill="1" applyBorder="1" applyAlignment="1">
      <alignment horizontal="center" vertical="center" wrapText="1"/>
    </xf>
    <xf numFmtId="164" fontId="4" fillId="3" borderId="11" xfId="3" applyNumberFormat="1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11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164" fontId="4" fillId="3" borderId="15" xfId="3" applyNumberFormat="1" applyFont="1" applyFill="1" applyBorder="1" applyAlignment="1">
      <alignment horizontal="center" vertical="center" wrapText="1"/>
    </xf>
    <xf numFmtId="164" fontId="4" fillId="3" borderId="16" xfId="3" applyNumberFormat="1" applyFont="1" applyFill="1" applyBorder="1" applyAlignment="1">
      <alignment horizontal="center" vertical="center" wrapText="1"/>
    </xf>
    <xf numFmtId="164" fontId="4" fillId="3" borderId="17" xfId="3" applyNumberFormat="1" applyFont="1" applyFill="1" applyBorder="1" applyAlignment="1">
      <alignment horizontal="center" vertical="center" wrapText="1"/>
    </xf>
    <xf numFmtId="164" fontId="4" fillId="3" borderId="18" xfId="1" applyNumberFormat="1" applyFont="1" applyFill="1" applyBorder="1" applyAlignment="1">
      <alignment horizontal="center" vertical="center" wrapText="1"/>
    </xf>
    <xf numFmtId="164" fontId="4" fillId="3" borderId="19" xfId="3" applyNumberFormat="1" applyFont="1" applyFill="1" applyBorder="1" applyAlignment="1">
      <alignment horizontal="center" vertical="center" wrapText="1"/>
    </xf>
    <xf numFmtId="169" fontId="4" fillId="3" borderId="16" xfId="3" applyNumberFormat="1" applyFont="1" applyFill="1" applyBorder="1" applyAlignment="1">
      <alignment horizontal="center" vertical="center" wrapText="1"/>
    </xf>
    <xf numFmtId="164" fontId="4" fillId="3" borderId="16" xfId="1" applyNumberFormat="1" applyFont="1" applyFill="1" applyBorder="1" applyAlignment="1">
      <alignment horizontal="center" vertical="center" wrapText="1"/>
    </xf>
    <xf numFmtId="0" fontId="4" fillId="3" borderId="20" xfId="3" applyFont="1" applyFill="1" applyBorder="1" applyAlignment="1">
      <alignment horizontal="center" vertical="center" wrapText="1"/>
    </xf>
    <xf numFmtId="0" fontId="4" fillId="3" borderId="16" xfId="3" applyFont="1" applyFill="1" applyBorder="1" applyAlignment="1">
      <alignment horizontal="center" vertical="center" wrapText="1"/>
    </xf>
    <xf numFmtId="0" fontId="4" fillId="3" borderId="21" xfId="3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3" applyFont="1" applyFill="1" applyBorder="1" applyAlignment="1">
      <alignment horizontal="center" vertical="center" wrapText="1"/>
    </xf>
    <xf numFmtId="0" fontId="4" fillId="3" borderId="22" xfId="3" applyFont="1" applyFill="1" applyBorder="1" applyAlignment="1" applyProtection="1">
      <alignment horizontal="left" vertical="center" wrapText="1"/>
      <protection locked="0"/>
    </xf>
    <xf numFmtId="49" fontId="4" fillId="3" borderId="23" xfId="3" applyNumberFormat="1" applyFont="1" applyFill="1" applyBorder="1" applyAlignment="1" applyProtection="1">
      <alignment horizontal="center" vertical="center" wrapText="1"/>
      <protection locked="0"/>
    </xf>
    <xf numFmtId="164" fontId="4" fillId="3" borderId="24" xfId="1" applyNumberFormat="1" applyFont="1" applyFill="1" applyBorder="1" applyAlignment="1">
      <alignment horizontal="center" vertical="center" wrapText="1"/>
    </xf>
    <xf numFmtId="164" fontId="4" fillId="3" borderId="25" xfId="1" applyNumberFormat="1" applyFont="1" applyFill="1" applyBorder="1" applyAlignment="1">
      <alignment horizontal="center" vertical="center" wrapText="1"/>
    </xf>
    <xf numFmtId="164" fontId="4" fillId="3" borderId="26" xfId="1" applyNumberFormat="1" applyFont="1" applyFill="1" applyBorder="1" applyAlignment="1">
      <alignment horizontal="center" vertical="center" wrapText="1"/>
    </xf>
    <xf numFmtId="166" fontId="4" fillId="3" borderId="27" xfId="1" applyNumberFormat="1" applyFont="1" applyFill="1" applyBorder="1" applyAlignment="1">
      <alignment horizontal="center" vertical="center" wrapText="1"/>
    </xf>
    <xf numFmtId="166" fontId="4" fillId="3" borderId="28" xfId="1" applyNumberFormat="1" applyFont="1" applyFill="1" applyBorder="1" applyAlignment="1">
      <alignment horizontal="center" vertical="center" wrapText="1"/>
    </xf>
    <xf numFmtId="164" fontId="4" fillId="3" borderId="28" xfId="1" applyNumberFormat="1" applyFont="1" applyFill="1" applyBorder="1" applyAlignment="1">
      <alignment horizontal="center" vertical="center" wrapText="1"/>
    </xf>
    <xf numFmtId="164" fontId="4" fillId="3" borderId="29" xfId="1" applyNumberFormat="1" applyFont="1" applyFill="1" applyBorder="1" applyAlignment="1">
      <alignment horizontal="center" vertical="center" wrapText="1"/>
    </xf>
    <xf numFmtId="169" fontId="4" fillId="3" borderId="30" xfId="1" applyNumberFormat="1" applyFont="1" applyFill="1" applyBorder="1" applyAlignment="1" applyProtection="1">
      <alignment vertical="center" wrapText="1"/>
      <protection locked="0"/>
    </xf>
    <xf numFmtId="164" fontId="4" fillId="3" borderId="31" xfId="1" applyNumberFormat="1" applyFont="1" applyFill="1" applyBorder="1" applyAlignment="1">
      <alignment horizontal="center" vertical="center" wrapText="1"/>
    </xf>
    <xf numFmtId="166" fontId="4" fillId="3" borderId="31" xfId="1" applyNumberFormat="1" applyFont="1" applyFill="1" applyBorder="1" applyAlignment="1">
      <alignment horizontal="center" vertical="center" wrapText="1"/>
    </xf>
    <xf numFmtId="164" fontId="4" fillId="3" borderId="32" xfId="1" applyNumberFormat="1" applyFont="1" applyFill="1" applyBorder="1" applyAlignment="1">
      <alignment horizontal="center" vertical="center" wrapText="1"/>
    </xf>
    <xf numFmtId="166" fontId="4" fillId="3" borderId="30" xfId="1" applyNumberFormat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33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left" vertical="center" wrapText="1"/>
    </xf>
    <xf numFmtId="0" fontId="4" fillId="3" borderId="30" xfId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vertical="center" wrapText="1"/>
    </xf>
    <xf numFmtId="1" fontId="4" fillId="2" borderId="25" xfId="1" applyNumberFormat="1" applyFont="1" applyFill="1" applyBorder="1" applyAlignment="1">
      <alignment horizontal="center" vertical="center" wrapText="1"/>
    </xf>
    <xf numFmtId="1" fontId="4" fillId="2" borderId="34" xfId="1" applyNumberFormat="1" applyFont="1" applyFill="1" applyBorder="1" applyAlignment="1">
      <alignment horizontal="center" vertical="center" wrapText="1"/>
    </xf>
    <xf numFmtId="1" fontId="4" fillId="2" borderId="33" xfId="1" applyNumberFormat="1" applyFont="1" applyFill="1" applyBorder="1" applyAlignment="1">
      <alignment horizontal="center" vertical="center" wrapText="1"/>
    </xf>
    <xf numFmtId="1" fontId="4" fillId="2" borderId="35" xfId="1" applyNumberFormat="1" applyFont="1" applyFill="1" applyBorder="1" applyAlignment="1">
      <alignment horizontal="center" vertical="center" wrapText="1"/>
    </xf>
    <xf numFmtId="1" fontId="4" fillId="2" borderId="29" xfId="1" applyNumberFormat="1" applyFont="1" applyFill="1" applyBorder="1" applyAlignment="1">
      <alignment horizontal="center" vertical="center" wrapText="1"/>
    </xf>
    <xf numFmtId="1" fontId="4" fillId="2" borderId="36" xfId="1" applyNumberFormat="1" applyFont="1" applyFill="1" applyBorder="1" applyAlignment="1">
      <alignment horizontal="center" vertical="center" wrapText="1"/>
    </xf>
    <xf numFmtId="1" fontId="4" fillId="2" borderId="37" xfId="1" applyNumberFormat="1" applyFont="1" applyFill="1" applyBorder="1" applyAlignment="1">
      <alignment horizontal="center" vertical="center" wrapText="1"/>
    </xf>
    <xf numFmtId="1" fontId="4" fillId="2" borderId="27" xfId="1" applyNumberFormat="1" applyFont="1" applyFill="1" applyBorder="1" applyAlignment="1">
      <alignment horizontal="center" vertical="center" wrapText="1"/>
    </xf>
    <xf numFmtId="1" fontId="4" fillId="2" borderId="38" xfId="1" applyNumberFormat="1" applyFont="1" applyFill="1" applyBorder="1" applyAlignment="1">
      <alignment horizontal="center" vertical="center" wrapText="1"/>
    </xf>
    <xf numFmtId="1" fontId="4" fillId="2" borderId="28" xfId="1" applyNumberFormat="1" applyFont="1" applyFill="1" applyBorder="1" applyAlignment="1">
      <alignment horizontal="center" vertical="center" wrapText="1"/>
    </xf>
    <xf numFmtId="1" fontId="4" fillId="2" borderId="30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164" fontId="4" fillId="2" borderId="42" xfId="1" applyNumberFormat="1" applyFont="1" applyFill="1" applyBorder="1" applyAlignment="1">
      <alignment horizontal="center" vertical="center" wrapText="1"/>
    </xf>
    <xf numFmtId="164" fontId="4" fillId="2" borderId="18" xfId="1" applyNumberFormat="1" applyFont="1" applyFill="1" applyBorder="1" applyAlignment="1">
      <alignment horizontal="center" vertical="center" wrapText="1"/>
    </xf>
    <xf numFmtId="164" fontId="4" fillId="2" borderId="23" xfId="1" applyNumberFormat="1" applyFont="1" applyFill="1" applyBorder="1" applyAlignment="1">
      <alignment horizontal="center" vertical="center" wrapText="1"/>
    </xf>
    <xf numFmtId="164" fontId="4" fillId="2" borderId="42" xfId="3" applyNumberFormat="1" applyFont="1" applyFill="1" applyBorder="1" applyAlignment="1">
      <alignment horizontal="center" vertical="center" wrapText="1"/>
    </xf>
    <xf numFmtId="164" fontId="4" fillId="2" borderId="18" xfId="3" applyNumberFormat="1" applyFont="1" applyFill="1" applyBorder="1" applyAlignment="1">
      <alignment horizontal="center" vertical="center" wrapText="1"/>
    </xf>
    <xf numFmtId="164" fontId="4" fillId="2" borderId="19" xfId="3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164" fontId="4" fillId="2" borderId="16" xfId="3" applyNumberFormat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164" fontId="4" fillId="0" borderId="16" xfId="1" applyNumberFormat="1" applyFont="1" applyFill="1" applyBorder="1" applyAlignment="1">
      <alignment horizontal="center" vertical="center" wrapText="1"/>
    </xf>
    <xf numFmtId="164" fontId="4" fillId="0" borderId="17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4" fillId="2" borderId="21" xfId="1" applyNumberFormat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164" fontId="4" fillId="2" borderId="20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0" xfId="1" applyFont="1" applyFill="1" applyBorder="1" applyAlignment="1">
      <alignment horizontal="left" vertical="center"/>
    </xf>
    <xf numFmtId="0" fontId="3" fillId="2" borderId="0" xfId="9" applyFont="1" applyFill="1" applyBorder="1" applyAlignment="1">
      <alignment horizontal="center" vertical="center"/>
    </xf>
    <xf numFmtId="164" fontId="3" fillId="2" borderId="0" xfId="10" applyNumberFormat="1" applyFont="1" applyFill="1" applyBorder="1" applyAlignment="1">
      <alignment horizontal="right" vertical="center"/>
    </xf>
    <xf numFmtId="164" fontId="3" fillId="2" borderId="0" xfId="10" applyNumberFormat="1" applyFont="1" applyFill="1" applyBorder="1" applyAlignment="1">
      <alignment horizontal="center" vertical="center"/>
    </xf>
    <xf numFmtId="0" fontId="10" fillId="2" borderId="0" xfId="3" applyFont="1" applyFill="1" applyAlignment="1">
      <alignment wrapText="1"/>
    </xf>
    <xf numFmtId="0" fontId="11" fillId="2" borderId="0" xfId="3" applyFont="1" applyFill="1" applyAlignment="1">
      <alignment horizontal="center" wrapText="1"/>
    </xf>
    <xf numFmtId="0" fontId="3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/>
    </xf>
    <xf numFmtId="164" fontId="12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164" fontId="13" fillId="2" borderId="0" xfId="10" applyNumberFormat="1" applyFont="1" applyFill="1" applyBorder="1" applyAlignment="1">
      <alignment horizontal="right" vertical="center"/>
    </xf>
    <xf numFmtId="164" fontId="3" fillId="2" borderId="0" xfId="10" applyNumberFormat="1" applyFont="1" applyFill="1" applyBorder="1" applyAlignment="1">
      <alignment horizontal="right" vertical="center"/>
    </xf>
    <xf numFmtId="2" fontId="13" fillId="2" borderId="0" xfId="1" applyNumberFormat="1" applyFont="1" applyFill="1" applyBorder="1" applyAlignment="1">
      <alignment horizontal="center" vertical="center"/>
    </xf>
    <xf numFmtId="164" fontId="4" fillId="2" borderId="0" xfId="1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4" fillId="2" borderId="0" xfId="4" applyFont="1" applyFill="1" applyBorder="1" applyAlignment="1">
      <alignment horizontal="center" vertical="center"/>
    </xf>
    <xf numFmtId="164" fontId="4" fillId="2" borderId="0" xfId="4" applyNumberFormat="1" applyFont="1" applyFill="1" applyBorder="1" applyAlignment="1">
      <alignment horizontal="center" vertical="center"/>
    </xf>
    <xf numFmtId="164" fontId="4" fillId="2" borderId="0" xfId="4" applyNumberFormat="1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3" fillId="0" borderId="0" xfId="125" applyFont="1" applyAlignment="1">
      <alignment vertical="center"/>
    </xf>
    <xf numFmtId="0" fontId="3" fillId="0" borderId="0" xfId="125" applyFont="1" applyAlignment="1">
      <alignment horizontal="center" vertical="center"/>
    </xf>
    <xf numFmtId="164" fontId="3" fillId="0" borderId="0" xfId="125" applyNumberFormat="1" applyFont="1" applyAlignment="1">
      <alignment horizontal="center" vertical="center"/>
    </xf>
    <xf numFmtId="164" fontId="3" fillId="2" borderId="0" xfId="125" applyNumberFormat="1" applyFont="1" applyFill="1" applyAlignment="1">
      <alignment horizontal="center" vertical="center"/>
    </xf>
    <xf numFmtId="0" fontId="3" fillId="0" borderId="0" xfId="125" applyFont="1" applyFill="1" applyAlignment="1">
      <alignment vertical="center"/>
    </xf>
    <xf numFmtId="164" fontId="3" fillId="0" borderId="0" xfId="125" applyNumberFormat="1" applyFont="1" applyFill="1" applyAlignment="1">
      <alignment vertical="center"/>
    </xf>
    <xf numFmtId="164" fontId="3" fillId="0" borderId="1" xfId="125" applyNumberFormat="1" applyFont="1" applyFill="1" applyBorder="1" applyAlignment="1">
      <alignment horizontal="center" vertical="center" wrapText="1"/>
    </xf>
    <xf numFmtId="164" fontId="3" fillId="0" borderId="2" xfId="125" applyNumberFormat="1" applyFont="1" applyFill="1" applyBorder="1" applyAlignment="1">
      <alignment horizontal="center" vertical="center" wrapText="1"/>
    </xf>
    <xf numFmtId="164" fontId="3" fillId="0" borderId="3" xfId="125" applyNumberFormat="1" applyFont="1" applyFill="1" applyBorder="1" applyAlignment="1">
      <alignment horizontal="center" vertical="center" wrapText="1"/>
    </xf>
    <xf numFmtId="164" fontId="3" fillId="0" borderId="6" xfId="125" applyNumberFormat="1" applyFont="1" applyFill="1" applyBorder="1" applyAlignment="1">
      <alignment horizontal="center" vertical="center" wrapText="1"/>
    </xf>
    <xf numFmtId="164" fontId="3" fillId="2" borderId="2" xfId="125" applyNumberFormat="1" applyFont="1" applyFill="1" applyBorder="1" applyAlignment="1">
      <alignment horizontal="center" vertical="center" wrapText="1"/>
    </xf>
    <xf numFmtId="164" fontId="3" fillId="2" borderId="7" xfId="125" applyNumberFormat="1" applyFont="1" applyFill="1" applyBorder="1" applyAlignment="1">
      <alignment horizontal="center" vertical="center" wrapText="1"/>
    </xf>
    <xf numFmtId="0" fontId="3" fillId="0" borderId="1" xfId="125" applyFont="1" applyFill="1" applyBorder="1" applyAlignment="1">
      <alignment horizontal="center" vertical="center" wrapText="1"/>
    </xf>
    <xf numFmtId="0" fontId="3" fillId="0" borderId="2" xfId="125" applyFont="1" applyFill="1" applyBorder="1" applyAlignment="1">
      <alignment horizontal="center" vertical="center" wrapText="1"/>
    </xf>
    <xf numFmtId="0" fontId="3" fillId="0" borderId="7" xfId="125" applyFont="1" applyFill="1" applyBorder="1" applyAlignment="1">
      <alignment horizontal="center" vertical="center" wrapText="1"/>
    </xf>
    <xf numFmtId="0" fontId="3" fillId="0" borderId="1" xfId="125" applyFont="1" applyFill="1" applyBorder="1" applyAlignment="1">
      <alignment horizontal="left" vertical="center" wrapText="1"/>
    </xf>
    <xf numFmtId="164" fontId="3" fillId="0" borderId="2" xfId="125" applyNumberFormat="1" applyFont="1" applyFill="1" applyBorder="1" applyAlignment="1">
      <alignment horizontal="left" vertical="center" wrapText="1"/>
    </xf>
    <xf numFmtId="164" fontId="3" fillId="0" borderId="3" xfId="125" applyNumberFormat="1" applyFont="1" applyFill="1" applyBorder="1" applyAlignment="1">
      <alignment horizontal="left" vertical="center" wrapText="1"/>
    </xf>
    <xf numFmtId="164" fontId="3" fillId="0" borderId="56" xfId="125" applyNumberFormat="1" applyFont="1" applyFill="1" applyBorder="1" applyAlignment="1">
      <alignment horizontal="left" vertical="center" wrapText="1"/>
    </xf>
    <xf numFmtId="0" fontId="3" fillId="2" borderId="6" xfId="160" applyFont="1" applyFill="1" applyBorder="1" applyAlignment="1">
      <alignment horizontal="left" vertical="center" wrapText="1"/>
    </xf>
    <xf numFmtId="0" fontId="3" fillId="2" borderId="3" xfId="160" applyFont="1" applyFill="1" applyBorder="1" applyAlignment="1">
      <alignment horizontal="center" vertical="center" wrapText="1"/>
    </xf>
    <xf numFmtId="164" fontId="3" fillId="0" borderId="8" xfId="125" applyNumberFormat="1" applyFont="1" applyFill="1" applyBorder="1" applyAlignment="1">
      <alignment horizontal="center" vertical="center" wrapText="1"/>
    </xf>
    <xf numFmtId="164" fontId="3" fillId="0" borderId="5" xfId="125" applyNumberFormat="1" applyFont="1" applyFill="1" applyBorder="1" applyAlignment="1">
      <alignment horizontal="center" vertical="center" wrapText="1"/>
    </xf>
    <xf numFmtId="164" fontId="3" fillId="0" borderId="9" xfId="125" applyNumberFormat="1" applyFont="1" applyFill="1" applyBorder="1" applyAlignment="1">
      <alignment horizontal="center" vertical="center" wrapText="1"/>
    </xf>
    <xf numFmtId="164" fontId="3" fillId="0" borderId="10" xfId="125" applyNumberFormat="1" applyFont="1" applyFill="1" applyBorder="1" applyAlignment="1">
      <alignment horizontal="center" vertical="center" wrapText="1"/>
    </xf>
    <xf numFmtId="164" fontId="3" fillId="2" borderId="5" xfId="125" applyNumberFormat="1" applyFont="1" applyFill="1" applyBorder="1" applyAlignment="1">
      <alignment horizontal="center" vertical="center" wrapText="1"/>
    </xf>
    <xf numFmtId="164" fontId="3" fillId="2" borderId="11" xfId="125" applyNumberFormat="1" applyFont="1" applyFill="1" applyBorder="1" applyAlignment="1">
      <alignment horizontal="center" vertical="center" wrapText="1"/>
    </xf>
    <xf numFmtId="0" fontId="3" fillId="0" borderId="8" xfId="125" applyFont="1" applyFill="1" applyBorder="1" applyAlignment="1">
      <alignment horizontal="center" vertical="center" wrapText="1"/>
    </xf>
    <xf numFmtId="0" fontId="3" fillId="0" borderId="5" xfId="125" applyFont="1" applyFill="1" applyBorder="1" applyAlignment="1">
      <alignment horizontal="center" vertical="center" wrapText="1"/>
    </xf>
    <xf numFmtId="0" fontId="3" fillId="0" borderId="11" xfId="125" applyFont="1" applyFill="1" applyBorder="1" applyAlignment="1">
      <alignment horizontal="center" vertical="center" wrapText="1"/>
    </xf>
    <xf numFmtId="0" fontId="3" fillId="0" borderId="8" xfId="125" applyFont="1" applyFill="1" applyBorder="1" applyAlignment="1">
      <alignment horizontal="left" vertical="center" wrapText="1"/>
    </xf>
    <xf numFmtId="164" fontId="3" fillId="0" borderId="5" xfId="125" applyNumberFormat="1" applyFont="1" applyFill="1" applyBorder="1" applyAlignment="1">
      <alignment horizontal="left" vertical="center" wrapText="1"/>
    </xf>
    <xf numFmtId="164" fontId="3" fillId="0" borderId="9" xfId="125" applyNumberFormat="1" applyFont="1" applyFill="1" applyBorder="1" applyAlignment="1">
      <alignment horizontal="left" vertical="center" wrapText="1"/>
    </xf>
    <xf numFmtId="164" fontId="3" fillId="0" borderId="13" xfId="125" applyNumberFormat="1" applyFont="1" applyFill="1" applyBorder="1" applyAlignment="1">
      <alignment horizontal="left" vertical="center" wrapText="1"/>
    </xf>
    <xf numFmtId="0" fontId="3" fillId="2" borderId="10" xfId="160" applyFont="1" applyFill="1" applyBorder="1" applyAlignment="1">
      <alignment horizontal="left" vertical="center" wrapText="1"/>
    </xf>
    <xf numFmtId="0" fontId="3" fillId="2" borderId="9" xfId="160" applyFont="1" applyFill="1" applyBorder="1" applyAlignment="1">
      <alignment horizontal="center" vertical="center" wrapText="1"/>
    </xf>
    <xf numFmtId="0" fontId="4" fillId="2" borderId="10" xfId="160" applyFont="1" applyFill="1" applyBorder="1" applyAlignment="1">
      <alignment horizontal="center" vertical="center" wrapText="1"/>
    </xf>
    <xf numFmtId="0" fontId="4" fillId="2" borderId="9" xfId="160" applyFont="1" applyFill="1" applyBorder="1" applyAlignment="1">
      <alignment horizontal="center" vertical="center" wrapText="1"/>
    </xf>
    <xf numFmtId="164" fontId="3" fillId="2" borderId="10" xfId="125" applyNumberFormat="1" applyFont="1" applyFill="1" applyBorder="1" applyAlignment="1">
      <alignment horizontal="center" vertical="center" wrapText="1"/>
    </xf>
    <xf numFmtId="0" fontId="5" fillId="2" borderId="10" xfId="160" applyFont="1" applyFill="1" applyBorder="1" applyAlignment="1">
      <alignment horizontal="center" vertical="center" wrapText="1"/>
    </xf>
    <xf numFmtId="0" fontId="5" fillId="2" borderId="9" xfId="160" applyFont="1" applyFill="1" applyBorder="1" applyAlignment="1">
      <alignment horizontal="center" vertical="center" wrapText="1"/>
    </xf>
    <xf numFmtId="0" fontId="4" fillId="2" borderId="10" xfId="160" applyFont="1" applyFill="1" applyBorder="1" applyAlignment="1">
      <alignment horizontal="left" vertical="center" wrapText="1"/>
    </xf>
    <xf numFmtId="0" fontId="4" fillId="2" borderId="9" xfId="160" applyFont="1" applyFill="1" applyBorder="1" applyAlignment="1">
      <alignment horizontal="left" vertical="center" wrapText="1"/>
    </xf>
    <xf numFmtId="164" fontId="3" fillId="0" borderId="13" xfId="125" applyNumberFormat="1" applyFont="1" applyFill="1" applyBorder="1" applyAlignment="1">
      <alignment horizontal="center" vertical="center" wrapText="1"/>
    </xf>
    <xf numFmtId="0" fontId="3" fillId="2" borderId="10" xfId="125" applyFont="1" applyFill="1" applyBorder="1" applyAlignment="1" applyProtection="1">
      <alignment horizontal="left" vertical="center" wrapText="1"/>
    </xf>
    <xf numFmtId="164" fontId="3" fillId="0" borderId="11" xfId="125" applyNumberFormat="1" applyFont="1" applyFill="1" applyBorder="1" applyAlignment="1">
      <alignment horizontal="center" vertical="center" wrapText="1"/>
    </xf>
    <xf numFmtId="0" fontId="3" fillId="2" borderId="0" xfId="125" applyFont="1" applyFill="1" applyAlignment="1">
      <alignment vertical="center"/>
    </xf>
    <xf numFmtId="0" fontId="3" fillId="2" borderId="0" xfId="125" applyFont="1" applyFill="1" applyAlignment="1">
      <alignment horizontal="center" vertical="center"/>
    </xf>
    <xf numFmtId="164" fontId="4" fillId="2" borderId="8" xfId="125" applyNumberFormat="1" applyFont="1" applyFill="1" applyBorder="1" applyAlignment="1">
      <alignment horizontal="center" vertical="center" wrapText="1"/>
    </xf>
    <xf numFmtId="164" fontId="3" fillId="2" borderId="9" xfId="125" applyNumberFormat="1" applyFont="1" applyFill="1" applyBorder="1" applyAlignment="1">
      <alignment horizontal="center" vertical="center" wrapText="1"/>
    </xf>
    <xf numFmtId="0" fontId="3" fillId="2" borderId="8" xfId="125" applyFont="1" applyFill="1" applyBorder="1" applyAlignment="1">
      <alignment horizontal="center" vertical="center" wrapText="1"/>
    </xf>
    <xf numFmtId="0" fontId="3" fillId="2" borderId="5" xfId="125" applyFont="1" applyFill="1" applyBorder="1" applyAlignment="1">
      <alignment horizontal="center" vertical="center" wrapText="1"/>
    </xf>
    <xf numFmtId="0" fontId="3" fillId="2" borderId="11" xfId="125" applyFont="1" applyFill="1" applyBorder="1" applyAlignment="1">
      <alignment horizontal="center" vertical="center" wrapText="1"/>
    </xf>
    <xf numFmtId="164" fontId="3" fillId="2" borderId="13" xfId="125" applyNumberFormat="1" applyFont="1" applyFill="1" applyBorder="1" applyAlignment="1">
      <alignment horizontal="center" vertical="center" wrapText="1"/>
    </xf>
    <xf numFmtId="0" fontId="3" fillId="2" borderId="10" xfId="160" applyFont="1" applyFill="1" applyBorder="1" applyAlignment="1">
      <alignment vertical="center" wrapText="1"/>
    </xf>
    <xf numFmtId="49" fontId="3" fillId="2" borderId="9" xfId="160" applyNumberFormat="1" applyFont="1" applyFill="1" applyBorder="1" applyAlignment="1">
      <alignment horizontal="center" vertical="center" wrapText="1"/>
    </xf>
    <xf numFmtId="0" fontId="4" fillId="2" borderId="0" xfId="125" applyFont="1" applyFill="1" applyAlignment="1">
      <alignment vertical="center"/>
    </xf>
    <xf numFmtId="0" fontId="4" fillId="2" borderId="0" xfId="125" applyFont="1" applyFill="1" applyAlignment="1">
      <alignment horizontal="center" vertical="center"/>
    </xf>
    <xf numFmtId="164" fontId="4" fillId="2" borderId="5" xfId="125" applyNumberFormat="1" applyFont="1" applyFill="1" applyBorder="1" applyAlignment="1">
      <alignment horizontal="center" vertical="center" wrapText="1"/>
    </xf>
    <xf numFmtId="164" fontId="4" fillId="2" borderId="9" xfId="125" applyNumberFormat="1" applyFont="1" applyFill="1" applyBorder="1" applyAlignment="1">
      <alignment horizontal="center" vertical="center" wrapText="1"/>
    </xf>
    <xf numFmtId="164" fontId="4" fillId="2" borderId="10" xfId="125" applyNumberFormat="1" applyFont="1" applyFill="1" applyBorder="1" applyAlignment="1">
      <alignment horizontal="center" vertical="center" wrapText="1"/>
    </xf>
    <xf numFmtId="164" fontId="4" fillId="2" borderId="11" xfId="125" applyNumberFormat="1" applyFont="1" applyFill="1" applyBorder="1" applyAlignment="1">
      <alignment horizontal="center" vertical="center" wrapText="1"/>
    </xf>
    <xf numFmtId="0" fontId="4" fillId="2" borderId="8" xfId="125" applyFont="1" applyFill="1" applyBorder="1" applyAlignment="1">
      <alignment horizontal="center" vertical="center" wrapText="1"/>
    </xf>
    <xf numFmtId="0" fontId="4" fillId="2" borderId="5" xfId="125" applyFont="1" applyFill="1" applyBorder="1" applyAlignment="1">
      <alignment horizontal="center" vertical="center" wrapText="1"/>
    </xf>
    <xf numFmtId="0" fontId="4" fillId="2" borderId="11" xfId="125" applyFont="1" applyFill="1" applyBorder="1" applyAlignment="1">
      <alignment horizontal="center" vertical="center" wrapText="1"/>
    </xf>
    <xf numFmtId="164" fontId="3" fillId="2" borderId="8" xfId="125" applyNumberFormat="1" applyFont="1" applyFill="1" applyBorder="1" applyAlignment="1">
      <alignment horizontal="center" vertical="center" wrapText="1"/>
    </xf>
    <xf numFmtId="0" fontId="3" fillId="2" borderId="10" xfId="125" applyFont="1" applyFill="1" applyBorder="1" applyAlignment="1">
      <alignment vertical="center" wrapText="1"/>
    </xf>
    <xf numFmtId="164" fontId="4" fillId="2" borderId="13" xfId="125" applyNumberFormat="1" applyFont="1" applyFill="1" applyBorder="1" applyAlignment="1">
      <alignment horizontal="center" vertical="center" wrapText="1"/>
    </xf>
    <xf numFmtId="0" fontId="3" fillId="2" borderId="5" xfId="160" applyFont="1" applyFill="1" applyBorder="1" applyAlignment="1">
      <alignment horizontal="center" vertical="center" wrapText="1"/>
    </xf>
    <xf numFmtId="164" fontId="3" fillId="2" borderId="5" xfId="160" applyNumberFormat="1" applyFont="1" applyFill="1" applyBorder="1" applyAlignment="1">
      <alignment horizontal="center" vertical="center" wrapText="1"/>
    </xf>
    <xf numFmtId="164" fontId="3" fillId="2" borderId="5" xfId="125" applyNumberFormat="1" applyFont="1" applyFill="1" applyBorder="1" applyAlignment="1">
      <alignment horizontal="center" vertical="center"/>
    </xf>
    <xf numFmtId="164" fontId="3" fillId="2" borderId="11" xfId="125" applyNumberFormat="1" applyFont="1" applyFill="1" applyBorder="1" applyAlignment="1">
      <alignment horizontal="center" vertical="center"/>
    </xf>
    <xf numFmtId="164" fontId="3" fillId="2" borderId="8" xfId="125" applyNumberFormat="1" applyFont="1" applyFill="1" applyBorder="1" applyAlignment="1">
      <alignment horizontal="center" vertical="center"/>
    </xf>
    <xf numFmtId="164" fontId="3" fillId="2" borderId="9" xfId="125" applyNumberFormat="1" applyFont="1" applyFill="1" applyBorder="1" applyAlignment="1">
      <alignment horizontal="center" vertical="center"/>
    </xf>
    <xf numFmtId="164" fontId="3" fillId="2" borderId="10" xfId="125" applyNumberFormat="1" applyFont="1" applyFill="1" applyBorder="1" applyAlignment="1">
      <alignment horizontal="center" vertical="center"/>
    </xf>
    <xf numFmtId="0" fontId="3" fillId="2" borderId="8" xfId="125" applyFont="1" applyFill="1" applyBorder="1" applyAlignment="1">
      <alignment horizontal="center" vertical="center"/>
    </xf>
    <xf numFmtId="0" fontId="3" fillId="2" borderId="5" xfId="125" applyFont="1" applyFill="1" applyBorder="1" applyAlignment="1">
      <alignment horizontal="center" vertical="center"/>
    </xf>
    <xf numFmtId="49" fontId="3" fillId="2" borderId="9" xfId="159" applyNumberFormat="1" applyFont="1" applyFill="1" applyBorder="1" applyAlignment="1" applyProtection="1">
      <alignment horizontal="center" vertical="center" wrapText="1"/>
      <protection locked="0"/>
    </xf>
    <xf numFmtId="164" fontId="4" fillId="2" borderId="8" xfId="125" applyNumberFormat="1" applyFont="1" applyFill="1" applyBorder="1" applyAlignment="1">
      <alignment horizontal="center" vertical="center"/>
    </xf>
    <xf numFmtId="164" fontId="4" fillId="2" borderId="5" xfId="125" applyNumberFormat="1" applyFont="1" applyFill="1" applyBorder="1" applyAlignment="1">
      <alignment horizontal="center" vertical="center"/>
    </xf>
    <xf numFmtId="164" fontId="4" fillId="2" borderId="9" xfId="125" applyNumberFormat="1" applyFont="1" applyFill="1" applyBorder="1" applyAlignment="1">
      <alignment horizontal="center" vertical="center"/>
    </xf>
    <xf numFmtId="164" fontId="4" fillId="2" borderId="10" xfId="125" applyNumberFormat="1" applyFont="1" applyFill="1" applyBorder="1" applyAlignment="1">
      <alignment horizontal="center" vertical="center"/>
    </xf>
    <xf numFmtId="164" fontId="4" fillId="2" borderId="11" xfId="125" applyNumberFormat="1" applyFont="1" applyFill="1" applyBorder="1" applyAlignment="1">
      <alignment horizontal="center" vertical="center"/>
    </xf>
    <xf numFmtId="0" fontId="4" fillId="2" borderId="8" xfId="125" applyFont="1" applyFill="1" applyBorder="1" applyAlignment="1">
      <alignment horizontal="center" vertical="center"/>
    </xf>
    <xf numFmtId="0" fontId="4" fillId="2" borderId="5" xfId="125" applyFont="1" applyFill="1" applyBorder="1" applyAlignment="1">
      <alignment horizontal="center" vertical="center"/>
    </xf>
    <xf numFmtId="49" fontId="4" fillId="2" borderId="9" xfId="159" applyNumberFormat="1" applyFont="1" applyFill="1" applyBorder="1" applyAlignment="1" applyProtection="1">
      <alignment horizontal="center" vertical="center" wrapText="1"/>
      <protection locked="0"/>
    </xf>
    <xf numFmtId="164" fontId="3" fillId="2" borderId="9" xfId="160" applyNumberFormat="1" applyFont="1" applyFill="1" applyBorder="1" applyAlignment="1">
      <alignment horizontal="center" vertical="center" wrapText="1"/>
    </xf>
    <xf numFmtId="0" fontId="3" fillId="2" borderId="10" xfId="159" applyFont="1" applyFill="1" applyBorder="1" applyAlignment="1" applyProtection="1">
      <alignment horizontal="left" vertical="center" wrapText="1"/>
      <protection locked="0"/>
    </xf>
    <xf numFmtId="1" fontId="3" fillId="2" borderId="9" xfId="159" applyNumberFormat="1" applyFont="1" applyFill="1" applyBorder="1" applyAlignment="1" applyProtection="1">
      <alignment horizontal="center" vertical="center" wrapText="1"/>
    </xf>
    <xf numFmtId="0" fontId="3" fillId="2" borderId="10" xfId="125" applyFont="1" applyFill="1" applyBorder="1" applyAlignment="1" applyProtection="1">
      <alignment horizontal="left" vertical="center" wrapText="1"/>
      <protection locked="0"/>
    </xf>
    <xf numFmtId="0" fontId="4" fillId="0" borderId="0" xfId="125" applyFont="1" applyAlignment="1">
      <alignment vertical="center"/>
    </xf>
    <xf numFmtId="0" fontId="4" fillId="0" borderId="0" xfId="125" applyFont="1" applyAlignment="1">
      <alignment horizontal="center" vertical="center"/>
    </xf>
    <xf numFmtId="164" fontId="4" fillId="3" borderId="8" xfId="125" applyNumberFormat="1" applyFont="1" applyFill="1" applyBorder="1" applyAlignment="1">
      <alignment horizontal="center" vertical="center" wrapText="1"/>
    </xf>
    <xf numFmtId="164" fontId="4" fillId="3" borderId="5" xfId="125" applyNumberFormat="1" applyFont="1" applyFill="1" applyBorder="1" applyAlignment="1">
      <alignment horizontal="center" vertical="center" wrapText="1"/>
    </xf>
    <xf numFmtId="164" fontId="4" fillId="3" borderId="9" xfId="125" applyNumberFormat="1" applyFont="1" applyFill="1" applyBorder="1" applyAlignment="1">
      <alignment horizontal="center" vertical="center" wrapText="1"/>
    </xf>
    <xf numFmtId="164" fontId="4" fillId="3" borderId="10" xfId="125" applyNumberFormat="1" applyFont="1" applyFill="1" applyBorder="1" applyAlignment="1">
      <alignment horizontal="center" vertical="center" wrapText="1"/>
    </xf>
    <xf numFmtId="164" fontId="4" fillId="3" borderId="11" xfId="125" applyNumberFormat="1" applyFont="1" applyFill="1" applyBorder="1" applyAlignment="1">
      <alignment horizontal="center" vertical="center" wrapText="1"/>
    </xf>
    <xf numFmtId="0" fontId="4" fillId="3" borderId="8" xfId="125" applyFont="1" applyFill="1" applyBorder="1" applyAlignment="1">
      <alignment horizontal="center" vertical="center"/>
    </xf>
    <xf numFmtId="0" fontId="4" fillId="3" borderId="5" xfId="125" applyFont="1" applyFill="1" applyBorder="1" applyAlignment="1">
      <alignment horizontal="center" vertical="center"/>
    </xf>
    <xf numFmtId="0" fontId="4" fillId="3" borderId="11" xfId="125" applyFont="1" applyFill="1" applyBorder="1" applyAlignment="1">
      <alignment horizontal="center" vertical="center" wrapText="1"/>
    </xf>
    <xf numFmtId="0" fontId="4" fillId="3" borderId="8" xfId="125" applyFont="1" applyFill="1" applyBorder="1" applyAlignment="1">
      <alignment horizontal="center" vertical="center" wrapText="1"/>
    </xf>
    <xf numFmtId="164" fontId="4" fillId="3" borderId="13" xfId="125" applyNumberFormat="1" applyFont="1" applyFill="1" applyBorder="1" applyAlignment="1">
      <alignment horizontal="center" vertical="center" wrapText="1"/>
    </xf>
    <xf numFmtId="0" fontId="4" fillId="3" borderId="10" xfId="160" applyFont="1" applyFill="1" applyBorder="1" applyAlignment="1">
      <alignment horizontal="left" vertical="center" wrapText="1"/>
    </xf>
    <xf numFmtId="49" fontId="4" fillId="3" borderId="9" xfId="160" applyNumberFormat="1" applyFont="1" applyFill="1" applyBorder="1" applyAlignment="1">
      <alignment horizontal="center" vertical="center" wrapText="1"/>
    </xf>
    <xf numFmtId="49" fontId="3" fillId="2" borderId="9" xfId="159" applyNumberFormat="1" applyFont="1" applyFill="1" applyBorder="1" applyAlignment="1">
      <alignment horizontal="center" vertical="center" wrapText="1"/>
    </xf>
    <xf numFmtId="49" fontId="3" fillId="2" borderId="9" xfId="4" applyNumberFormat="1" applyFont="1" applyFill="1" applyBorder="1" applyAlignment="1" applyProtection="1">
      <alignment vertical="center" wrapText="1"/>
      <protection locked="0"/>
    </xf>
    <xf numFmtId="3" fontId="3" fillId="2" borderId="10" xfId="4" applyNumberFormat="1" applyFont="1" applyFill="1" applyBorder="1" applyAlignment="1">
      <alignment horizontal="left" vertical="center" wrapText="1"/>
    </xf>
    <xf numFmtId="49" fontId="4" fillId="2" borderId="9" xfId="4" applyNumberFormat="1" applyFont="1" applyFill="1" applyBorder="1" applyAlignment="1" applyProtection="1">
      <alignment vertical="center" wrapText="1"/>
      <protection locked="0"/>
    </xf>
    <xf numFmtId="0" fontId="4" fillId="2" borderId="10" xfId="159" applyFont="1" applyFill="1" applyBorder="1" applyAlignment="1" applyProtection="1">
      <alignment horizontal="left" vertical="center" wrapText="1"/>
      <protection locked="0"/>
    </xf>
    <xf numFmtId="0" fontId="3" fillId="2" borderId="10" xfId="6" applyFont="1" applyFill="1" applyBorder="1" applyAlignment="1">
      <alignment vertical="center" wrapText="1"/>
    </xf>
    <xf numFmtId="0" fontId="3" fillId="2" borderId="10" xfId="125" applyFont="1" applyFill="1" applyBorder="1" applyAlignment="1" applyProtection="1">
      <alignment vertical="center" wrapText="1"/>
      <protection locked="0"/>
    </xf>
    <xf numFmtId="16" fontId="4" fillId="2" borderId="9" xfId="160" applyNumberFormat="1" applyFont="1" applyFill="1" applyBorder="1" applyAlignment="1">
      <alignment horizontal="center" vertical="center" wrapText="1"/>
    </xf>
    <xf numFmtId="49" fontId="4" fillId="2" borderId="9" xfId="160" applyNumberFormat="1" applyFont="1" applyFill="1" applyBorder="1" applyAlignment="1">
      <alignment horizontal="center" vertical="center" wrapText="1"/>
    </xf>
    <xf numFmtId="164" fontId="4" fillId="2" borderId="57" xfId="125" applyNumberFormat="1" applyFont="1" applyFill="1" applyBorder="1" applyAlignment="1">
      <alignment horizontal="center" vertical="center" wrapText="1"/>
    </xf>
    <xf numFmtId="164" fontId="4" fillId="3" borderId="57" xfId="125" applyNumberFormat="1" applyFont="1" applyFill="1" applyBorder="1" applyAlignment="1">
      <alignment horizontal="center" vertical="center" wrapText="1"/>
    </xf>
    <xf numFmtId="0" fontId="4" fillId="3" borderId="5" xfId="125" applyFont="1" applyFill="1" applyBorder="1" applyAlignment="1">
      <alignment horizontal="center" vertical="center" wrapText="1"/>
    </xf>
    <xf numFmtId="0" fontId="3" fillId="3" borderId="5" xfId="125" applyFont="1" applyFill="1" applyBorder="1" applyAlignment="1">
      <alignment horizontal="center" vertical="center" wrapText="1"/>
    </xf>
    <xf numFmtId="164" fontId="4" fillId="3" borderId="10" xfId="159" applyNumberFormat="1" applyFont="1" applyFill="1" applyBorder="1" applyAlignment="1" applyProtection="1">
      <alignment horizontal="left" vertical="center" wrapText="1"/>
      <protection locked="0"/>
    </xf>
    <xf numFmtId="164" fontId="4" fillId="3" borderId="9" xfId="159" applyNumberFormat="1" applyFont="1" applyFill="1" applyBorder="1" applyAlignment="1" applyProtection="1">
      <alignment horizontal="center" vertical="center" wrapText="1"/>
      <protection locked="0"/>
    </xf>
    <xf numFmtId="164" fontId="4" fillId="0" borderId="8" xfId="125" applyNumberFormat="1" applyFont="1" applyFill="1" applyBorder="1" applyAlignment="1">
      <alignment horizontal="center" vertical="center" wrapText="1"/>
    </xf>
    <xf numFmtId="164" fontId="4" fillId="0" borderId="5" xfId="125" applyNumberFormat="1" applyFont="1" applyFill="1" applyBorder="1" applyAlignment="1">
      <alignment horizontal="center" vertical="center" wrapText="1"/>
    </xf>
    <xf numFmtId="164" fontId="4" fillId="0" borderId="9" xfId="125" applyNumberFormat="1" applyFont="1" applyFill="1" applyBorder="1" applyAlignment="1">
      <alignment horizontal="center" vertical="center" wrapText="1"/>
    </xf>
    <xf numFmtId="164" fontId="4" fillId="0" borderId="57" xfId="125" applyNumberFormat="1" applyFont="1" applyFill="1" applyBorder="1" applyAlignment="1">
      <alignment horizontal="center" vertical="center" wrapText="1"/>
    </xf>
    <xf numFmtId="0" fontId="4" fillId="0" borderId="8" xfId="125" applyFont="1" applyFill="1" applyBorder="1" applyAlignment="1">
      <alignment horizontal="center" vertical="center" wrapText="1"/>
    </xf>
    <xf numFmtId="0" fontId="4" fillId="0" borderId="5" xfId="125" applyFont="1" applyFill="1" applyBorder="1" applyAlignment="1">
      <alignment horizontal="center" vertical="center" wrapText="1"/>
    </xf>
    <xf numFmtId="0" fontId="4" fillId="0" borderId="11" xfId="125" applyFont="1" applyFill="1" applyBorder="1" applyAlignment="1">
      <alignment horizontal="center" vertical="center" wrapText="1"/>
    </xf>
    <xf numFmtId="164" fontId="4" fillId="0" borderId="13" xfId="125" applyNumberFormat="1" applyFont="1" applyFill="1" applyBorder="1" applyAlignment="1">
      <alignment horizontal="center" vertical="center" wrapText="1"/>
    </xf>
    <xf numFmtId="0" fontId="4" fillId="0" borderId="10" xfId="125" applyFont="1" applyFill="1" applyBorder="1" applyAlignment="1" applyProtection="1">
      <alignment horizontal="left" vertical="center" wrapText="1"/>
      <protection locked="0"/>
    </xf>
    <xf numFmtId="49" fontId="4" fillId="0" borderId="9" xfId="125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25" applyFont="1" applyFill="1" applyAlignment="1">
      <alignment vertical="center"/>
    </xf>
    <xf numFmtId="0" fontId="4" fillId="3" borderId="0" xfId="125" applyFont="1" applyFill="1" applyAlignment="1">
      <alignment horizontal="center" vertical="center"/>
    </xf>
    <xf numFmtId="164" fontId="4" fillId="3" borderId="15" xfId="125" applyNumberFormat="1" applyFont="1" applyFill="1" applyBorder="1" applyAlignment="1">
      <alignment horizontal="center" vertical="center" wrapText="1"/>
    </xf>
    <xf numFmtId="164" fontId="4" fillId="3" borderId="16" xfId="125" applyNumberFormat="1" applyFont="1" applyFill="1" applyBorder="1" applyAlignment="1">
      <alignment horizontal="center" vertical="center" wrapText="1"/>
    </xf>
    <xf numFmtId="164" fontId="4" fillId="3" borderId="17" xfId="125" applyNumberFormat="1" applyFont="1" applyFill="1" applyBorder="1" applyAlignment="1">
      <alignment horizontal="center" vertical="center" wrapText="1"/>
    </xf>
    <xf numFmtId="164" fontId="4" fillId="3" borderId="58" xfId="125" applyNumberFormat="1" applyFont="1" applyFill="1" applyBorder="1" applyAlignment="1">
      <alignment horizontal="center" vertical="center" wrapText="1"/>
    </xf>
    <xf numFmtId="164" fontId="4" fillId="3" borderId="18" xfId="125" applyNumberFormat="1" applyFont="1" applyFill="1" applyBorder="1" applyAlignment="1">
      <alignment horizontal="center" vertical="center" wrapText="1"/>
    </xf>
    <xf numFmtId="0" fontId="4" fillId="3" borderId="15" xfId="125" applyFont="1" applyFill="1" applyBorder="1" applyAlignment="1">
      <alignment horizontal="center" vertical="center" wrapText="1"/>
    </xf>
    <xf numFmtId="0" fontId="4" fillId="3" borderId="16" xfId="125" applyFont="1" applyFill="1" applyBorder="1" applyAlignment="1">
      <alignment horizontal="center" vertical="center" wrapText="1"/>
    </xf>
    <xf numFmtId="0" fontId="3" fillId="3" borderId="16" xfId="125" applyFont="1" applyFill="1" applyBorder="1" applyAlignment="1">
      <alignment horizontal="center" vertical="center" wrapText="1"/>
    </xf>
    <xf numFmtId="0" fontId="4" fillId="3" borderId="21" xfId="125" applyFont="1" applyFill="1" applyBorder="1" applyAlignment="1">
      <alignment horizontal="center" vertical="center" wrapText="1"/>
    </xf>
    <xf numFmtId="164" fontId="4" fillId="3" borderId="59" xfId="125" applyNumberFormat="1" applyFont="1" applyFill="1" applyBorder="1" applyAlignment="1">
      <alignment horizontal="center" vertical="center" wrapText="1"/>
    </xf>
    <xf numFmtId="0" fontId="4" fillId="3" borderId="20" xfId="125" applyFont="1" applyFill="1" applyBorder="1" applyAlignment="1" applyProtection="1">
      <alignment horizontal="left" vertical="center" wrapText="1"/>
      <protection locked="0"/>
    </xf>
    <xf numFmtId="49" fontId="4" fillId="3" borderId="17" xfId="125" applyNumberFormat="1" applyFont="1" applyFill="1" applyBorder="1" applyAlignment="1" applyProtection="1">
      <alignment horizontal="center" vertical="center"/>
      <protection locked="0"/>
    </xf>
    <xf numFmtId="0" fontId="3" fillId="2" borderId="0" xfId="125" applyFont="1" applyFill="1" applyAlignment="1">
      <alignment vertical="center" wrapText="1"/>
    </xf>
    <xf numFmtId="0" fontId="3" fillId="2" borderId="0" xfId="125" applyFont="1" applyFill="1" applyAlignment="1">
      <alignment horizontal="center" vertical="center" wrapText="1"/>
    </xf>
    <xf numFmtId="164" fontId="3" fillId="2" borderId="24" xfId="125" applyNumberFormat="1" applyFont="1" applyFill="1" applyBorder="1" applyAlignment="1">
      <alignment horizontal="center" vertical="center" wrapText="1"/>
    </xf>
    <xf numFmtId="164" fontId="3" fillId="29" borderId="25" xfId="125" applyNumberFormat="1" applyFont="1" applyFill="1" applyBorder="1" applyAlignment="1">
      <alignment horizontal="center" vertical="center" wrapText="1"/>
    </xf>
    <xf numFmtId="164" fontId="3" fillId="2" borderId="26" xfId="125" applyNumberFormat="1" applyFont="1" applyFill="1" applyBorder="1" applyAlignment="1">
      <alignment horizontal="center" vertical="center" wrapText="1"/>
    </xf>
    <xf numFmtId="164" fontId="3" fillId="2" borderId="60" xfId="125" applyNumberFormat="1" applyFont="1" applyFill="1" applyBorder="1" applyAlignment="1">
      <alignment horizontal="center" vertical="center" wrapText="1"/>
    </xf>
    <xf numFmtId="164" fontId="3" fillId="2" borderId="28" xfId="125" applyNumberFormat="1" applyFont="1" applyFill="1" applyBorder="1" applyAlignment="1">
      <alignment horizontal="center" vertical="center" wrapText="1"/>
    </xf>
    <xf numFmtId="164" fontId="3" fillId="2" borderId="61" xfId="125" applyNumberFormat="1" applyFont="1" applyFill="1" applyBorder="1" applyAlignment="1">
      <alignment horizontal="center" vertical="center" wrapText="1"/>
    </xf>
    <xf numFmtId="0" fontId="3" fillId="2" borderId="62" xfId="125" applyFont="1" applyFill="1" applyBorder="1" applyAlignment="1">
      <alignment horizontal="center" vertical="center" wrapText="1"/>
    </xf>
    <xf numFmtId="0" fontId="3" fillId="2" borderId="31" xfId="125" applyFont="1" applyFill="1" applyBorder="1" applyAlignment="1">
      <alignment horizontal="center" vertical="center" wrapText="1"/>
    </xf>
    <xf numFmtId="164" fontId="3" fillId="29" borderId="44" xfId="125" applyNumberFormat="1" applyFont="1" applyFill="1" applyBorder="1" applyAlignment="1">
      <alignment horizontal="center" vertical="center" wrapText="1"/>
    </xf>
    <xf numFmtId="164" fontId="3" fillId="29" borderId="46" xfId="125" applyNumberFormat="1" applyFont="1" applyFill="1" applyBorder="1" applyAlignment="1">
      <alignment horizontal="center" vertical="center" wrapText="1"/>
    </xf>
    <xf numFmtId="164" fontId="3" fillId="2" borderId="46" xfId="125" applyNumberFormat="1" applyFont="1" applyFill="1" applyBorder="1" applyAlignment="1">
      <alignment horizontal="center" vertical="center" wrapText="1"/>
    </xf>
    <xf numFmtId="0" fontId="4" fillId="2" borderId="62" xfId="125" applyFont="1" applyFill="1" applyBorder="1" applyAlignment="1">
      <alignment horizontal="center" vertical="center" wrapText="1"/>
    </xf>
    <xf numFmtId="0" fontId="4" fillId="2" borderId="43" xfId="125" applyFont="1" applyFill="1" applyBorder="1" applyAlignment="1">
      <alignment horizontal="center" vertical="center" wrapText="1"/>
    </xf>
    <xf numFmtId="164" fontId="4" fillId="29" borderId="63" xfId="125" applyNumberFormat="1" applyFont="1" applyFill="1" applyBorder="1" applyAlignment="1">
      <alignment horizontal="center" vertical="center" wrapText="1"/>
    </xf>
    <xf numFmtId="164" fontId="4" fillId="29" borderId="64" xfId="125" applyNumberFormat="1" applyFont="1" applyFill="1" applyBorder="1" applyAlignment="1">
      <alignment horizontal="center" vertical="center" wrapText="1"/>
    </xf>
    <xf numFmtId="164" fontId="4" fillId="29" borderId="39" xfId="125" applyNumberFormat="1" applyFont="1" applyFill="1" applyBorder="1" applyAlignment="1">
      <alignment horizontal="center" vertical="center" wrapText="1"/>
    </xf>
    <xf numFmtId="164" fontId="4" fillId="29" borderId="63" xfId="125" applyNumberFormat="1" applyFont="1" applyFill="1" applyBorder="1" applyAlignment="1">
      <alignment horizontal="center" vertical="center" wrapText="1"/>
    </xf>
    <xf numFmtId="164" fontId="4" fillId="29" borderId="64" xfId="125" applyNumberFormat="1" applyFont="1" applyFill="1" applyBorder="1" applyAlignment="1">
      <alignment horizontal="center" vertical="center" wrapText="1"/>
    </xf>
    <xf numFmtId="164" fontId="4" fillId="29" borderId="39" xfId="125" applyNumberFormat="1" applyFont="1" applyFill="1" applyBorder="1" applyAlignment="1">
      <alignment horizontal="center" vertical="center" wrapText="1"/>
    </xf>
    <xf numFmtId="0" fontId="4" fillId="2" borderId="1" xfId="125" applyFont="1" applyFill="1" applyBorder="1" applyAlignment="1">
      <alignment horizontal="center" vertical="center" wrapText="1"/>
    </xf>
    <xf numFmtId="0" fontId="4" fillId="2" borderId="2" xfId="125" applyFont="1" applyFill="1" applyBorder="1" applyAlignment="1">
      <alignment horizontal="center" vertical="center" wrapText="1"/>
    </xf>
    <xf numFmtId="164" fontId="4" fillId="2" borderId="65" xfId="125" applyNumberFormat="1" applyFont="1" applyFill="1" applyBorder="1" applyAlignment="1">
      <alignment horizontal="center" vertical="center" wrapText="1"/>
    </xf>
    <xf numFmtId="164" fontId="4" fillId="2" borderId="15" xfId="125" applyNumberFormat="1" applyFont="1" applyFill="1" applyBorder="1" applyAlignment="1">
      <alignment horizontal="center" vertical="center" wrapText="1"/>
    </xf>
    <xf numFmtId="164" fontId="4" fillId="2" borderId="16" xfId="125" applyNumberFormat="1" applyFont="1" applyFill="1" applyBorder="1" applyAlignment="1">
      <alignment horizontal="center" vertical="center" wrapText="1"/>
    </xf>
    <xf numFmtId="164" fontId="4" fillId="2" borderId="17" xfId="125" applyNumberFormat="1" applyFont="1" applyFill="1" applyBorder="1" applyAlignment="1">
      <alignment horizontal="center" vertical="center" wrapText="1"/>
    </xf>
    <xf numFmtId="164" fontId="4" fillId="29" borderId="66" xfId="125" applyNumberFormat="1" applyFont="1" applyFill="1" applyBorder="1" applyAlignment="1">
      <alignment horizontal="center" vertical="center" wrapText="1"/>
    </xf>
    <xf numFmtId="164" fontId="4" fillId="29" borderId="67" xfId="125" applyNumberFormat="1" applyFont="1" applyFill="1" applyBorder="1" applyAlignment="1">
      <alignment horizontal="center" vertical="center" wrapText="1"/>
    </xf>
    <xf numFmtId="164" fontId="4" fillId="29" borderId="59" xfId="125" applyNumberFormat="1" applyFont="1" applyFill="1" applyBorder="1" applyAlignment="1">
      <alignment horizontal="center" vertical="center" wrapText="1"/>
    </xf>
    <xf numFmtId="0" fontId="4" fillId="2" borderId="42" xfId="125" applyFont="1" applyFill="1" applyBorder="1" applyAlignment="1">
      <alignment horizontal="center" vertical="center" wrapText="1"/>
    </xf>
    <xf numFmtId="0" fontId="4" fillId="2" borderId="18" xfId="125" applyFont="1" applyFill="1" applyBorder="1" applyAlignment="1">
      <alignment horizontal="center" vertical="center" wrapText="1"/>
    </xf>
    <xf numFmtId="164" fontId="4" fillId="2" borderId="68" xfId="125" applyNumberFormat="1" applyFont="1" applyFill="1" applyBorder="1" applyAlignment="1">
      <alignment horizontal="center" vertical="center" wrapText="1"/>
    </xf>
    <xf numFmtId="0" fontId="4" fillId="2" borderId="60" xfId="125" applyFont="1" applyFill="1" applyBorder="1" applyAlignment="1">
      <alignment horizontal="center" vertical="center" wrapText="1"/>
    </xf>
    <xf numFmtId="0" fontId="4" fillId="2" borderId="69" xfId="125" applyFont="1" applyFill="1" applyBorder="1" applyAlignment="1">
      <alignment horizontal="center" vertical="center" wrapText="1"/>
    </xf>
    <xf numFmtId="0" fontId="4" fillId="2" borderId="61" xfId="125" applyFont="1" applyFill="1" applyBorder="1" applyAlignment="1">
      <alignment horizontal="center" vertical="center" wrapText="1"/>
    </xf>
    <xf numFmtId="164" fontId="4" fillId="2" borderId="70" xfId="125" applyNumberFormat="1" applyFont="1" applyFill="1" applyBorder="1" applyAlignment="1">
      <alignment horizontal="center" vertical="center" wrapText="1"/>
    </xf>
    <xf numFmtId="0" fontId="4" fillId="2" borderId="24" xfId="125" applyFont="1" applyFill="1" applyBorder="1" applyAlignment="1">
      <alignment horizontal="center" vertical="center" wrapText="1"/>
    </xf>
    <xf numFmtId="0" fontId="4" fillId="2" borderId="26" xfId="125" applyFont="1" applyFill="1" applyBorder="1" applyAlignment="1">
      <alignment horizontal="center" vertical="center" wrapText="1"/>
    </xf>
    <xf numFmtId="0" fontId="49" fillId="0" borderId="0" xfId="125" applyFont="1" applyFill="1" applyAlignment="1">
      <alignment horizontal="center"/>
    </xf>
    <xf numFmtId="164" fontId="3" fillId="2" borderId="0" xfId="125" applyNumberFormat="1" applyFont="1" applyFill="1" applyAlignment="1">
      <alignment vertical="center"/>
    </xf>
    <xf numFmtId="0" fontId="3" fillId="2" borderId="0" xfId="125" applyFont="1" applyFill="1" applyBorder="1" applyAlignment="1">
      <alignment vertical="center"/>
    </xf>
    <xf numFmtId="0" fontId="3" fillId="2" borderId="0" xfId="125" applyFont="1" applyFill="1" applyBorder="1" applyAlignment="1">
      <alignment horizontal="center" vertical="center"/>
    </xf>
    <xf numFmtId="164" fontId="3" fillId="2" borderId="0" xfId="125" applyNumberFormat="1" applyFont="1" applyFill="1" applyBorder="1" applyAlignment="1">
      <alignment horizontal="right" vertical="center"/>
    </xf>
    <xf numFmtId="164" fontId="3" fillId="2" borderId="0" xfId="125" applyNumberFormat="1" applyFont="1" applyFill="1" applyBorder="1" applyAlignment="1">
      <alignment horizontal="center" vertical="center"/>
    </xf>
    <xf numFmtId="164" fontId="3" fillId="2" borderId="0" xfId="125" applyNumberFormat="1" applyFont="1" applyFill="1" applyBorder="1" applyAlignment="1">
      <alignment vertical="center"/>
    </xf>
    <xf numFmtId="2" fontId="3" fillId="2" borderId="0" xfId="139" applyNumberFormat="1" applyFont="1" applyFill="1" applyBorder="1" applyAlignment="1">
      <alignment horizontal="right" vertical="top"/>
    </xf>
    <xf numFmtId="164" fontId="13" fillId="2" borderId="0" xfId="125" applyNumberFormat="1" applyFont="1" applyFill="1" applyBorder="1" applyAlignment="1">
      <alignment horizontal="center" vertical="center" wrapText="1"/>
    </xf>
    <xf numFmtId="2" fontId="13" fillId="2" borderId="0" xfId="125" applyNumberFormat="1" applyFont="1" applyFill="1" applyBorder="1" applyAlignment="1">
      <alignment horizontal="center" vertical="center" wrapText="1"/>
    </xf>
    <xf numFmtId="0" fontId="3" fillId="2" borderId="0" xfId="139" applyFont="1" applyFill="1" applyBorder="1" applyAlignment="1">
      <alignment horizontal="right"/>
    </xf>
    <xf numFmtId="0" fontId="3" fillId="2" borderId="0" xfId="139" applyFont="1" applyFill="1" applyBorder="1" applyAlignment="1">
      <alignment horizontal="right" vertical="center"/>
    </xf>
    <xf numFmtId="0" fontId="4" fillId="2" borderId="0" xfId="125" applyFont="1" applyFill="1" applyBorder="1" applyAlignment="1">
      <alignment horizontal="center" vertical="center"/>
    </xf>
    <xf numFmtId="164" fontId="4" fillId="2" borderId="0" xfId="125" applyNumberFormat="1" applyFont="1" applyFill="1" applyBorder="1" applyAlignment="1">
      <alignment horizontal="center" vertical="center"/>
    </xf>
    <xf numFmtId="0" fontId="3" fillId="2" borderId="0" xfId="125" applyFont="1" applyFill="1" applyBorder="1" applyAlignment="1">
      <alignment horizontal="right" vertical="center"/>
    </xf>
    <xf numFmtId="0" fontId="4" fillId="2" borderId="0" xfId="125" applyFont="1" applyFill="1" applyBorder="1" applyAlignment="1">
      <alignment horizontal="center" vertical="center"/>
    </xf>
    <xf numFmtId="0" fontId="3" fillId="2" borderId="0" xfId="10" applyFont="1" applyFill="1" applyBorder="1" applyAlignment="1">
      <alignment horizontal="right"/>
    </xf>
    <xf numFmtId="0" fontId="3" fillId="2" borderId="0" xfId="125" applyFont="1" applyFill="1" applyBorder="1" applyAlignment="1">
      <alignment horizontal="right"/>
    </xf>
    <xf numFmtId="0" fontId="3" fillId="2" borderId="0" xfId="125" applyFont="1" applyFill="1" applyBorder="1" applyAlignment="1">
      <alignment horizontal="justify" vertical="center"/>
    </xf>
  </cellXfs>
  <cellStyles count="191">
    <cellStyle name=" 1" xfId="11"/>
    <cellStyle name="_2010 СТРУКТУРА СВОД" xfId="12"/>
    <cellStyle name="_4.1 и 5 Финпланы" xfId="13"/>
    <cellStyle name="_4.1 и 5 Финпланы (1)" xfId="14"/>
    <cellStyle name="_Copy of ДРСК_1" xfId="15"/>
    <cellStyle name="_ДРСК, ИПР 2010 Приложение 1свод" xfId="16"/>
    <cellStyle name="_Инвест-структура 2011 26.10.10" xfId="17"/>
    <cellStyle name="_Инвест-структура_ХЭС_22.10.2010" xfId="18"/>
    <cellStyle name="_Инвест-структура_ХЭС_29.10.2010" xfId="19"/>
    <cellStyle name="_ИПР 2011-2017  ХЭС  от 21.02.12" xfId="20"/>
    <cellStyle name="_ИПР 2011-2017 ХЭС  10.01.12 ПРАВИЛЬНЫЙ" xfId="21"/>
    <cellStyle name="_ИПР 2011-2017 ХЭС 16.12.11 на РАО" xfId="22"/>
    <cellStyle name="_ИПР 2012 ХЭС  12.01.12" xfId="23"/>
    <cellStyle name="_ИПР 2014-2018 ХЭС 06.12.12" xfId="24"/>
    <cellStyle name="_Книга2" xfId="25"/>
    <cellStyle name="_Книга4" xfId="26"/>
    <cellStyle name="_Лист1" xfId="27"/>
    <cellStyle name="_Лист2" xfId="28"/>
    <cellStyle name="_Модель Стратегия Ленэнерго_3" xfId="29"/>
    <cellStyle name="_Прил 14 ( 29 ноября)" xfId="30"/>
    <cellStyle name="_Прил 25а_ЕАО_25.12.2009" xfId="31"/>
    <cellStyle name="_Прил 25а_свод_02.11.2009" xfId="32"/>
    <cellStyle name="_Прил 4.1, 4.3 ИПР 2013-2017 24.01.12 СЕМЫКИН" xfId="33"/>
    <cellStyle name="_Прил 4_21.04.2009_СВОД" xfId="34"/>
    <cellStyle name="_Прил. 1.2, 2.2" xfId="35"/>
    <cellStyle name="_прил. 1.4" xfId="36"/>
    <cellStyle name="_Прил.1 Финансирование ИПР 2011-2013" xfId="37"/>
    <cellStyle name="_Прил.10 Отчет об исполнении  финплана 2009-2010" xfId="38"/>
    <cellStyle name="_Прил.4 Отчет об источниках финансирования ИПР 2009-2010 ХЭС" xfId="39"/>
    <cellStyle name="_Прил.9 Финплан 2011-2013" xfId="40"/>
    <cellStyle name="_Прилож. Л к регл. РАО ХЭС 28.11.11 1" xfId="41"/>
    <cellStyle name="_Приложение  2.2; 2.3 ИПР 2013 25.12.12" xfId="42"/>
    <cellStyle name="_Приложение 1 - ЮЯ 2010-2012 гг." xfId="43"/>
    <cellStyle name="_Приложение 1.2_ЮЯ" xfId="44"/>
    <cellStyle name="_Приложение 1.4 ИПР 2013г. ХЭС 21.12.12" xfId="45"/>
    <cellStyle name="_Приложение 14" xfId="46"/>
    <cellStyle name="_Приложение 14 ИПР 2013г. ХЭС 24.12.12" xfId="47"/>
    <cellStyle name="_Приложение 2 (3 вариант)" xfId="48"/>
    <cellStyle name="_Приложение 2 в формате Приложения 8" xfId="49"/>
    <cellStyle name="_Приложение 2 фин. модель ДРСК 01.03.2011 г." xfId="50"/>
    <cellStyle name="_Приложение 4 от 11.01.10" xfId="51"/>
    <cellStyle name="_Приложение 5 ИПР 2013-2017" xfId="52"/>
    <cellStyle name="_Приложение 6" xfId="53"/>
    <cellStyle name="_Приложение 6.1_ЕАО от Артура" xfId="54"/>
    <cellStyle name="_Приложение 7.1" xfId="55"/>
    <cellStyle name="_Приложение 8а" xfId="56"/>
    <cellStyle name="_Приложение №1" xfId="57"/>
    <cellStyle name="_Приложение Ж (инвест.стр-ра)" xfId="58"/>
    <cellStyle name="_Приложения  4.1 ОАО ДРСК,4.2 ХЭС" xfId="59"/>
    <cellStyle name="_Приложения 11 г. ХЭС 28.03.11 утв. Чудовым" xfId="60"/>
    <cellStyle name="_Приложения на Прав-во ХЭС 12.01.12" xfId="61"/>
    <cellStyle name="_таблица 14 ЕАО." xfId="62"/>
    <cellStyle name="_таблица 14 Перечень ИПР и план финансирования 2010г ЕАО." xfId="63"/>
    <cellStyle name="_Финплан ДРСК 2011-2013 17.02.10 Семыкин" xfId="64"/>
    <cellStyle name="_ЮЯ_РАО ЭСВ (1)" xfId="65"/>
    <cellStyle name="20% - Акцент1 2" xfId="66"/>
    <cellStyle name="20% - Акцент1 2 2" xfId="67"/>
    <cellStyle name="20% - Акцент2 2" xfId="68"/>
    <cellStyle name="20% - Акцент2 2 2" xfId="69"/>
    <cellStyle name="20% - Акцент3 2" xfId="70"/>
    <cellStyle name="20% - Акцент3 2 2" xfId="71"/>
    <cellStyle name="20% - Акцент4 2" xfId="72"/>
    <cellStyle name="20% - Акцент4 2 2" xfId="73"/>
    <cellStyle name="20% - Акцент5 2" xfId="74"/>
    <cellStyle name="20% - Акцент5 2 2" xfId="75"/>
    <cellStyle name="20% - Акцент6 2" xfId="76"/>
    <cellStyle name="20% - Акцент6 2 2" xfId="77"/>
    <cellStyle name="40% - Акцент1 2" xfId="78"/>
    <cellStyle name="40% - Акцент1 2 2" xfId="79"/>
    <cellStyle name="40% - Акцент2 2" xfId="80"/>
    <cellStyle name="40% - Акцент2 2 2" xfId="81"/>
    <cellStyle name="40% - Акцент3 2" xfId="82"/>
    <cellStyle name="40% - Акцент3 2 2" xfId="83"/>
    <cellStyle name="40% - Акцент4 2" xfId="84"/>
    <cellStyle name="40% - Акцент4 2 2" xfId="85"/>
    <cellStyle name="40% - Акцент5 2" xfId="86"/>
    <cellStyle name="40% - Акцент5 2 2" xfId="87"/>
    <cellStyle name="40% - Акцент6 2" xfId="88"/>
    <cellStyle name="40% - Акцент6 2 2" xfId="89"/>
    <cellStyle name="60% - Акцент1 2" xfId="90"/>
    <cellStyle name="60% - Акцент2 2" xfId="91"/>
    <cellStyle name="60% - Акцент3 2" xfId="92"/>
    <cellStyle name="60% - Акцент4 2" xfId="93"/>
    <cellStyle name="60% - Акцент5 2" xfId="94"/>
    <cellStyle name="60% - Акцент6 2" xfId="95"/>
    <cellStyle name="Assumption" xfId="96"/>
    <cellStyle name="Dates" xfId="97"/>
    <cellStyle name="E-mail" xfId="98"/>
    <cellStyle name="Heading" xfId="99"/>
    <cellStyle name="Heading2" xfId="100"/>
    <cellStyle name="Inputs" xfId="101"/>
    <cellStyle name="Normal_Copy of IP_Kamhatskenergo_v_formate_RAO" xfId="9"/>
    <cellStyle name="Table Heading" xfId="102"/>
    <cellStyle name="Telephone number" xfId="103"/>
    <cellStyle name="Акцент1 2" xfId="104"/>
    <cellStyle name="Акцент2 2" xfId="105"/>
    <cellStyle name="Акцент3 2" xfId="106"/>
    <cellStyle name="Акцент4 2" xfId="107"/>
    <cellStyle name="Акцент5 2" xfId="108"/>
    <cellStyle name="Акцент6 2" xfId="109"/>
    <cellStyle name="Ввод  2" xfId="110"/>
    <cellStyle name="Вывод 2" xfId="111"/>
    <cellStyle name="Вычисление 2" xfId="112"/>
    <cellStyle name="Денежный 2" xfId="113"/>
    <cellStyle name="Заголовок" xfId="114"/>
    <cellStyle name="Заголовок 1 2" xfId="115"/>
    <cellStyle name="Заголовок 2 2" xfId="116"/>
    <cellStyle name="Заголовок 3 2" xfId="117"/>
    <cellStyle name="Заголовок 4 2" xfId="118"/>
    <cellStyle name="ЗаголовокСтолбца" xfId="119"/>
    <cellStyle name="Значение" xfId="120"/>
    <cellStyle name="Итог 2" xfId="121"/>
    <cellStyle name="Контрольная ячейка 2" xfId="122"/>
    <cellStyle name="Название 2" xfId="123"/>
    <cellStyle name="Нейтральный 2" xfId="124"/>
    <cellStyle name="Обычный" xfId="0" builtinId="0"/>
    <cellStyle name="Обычный 10" xfId="125"/>
    <cellStyle name="Обычный 10 2" xfId="126"/>
    <cellStyle name="Обычный 10 3" xfId="127"/>
    <cellStyle name="Обычный 11" xfId="128"/>
    <cellStyle name="Обычный 11 2" xfId="129"/>
    <cellStyle name="Обычный 12" xfId="130"/>
    <cellStyle name="Обычный 12 2" xfId="131"/>
    <cellStyle name="Обычный 12 3" xfId="132"/>
    <cellStyle name="Обычный 13" xfId="133"/>
    <cellStyle name="Обычный 14" xfId="3"/>
    <cellStyle name="Обычный 15" xfId="134"/>
    <cellStyle name="Обычный 16" xfId="135"/>
    <cellStyle name="Обычный 2" xfId="5"/>
    <cellStyle name="Обычный 2 2" xfId="136"/>
    <cellStyle name="Обычный 2 2 2" xfId="137"/>
    <cellStyle name="Обычный 2 3" xfId="138"/>
    <cellStyle name="Обычный 3" xfId="139"/>
    <cellStyle name="Обычный 3 2" xfId="140"/>
    <cellStyle name="Обычный 3 3" xfId="141"/>
    <cellStyle name="Обычный 3_ДИПР 2014-2018 (прил 1.1,1.2,1.3,2.2,2.3, 6.1.,6.2,6.3)" xfId="142"/>
    <cellStyle name="Обычный 4" xfId="143"/>
    <cellStyle name="Обычный 5" xfId="144"/>
    <cellStyle name="Обычный 5 2" xfId="145"/>
    <cellStyle name="Обычный 5 2 2" xfId="146"/>
    <cellStyle name="Обычный 5 3" xfId="147"/>
    <cellStyle name="Обычный 5 4" xfId="148"/>
    <cellStyle name="Обычный 5_Все прил 2012-2017 (коррект ПР) ЕАО" xfId="149"/>
    <cellStyle name="Обычный 6" xfId="150"/>
    <cellStyle name="Обычный 6 2" xfId="151"/>
    <cellStyle name="Обычный 7" xfId="152"/>
    <cellStyle name="Обычный 7 2" xfId="153"/>
    <cellStyle name="Обычный 8" xfId="154"/>
    <cellStyle name="Обычный 8 28" xfId="155"/>
    <cellStyle name="Обычный 8 28 2" xfId="156"/>
    <cellStyle name="Обычный 8_Прил 6.1, 6,2, 6,3 факт ЕИ" xfId="157"/>
    <cellStyle name="Обычный 9" xfId="158"/>
    <cellStyle name="Обычный_ДРСК, ИПР 2010 Приложение 1свод" xfId="6"/>
    <cellStyle name="Обычный_Инвест. 8-12 ФАО Амур по СП с ЦП по пр. 41" xfId="2"/>
    <cellStyle name="Обычный_Приложение 14" xfId="8"/>
    <cellStyle name="Обычный_СВОД 1.1 от 26.01.12-ПЭС, АЭС, ХЭС,ЕАО" xfId="159"/>
    <cellStyle name="Обычный_таблица 1.1 ЕАО ПЛАН 11-13г." xfId="1"/>
    <cellStyle name="Обычный_таблица 1.1 ЕАО ПЛАН 11-13г. 2" xfId="160"/>
    <cellStyle name="Обычный_таблица 1.2 ЕАО Стоимость основных этапов работ 2011г" xfId="10"/>
    <cellStyle name="Плохой 2" xfId="161"/>
    <cellStyle name="Пояснение 2" xfId="162"/>
    <cellStyle name="Примечание 2" xfId="163"/>
    <cellStyle name="Примечание 2 2" xfId="164"/>
    <cellStyle name="Процентный 2" xfId="165"/>
    <cellStyle name="Процентный 2 2" xfId="166"/>
    <cellStyle name="Процентный 2 3" xfId="167"/>
    <cellStyle name="Процентный 3" xfId="168"/>
    <cellStyle name="Процентный 4" xfId="169"/>
    <cellStyle name="Процентный 5" xfId="170"/>
    <cellStyle name="Связанная ячейка 2" xfId="171"/>
    <cellStyle name="Стиль 1" xfId="4"/>
    <cellStyle name="Стиль 1 2" xfId="172"/>
    <cellStyle name="Стиль 1 3" xfId="173"/>
    <cellStyle name="Стиль 1 3 2" xfId="174"/>
    <cellStyle name="Стиль 1 4" xfId="175"/>
    <cellStyle name="Стиль 1 5" xfId="176"/>
    <cellStyle name="Стиль 1_1.2 ХЭС" xfId="177"/>
    <cellStyle name="Стиль 1_ЕАО  2011-2015  (23.03.11) с процентами" xfId="7"/>
    <cellStyle name="Текст предупреждения 2" xfId="178"/>
    <cellStyle name="Финансовый 2" xfId="179"/>
    <cellStyle name="Финансовый 2 2" xfId="180"/>
    <cellStyle name="Финансовый 2 2 2" xfId="181"/>
    <cellStyle name="Финансовый 2 3" xfId="182"/>
    <cellStyle name="Финансовый 3" xfId="183"/>
    <cellStyle name="Финансовый 3 2" xfId="184"/>
    <cellStyle name="Финансовый 4" xfId="185"/>
    <cellStyle name="Финансовый 4 2" xfId="186"/>
    <cellStyle name="Финансовый 4 3" xfId="187"/>
    <cellStyle name="Финансовый 5" xfId="188"/>
    <cellStyle name="Формула" xfId="189"/>
    <cellStyle name="Хороший 2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outlinePr summaryBelow="0" summaryRight="0"/>
    <pageSetUpPr autoPageBreaks="0"/>
  </sheetPr>
  <dimension ref="A1:HA426"/>
  <sheetViews>
    <sheetView showZeros="0" view="pageBreakPreview" topLeftCell="A16" zoomScale="75" zoomScaleNormal="75" zoomScaleSheetLayoutView="75" workbookViewId="0">
      <pane xSplit="2" ySplit="8" topLeftCell="C24" activePane="bottomRight" state="frozen"/>
      <selection activeCell="A16" sqref="A16"/>
      <selection pane="topRight" activeCell="C16" sqref="C16"/>
      <selection pane="bottomLeft" activeCell="A20" sqref="A20"/>
      <selection pane="bottomRight" activeCell="C159" sqref="C159"/>
    </sheetView>
  </sheetViews>
  <sheetFormatPr defaultColWidth="10.140625" defaultRowHeight="17.25" customHeight="1" outlineLevelRow="1" outlineLevelCol="1" x14ac:dyDescent="0.25"/>
  <cols>
    <col min="1" max="1" width="10.28515625" style="10" customWidth="1"/>
    <col min="2" max="2" width="53.42578125" style="9" customWidth="1"/>
    <col min="3" max="3" width="9.42578125" style="9" customWidth="1"/>
    <col min="4" max="4" width="15.140625" style="1" customWidth="1"/>
    <col min="5" max="5" width="11.28515625" style="1" customWidth="1"/>
    <col min="6" max="6" width="10.7109375" style="1" customWidth="1"/>
    <col min="7" max="7" width="14.140625" style="8" customWidth="1"/>
    <col min="8" max="8" width="15" style="5" customWidth="1"/>
    <col min="9" max="9" width="15.28515625" style="5" customWidth="1"/>
    <col min="10" max="10" width="8.7109375" style="7" customWidth="1"/>
    <col min="11" max="11" width="9.85546875" style="7" customWidth="1"/>
    <col min="12" max="12" width="8.7109375" style="7" customWidth="1"/>
    <col min="13" max="13" width="9.140625" style="7" customWidth="1"/>
    <col min="14" max="14" width="9.42578125" style="7" customWidth="1"/>
    <col min="15" max="16" width="8.7109375" style="7" customWidth="1"/>
    <col min="17" max="17" width="10.5703125" style="3" customWidth="1" collapsed="1"/>
    <col min="18" max="27" width="10.5703125" style="3" hidden="1" customWidth="1" outlineLevel="1"/>
    <col min="28" max="28" width="10.5703125" style="7" customWidth="1" collapsed="1"/>
    <col min="29" max="54" width="10.5703125" style="3" hidden="1" customWidth="1" outlineLevel="1"/>
    <col min="55" max="55" width="10.5703125" style="3" customWidth="1" collapsed="1"/>
    <col min="56" max="74" width="10.5703125" style="3" hidden="1" customWidth="1" outlineLevel="1"/>
    <col min="75" max="81" width="10.5703125" style="7" hidden="1" customWidth="1" outlineLevel="1"/>
    <col min="82" max="82" width="10.5703125" style="7" customWidth="1" collapsed="1"/>
    <col min="83" max="108" width="10.5703125" style="7" hidden="1" customWidth="1" outlineLevel="1"/>
    <col min="109" max="109" width="10.5703125" style="7" customWidth="1" collapsed="1"/>
    <col min="110" max="135" width="10.5703125" style="7" hidden="1" customWidth="1" outlineLevel="1"/>
    <col min="136" max="136" width="10.5703125" style="7" customWidth="1" collapsed="1"/>
    <col min="137" max="137" width="16.42578125" style="3" hidden="1" customWidth="1" outlineLevel="1"/>
    <col min="138" max="138" width="14" style="3" hidden="1" customWidth="1" outlineLevel="1"/>
    <col min="139" max="139" width="21.7109375" style="3" hidden="1" customWidth="1" outlineLevel="1"/>
    <col min="140" max="140" width="11.7109375" style="3" hidden="1" customWidth="1" outlineLevel="1"/>
    <col min="141" max="141" width="23" style="3" hidden="1" customWidth="1" outlineLevel="1"/>
    <col min="142" max="142" width="11.7109375" style="3" hidden="1" customWidth="1" outlineLevel="1"/>
    <col min="143" max="143" width="20" style="3" hidden="1" customWidth="1" outlineLevel="1"/>
    <col min="144" max="149" width="11.7109375" style="3" hidden="1" customWidth="1" outlineLevel="1"/>
    <col min="150" max="150" width="15.140625" style="3" hidden="1" customWidth="1" outlineLevel="1"/>
    <col min="151" max="151" width="11.7109375" style="3" hidden="1" customWidth="1" outlineLevel="1"/>
    <col min="152" max="152" width="23.5703125" style="3" hidden="1" customWidth="1" outlineLevel="1"/>
    <col min="153" max="155" width="11.7109375" style="3" hidden="1" customWidth="1" outlineLevel="1"/>
    <col min="156" max="162" width="11.7109375" style="7" hidden="1" customWidth="1" outlineLevel="1"/>
    <col min="163" max="163" width="11.7109375" style="6" customWidth="1" collapsed="1"/>
    <col min="164" max="164" width="15.5703125" style="5" hidden="1" customWidth="1" outlineLevel="1"/>
    <col min="165" max="165" width="18.140625" style="5" hidden="1" customWidth="1" outlineLevel="1"/>
    <col min="166" max="166" width="21.7109375" style="5" hidden="1" customWidth="1" outlineLevel="1"/>
    <col min="167" max="167" width="11.7109375" style="5" hidden="1" customWidth="1" outlineLevel="1"/>
    <col min="168" max="168" width="20.140625" style="5" hidden="1" customWidth="1" outlineLevel="1"/>
    <col min="169" max="169" width="11.7109375" style="5" hidden="1" customWidth="1" outlineLevel="1"/>
    <col min="170" max="170" width="19.7109375" style="5" hidden="1" customWidth="1" outlineLevel="1"/>
    <col min="171" max="178" width="11.7109375" style="5" hidden="1" customWidth="1" outlineLevel="1"/>
    <col min="179" max="179" width="21.7109375" style="5" hidden="1" customWidth="1" outlineLevel="1"/>
    <col min="180" max="182" width="11.7109375" style="5" hidden="1" customWidth="1" outlineLevel="1"/>
    <col min="183" max="189" width="11.7109375" style="4" hidden="1" customWidth="1" outlineLevel="1"/>
    <col min="190" max="195" width="10.140625" style="3" customWidth="1"/>
    <col min="196" max="196" width="10.140625" style="2" customWidth="1"/>
    <col min="197" max="16384" width="10.140625" style="1"/>
  </cols>
  <sheetData>
    <row r="1" spans="1:196" s="251" customFormat="1" ht="17.25" customHeight="1" x14ac:dyDescent="0.25">
      <c r="A1" s="253"/>
      <c r="B1" s="264"/>
      <c r="C1" s="264"/>
      <c r="D1" s="264"/>
      <c r="E1" s="264"/>
      <c r="F1" s="264"/>
      <c r="G1" s="267"/>
      <c r="H1" s="252"/>
      <c r="I1" s="252"/>
      <c r="J1" s="253"/>
      <c r="K1" s="253"/>
      <c r="L1" s="253"/>
      <c r="M1" s="253"/>
      <c r="N1" s="253"/>
      <c r="O1" s="253"/>
      <c r="P1" s="253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  <c r="AC1" s="252" t="s">
        <v>225</v>
      </c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 t="s">
        <v>225</v>
      </c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3"/>
      <c r="BX1" s="253"/>
      <c r="BY1" s="253"/>
      <c r="BZ1" s="253"/>
      <c r="CA1" s="253"/>
      <c r="CB1" s="253"/>
      <c r="CC1" s="253"/>
      <c r="CD1" s="253"/>
      <c r="CE1" s="253" t="s">
        <v>225</v>
      </c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 t="s">
        <v>225</v>
      </c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2" t="s">
        <v>225</v>
      </c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3"/>
      <c r="FA1" s="253"/>
      <c r="FB1" s="253"/>
      <c r="FC1" s="253"/>
      <c r="FD1" s="253"/>
      <c r="FE1" s="253"/>
      <c r="FF1" s="253"/>
      <c r="FG1" s="27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3"/>
      <c r="GB1" s="253"/>
      <c r="GC1" s="253"/>
      <c r="GD1" s="253"/>
      <c r="GE1" s="253"/>
      <c r="GF1" s="253"/>
      <c r="GG1" s="253"/>
      <c r="GH1" s="252"/>
      <c r="GI1" s="252"/>
      <c r="GJ1" s="252"/>
      <c r="GK1" s="252"/>
      <c r="GL1" s="252"/>
      <c r="GM1" s="252"/>
      <c r="GN1" s="280"/>
    </row>
    <row r="2" spans="1:196" s="251" customFormat="1" ht="17.25" customHeight="1" x14ac:dyDescent="0.25">
      <c r="A2" s="253"/>
      <c r="B2" s="264"/>
      <c r="C2" s="264"/>
      <c r="D2" s="264"/>
      <c r="E2" s="264"/>
      <c r="F2" s="264"/>
      <c r="G2" s="267"/>
      <c r="H2" s="252"/>
      <c r="I2" s="252"/>
      <c r="J2" s="253"/>
      <c r="K2" s="253"/>
      <c r="L2" s="253"/>
      <c r="M2" s="253"/>
      <c r="N2" s="253"/>
      <c r="O2" s="253"/>
      <c r="P2" s="253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3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3"/>
      <c r="FA2" s="253"/>
      <c r="FB2" s="253"/>
      <c r="FC2" s="253"/>
      <c r="FD2" s="253"/>
      <c r="FE2" s="253"/>
      <c r="FF2" s="253"/>
      <c r="FG2" s="27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3"/>
      <c r="GB2" s="253"/>
      <c r="GC2" s="253"/>
      <c r="GD2" s="253"/>
      <c r="GE2" s="253"/>
      <c r="GF2" s="253"/>
      <c r="GG2" s="253"/>
      <c r="GH2" s="252"/>
      <c r="GI2" s="252"/>
      <c r="GJ2" s="252"/>
      <c r="GK2" s="274"/>
      <c r="GL2" s="274"/>
      <c r="GM2" s="274"/>
      <c r="GN2" s="274" t="s">
        <v>224</v>
      </c>
    </row>
    <row r="3" spans="1:196" s="251" customFormat="1" ht="17.25" customHeight="1" x14ac:dyDescent="0.25">
      <c r="A3" s="253"/>
      <c r="B3" s="264"/>
      <c r="C3" s="264"/>
      <c r="D3" s="264"/>
      <c r="E3" s="264"/>
      <c r="F3" s="264"/>
      <c r="G3" s="267"/>
      <c r="H3" s="252"/>
      <c r="I3" s="252"/>
      <c r="J3" s="253"/>
      <c r="K3" s="253"/>
      <c r="L3" s="253"/>
      <c r="M3" s="253"/>
      <c r="N3" s="253"/>
      <c r="O3" s="253"/>
      <c r="P3" s="253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3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3"/>
      <c r="FA3" s="253"/>
      <c r="FB3" s="253"/>
      <c r="FC3" s="253"/>
      <c r="FD3" s="253"/>
      <c r="FE3" s="253"/>
      <c r="FF3" s="253"/>
      <c r="FG3" s="27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3"/>
      <c r="GB3" s="253"/>
      <c r="GC3" s="253"/>
      <c r="GD3" s="253"/>
      <c r="GE3" s="253"/>
      <c r="GF3" s="253"/>
      <c r="GG3" s="253"/>
      <c r="GH3" s="252"/>
      <c r="GI3" s="252"/>
      <c r="GJ3" s="252"/>
      <c r="GK3" s="274"/>
      <c r="GL3" s="274"/>
      <c r="GM3" s="274"/>
      <c r="GN3" s="274" t="s">
        <v>223</v>
      </c>
    </row>
    <row r="4" spans="1:196" s="251" customFormat="1" ht="17.25" customHeight="1" x14ac:dyDescent="0.25">
      <c r="A4" s="253"/>
      <c r="B4" s="264"/>
      <c r="C4" s="264"/>
      <c r="D4" s="264"/>
      <c r="E4" s="264"/>
      <c r="F4" s="264"/>
      <c r="G4" s="267"/>
      <c r="H4" s="252"/>
      <c r="I4" s="252"/>
      <c r="J4" s="253"/>
      <c r="K4" s="253"/>
      <c r="L4" s="253"/>
      <c r="M4" s="253"/>
      <c r="N4" s="253"/>
      <c r="O4" s="253"/>
      <c r="P4" s="253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3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3"/>
      <c r="FA4" s="253"/>
      <c r="FB4" s="253"/>
      <c r="FC4" s="253"/>
      <c r="FD4" s="253"/>
      <c r="FE4" s="253"/>
      <c r="FF4" s="253"/>
      <c r="FG4" s="27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3"/>
      <c r="GB4" s="253"/>
      <c r="GC4" s="253"/>
      <c r="GD4" s="253"/>
      <c r="GE4" s="253"/>
      <c r="GF4" s="253"/>
      <c r="GG4" s="253"/>
      <c r="GH4" s="252"/>
      <c r="GI4" s="252"/>
      <c r="GJ4" s="252"/>
      <c r="GK4" s="274"/>
      <c r="GL4" s="274"/>
      <c r="GM4" s="274"/>
      <c r="GN4" s="274" t="s">
        <v>222</v>
      </c>
    </row>
    <row r="5" spans="1:196" s="251" customFormat="1" ht="17.25" customHeight="1" x14ac:dyDescent="0.25">
      <c r="A5" s="253"/>
      <c r="B5" s="264"/>
      <c r="C5" s="264"/>
      <c r="D5" s="264"/>
      <c r="E5" s="264"/>
      <c r="F5" s="264"/>
      <c r="G5" s="267"/>
      <c r="H5" s="252"/>
      <c r="I5" s="252"/>
      <c r="J5" s="253"/>
      <c r="K5" s="253"/>
      <c r="L5" s="253"/>
      <c r="M5" s="253"/>
      <c r="N5" s="253"/>
      <c r="O5" s="253"/>
      <c r="P5" s="253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3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3"/>
      <c r="FA5" s="253"/>
      <c r="FB5" s="253"/>
      <c r="FC5" s="253"/>
      <c r="FD5" s="253"/>
      <c r="FE5" s="253"/>
      <c r="FF5" s="253"/>
      <c r="FG5" s="27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3"/>
      <c r="GB5" s="253"/>
      <c r="GC5" s="253"/>
      <c r="GD5" s="253"/>
      <c r="GE5" s="253"/>
      <c r="GF5" s="253"/>
      <c r="GG5" s="253"/>
      <c r="GH5" s="252"/>
      <c r="GI5" s="252"/>
      <c r="GJ5" s="252"/>
      <c r="GK5" s="274"/>
      <c r="GL5" s="274"/>
      <c r="GM5" s="274"/>
      <c r="GN5" s="274"/>
    </row>
    <row r="6" spans="1:196" s="251" customFormat="1" ht="17.25" customHeight="1" x14ac:dyDescent="0.25">
      <c r="A6" s="279" t="s">
        <v>221</v>
      </c>
      <c r="B6" s="278"/>
      <c r="C6" s="278"/>
      <c r="D6" s="278"/>
      <c r="E6" s="278"/>
      <c r="F6" s="278"/>
      <c r="G6" s="277"/>
      <c r="H6" s="276"/>
      <c r="I6" s="276"/>
      <c r="J6" s="275"/>
      <c r="K6" s="275"/>
      <c r="L6" s="275"/>
      <c r="M6" s="275"/>
      <c r="N6" s="275"/>
      <c r="O6" s="275"/>
      <c r="P6" s="275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3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3"/>
      <c r="FA6" s="253"/>
      <c r="FB6" s="253"/>
      <c r="FC6" s="253"/>
      <c r="FD6" s="253"/>
      <c r="FE6" s="253"/>
      <c r="FF6" s="253"/>
      <c r="FG6" s="27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3"/>
      <c r="GB6" s="253"/>
      <c r="GC6" s="253"/>
      <c r="GD6" s="253"/>
      <c r="GE6" s="253"/>
      <c r="GF6" s="253"/>
      <c r="GG6" s="253"/>
      <c r="GH6" s="252"/>
      <c r="GI6" s="252"/>
      <c r="GJ6" s="252"/>
      <c r="GK6" s="274"/>
      <c r="GL6" s="274"/>
      <c r="GM6" s="274"/>
      <c r="GN6" s="273"/>
    </row>
    <row r="7" spans="1:196" s="251" customFormat="1" ht="17.25" customHeight="1" x14ac:dyDescent="0.25">
      <c r="A7" s="253"/>
      <c r="B7" s="264"/>
      <c r="C7" s="264"/>
      <c r="D7" s="264"/>
      <c r="E7" s="264"/>
      <c r="F7" s="264"/>
      <c r="G7" s="267"/>
      <c r="H7" s="252"/>
      <c r="I7" s="252"/>
      <c r="J7" s="253"/>
      <c r="K7" s="253"/>
      <c r="L7" s="253"/>
      <c r="M7" s="253"/>
      <c r="N7" s="253"/>
      <c r="O7" s="253"/>
      <c r="P7" s="253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3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3"/>
      <c r="FA7" s="253"/>
      <c r="FB7" s="253"/>
      <c r="FC7" s="253"/>
      <c r="FD7" s="253"/>
      <c r="FE7" s="253"/>
      <c r="FF7" s="253"/>
      <c r="FG7" s="27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3"/>
      <c r="GB7" s="253"/>
      <c r="GC7" s="253"/>
      <c r="GD7" s="253"/>
      <c r="GE7" s="253"/>
      <c r="GF7" s="253"/>
      <c r="GG7" s="253"/>
      <c r="GH7" s="252"/>
      <c r="GI7" s="252"/>
      <c r="GJ7" s="252"/>
      <c r="GK7" s="274"/>
      <c r="GL7" s="274"/>
      <c r="GM7" s="274"/>
      <c r="GN7" s="273"/>
    </row>
    <row r="8" spans="1:196" s="251" customFormat="1" ht="17.25" customHeight="1" x14ac:dyDescent="0.25">
      <c r="A8" s="253"/>
      <c r="B8" s="264"/>
      <c r="C8" s="264"/>
      <c r="D8" s="264"/>
      <c r="E8" s="264"/>
      <c r="F8" s="264"/>
      <c r="G8" s="267"/>
      <c r="H8" s="252"/>
      <c r="I8" s="252"/>
      <c r="J8" s="253"/>
      <c r="K8" s="253"/>
      <c r="L8" s="253"/>
      <c r="M8" s="253"/>
      <c r="N8" s="253"/>
      <c r="O8" s="253"/>
      <c r="P8" s="253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3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3"/>
      <c r="FA8" s="253"/>
      <c r="FB8" s="253"/>
      <c r="FC8" s="253"/>
      <c r="FD8" s="253"/>
      <c r="FE8" s="253"/>
      <c r="FF8" s="253"/>
      <c r="FG8" s="27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3"/>
      <c r="GB8" s="253"/>
      <c r="GC8" s="253"/>
      <c r="GD8" s="253"/>
      <c r="GE8" s="253"/>
      <c r="GF8" s="253"/>
      <c r="GG8" s="253"/>
      <c r="GH8" s="252"/>
      <c r="GI8" s="252"/>
      <c r="GJ8" s="252"/>
      <c r="GK8" s="274"/>
      <c r="GL8" s="274"/>
      <c r="GM8" s="274"/>
      <c r="GN8" s="273"/>
    </row>
    <row r="9" spans="1:196" s="251" customFormat="1" ht="17.25" customHeight="1" x14ac:dyDescent="0.25">
      <c r="A9" s="253"/>
      <c r="B9" s="264"/>
      <c r="C9" s="264"/>
      <c r="D9" s="264"/>
      <c r="E9" s="264"/>
      <c r="F9" s="264"/>
      <c r="G9" s="267"/>
      <c r="H9" s="252"/>
      <c r="I9" s="252"/>
      <c r="J9" s="253"/>
      <c r="K9" s="253"/>
      <c r="L9" s="253"/>
      <c r="M9" s="253"/>
      <c r="N9" s="253"/>
      <c r="O9" s="253"/>
      <c r="P9" s="253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3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3"/>
      <c r="FA9" s="253"/>
      <c r="FB9" s="253"/>
      <c r="FC9" s="253"/>
      <c r="FD9" s="253"/>
      <c r="FE9" s="253"/>
      <c r="FF9" s="253"/>
      <c r="FG9" s="27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3"/>
      <c r="GB9" s="253"/>
      <c r="GC9" s="253"/>
      <c r="GD9" s="253"/>
      <c r="GE9" s="253"/>
      <c r="GF9" s="253"/>
      <c r="GG9" s="253"/>
      <c r="GH9" s="252"/>
      <c r="GI9" s="252"/>
      <c r="GJ9" s="252"/>
      <c r="GK9" s="274"/>
      <c r="GL9" s="274"/>
      <c r="GM9" s="274"/>
      <c r="GN9" s="273"/>
    </row>
    <row r="10" spans="1:196" s="251" customFormat="1" ht="17.25" customHeight="1" x14ac:dyDescent="0.25">
      <c r="A10" s="253"/>
      <c r="B10" s="264"/>
      <c r="C10" s="264"/>
      <c r="D10" s="264"/>
      <c r="E10" s="264"/>
      <c r="F10" s="264"/>
      <c r="G10" s="267"/>
      <c r="H10" s="252"/>
      <c r="I10" s="252"/>
      <c r="J10" s="253"/>
      <c r="K10" s="253"/>
      <c r="L10" s="253"/>
      <c r="M10" s="253"/>
      <c r="N10" s="253"/>
      <c r="O10" s="253"/>
      <c r="P10" s="253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3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3"/>
      <c r="FA10" s="253"/>
      <c r="FB10" s="253"/>
      <c r="FC10" s="253"/>
      <c r="FD10" s="253"/>
      <c r="FE10" s="253"/>
      <c r="FF10" s="253"/>
      <c r="FG10" s="27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3"/>
      <c r="GB10" s="253"/>
      <c r="GC10" s="253"/>
      <c r="GD10" s="253"/>
      <c r="GE10" s="253"/>
      <c r="GF10" s="253"/>
      <c r="GG10" s="253"/>
      <c r="GH10" s="252"/>
      <c r="GI10" s="252"/>
      <c r="GJ10" s="261"/>
      <c r="GK10" s="260"/>
      <c r="GL10" s="260"/>
      <c r="GM10" s="260"/>
      <c r="GN10" s="271" t="s">
        <v>220</v>
      </c>
    </row>
    <row r="11" spans="1:196" s="251" customFormat="1" ht="17.25" customHeight="1" x14ac:dyDescent="0.25">
      <c r="A11" s="253"/>
      <c r="B11" s="264"/>
      <c r="C11" s="264"/>
      <c r="D11" s="264"/>
      <c r="E11" s="264"/>
      <c r="F11" s="264"/>
      <c r="G11" s="267"/>
      <c r="H11" s="252"/>
      <c r="I11" s="252"/>
      <c r="J11" s="253"/>
      <c r="K11" s="253"/>
      <c r="L11" s="253"/>
      <c r="M11" s="253"/>
      <c r="N11" s="253"/>
      <c r="O11" s="253"/>
      <c r="P11" s="253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3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3"/>
      <c r="FA11" s="253"/>
      <c r="FB11" s="253"/>
      <c r="FC11" s="253"/>
      <c r="FD11" s="253"/>
      <c r="FE11" s="253"/>
      <c r="FF11" s="253"/>
      <c r="FG11" s="27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3"/>
      <c r="GB11" s="253"/>
      <c r="GC11" s="253"/>
      <c r="GD11" s="253"/>
      <c r="GE11" s="253"/>
      <c r="GF11" s="253"/>
      <c r="GG11" s="253"/>
      <c r="GH11" s="252"/>
      <c r="GI11" s="252"/>
      <c r="GJ11" s="261"/>
      <c r="GK11" s="260"/>
      <c r="GL11" s="260"/>
      <c r="GM11" s="260"/>
      <c r="GN11" s="271" t="s">
        <v>219</v>
      </c>
    </row>
    <row r="12" spans="1:196" s="251" customFormat="1" ht="17.25" customHeight="1" x14ac:dyDescent="0.25">
      <c r="A12" s="253"/>
      <c r="B12" s="264"/>
      <c r="C12" s="264"/>
      <c r="D12" s="264"/>
      <c r="E12" s="264"/>
      <c r="F12" s="264"/>
      <c r="G12" s="267"/>
      <c r="H12" s="252"/>
      <c r="I12" s="252"/>
      <c r="J12" s="253"/>
      <c r="K12" s="253"/>
      <c r="L12" s="253"/>
      <c r="M12" s="253"/>
      <c r="N12" s="253"/>
      <c r="O12" s="253"/>
      <c r="P12" s="253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3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3"/>
      <c r="FA12" s="253"/>
      <c r="FB12" s="253"/>
      <c r="FC12" s="253"/>
      <c r="FD12" s="253"/>
      <c r="FE12" s="253"/>
      <c r="FF12" s="253"/>
      <c r="FG12" s="253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3"/>
      <c r="GB12" s="253"/>
      <c r="GC12" s="253"/>
      <c r="GD12" s="253"/>
      <c r="GE12" s="253"/>
      <c r="GF12" s="253"/>
      <c r="GG12" s="253"/>
      <c r="GH12" s="252"/>
      <c r="GI12" s="252"/>
      <c r="GJ12" s="261"/>
      <c r="GK12" s="260"/>
      <c r="GL12" s="260"/>
      <c r="GM12" s="260"/>
      <c r="GN12" s="260"/>
    </row>
    <row r="13" spans="1:196" s="251" customFormat="1" ht="17.25" customHeight="1" x14ac:dyDescent="0.25">
      <c r="A13" s="253"/>
      <c r="B13" s="264"/>
      <c r="C13" s="264"/>
      <c r="D13" s="264"/>
      <c r="E13" s="264"/>
      <c r="F13" s="264"/>
      <c r="G13" s="267"/>
      <c r="H13" s="252"/>
      <c r="I13" s="252"/>
      <c r="J13" s="270"/>
      <c r="K13" s="270"/>
      <c r="L13" s="270"/>
      <c r="M13" s="270"/>
      <c r="N13" s="270"/>
      <c r="O13" s="270"/>
      <c r="P13" s="270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3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3"/>
      <c r="FA13" s="253"/>
      <c r="FB13" s="253"/>
      <c r="FC13" s="253"/>
      <c r="FD13" s="253"/>
      <c r="FE13" s="253"/>
      <c r="FF13" s="253"/>
      <c r="FG13" s="253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3"/>
      <c r="GB13" s="253"/>
      <c r="GC13" s="253"/>
      <c r="GD13" s="253"/>
      <c r="GE13" s="253"/>
      <c r="GF13" s="253"/>
      <c r="GG13" s="253"/>
      <c r="GH13" s="252"/>
      <c r="GI13" s="252"/>
      <c r="GJ13" s="261"/>
      <c r="GK13" s="269" t="s">
        <v>218</v>
      </c>
      <c r="GL13" s="269"/>
      <c r="GM13" s="269"/>
      <c r="GN13" s="269"/>
    </row>
    <row r="14" spans="1:196" s="251" customFormat="1" ht="17.25" customHeight="1" x14ac:dyDescent="0.25">
      <c r="A14" s="253"/>
      <c r="B14" s="264"/>
      <c r="C14" s="264"/>
      <c r="D14" s="264"/>
      <c r="E14" s="264"/>
      <c r="F14" s="264"/>
      <c r="G14" s="267"/>
      <c r="H14" s="252"/>
      <c r="I14" s="252"/>
      <c r="J14" s="253"/>
      <c r="K14" s="253"/>
      <c r="L14" s="253"/>
      <c r="M14" s="253"/>
      <c r="N14" s="253"/>
      <c r="O14" s="253"/>
      <c r="P14" s="253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3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3"/>
      <c r="FA14" s="253"/>
      <c r="FB14" s="253"/>
      <c r="FC14" s="253"/>
      <c r="FD14" s="253"/>
      <c r="FE14" s="253"/>
      <c r="FF14" s="253"/>
      <c r="FG14" s="253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3"/>
      <c r="GB14" s="253"/>
      <c r="GC14" s="253"/>
      <c r="GD14" s="253"/>
      <c r="GE14" s="253"/>
      <c r="GF14" s="253"/>
      <c r="GG14" s="253"/>
      <c r="GH14" s="252"/>
      <c r="GI14" s="252"/>
      <c r="GJ14" s="261"/>
      <c r="GK14" s="268"/>
      <c r="GL14" s="268"/>
      <c r="GM14" s="268"/>
      <c r="GN14" s="260" t="s">
        <v>217</v>
      </c>
    </row>
    <row r="15" spans="1:196" s="251" customFormat="1" ht="17.25" customHeight="1" x14ac:dyDescent="0.25">
      <c r="A15" s="253"/>
      <c r="B15" s="264"/>
      <c r="C15" s="264"/>
      <c r="D15" s="264"/>
      <c r="E15" s="264"/>
      <c r="F15" s="264"/>
      <c r="G15" s="267"/>
      <c r="H15" s="252"/>
      <c r="I15" s="252"/>
      <c r="J15" s="253"/>
      <c r="K15" s="253"/>
      <c r="L15" s="253"/>
      <c r="M15" s="253"/>
      <c r="N15" s="253"/>
      <c r="O15" s="253"/>
      <c r="P15" s="253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3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3"/>
      <c r="FA15" s="253"/>
      <c r="FB15" s="253"/>
      <c r="FC15" s="253"/>
      <c r="FD15" s="253"/>
      <c r="FE15" s="253"/>
      <c r="FF15" s="253"/>
      <c r="FG15" s="253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3"/>
      <c r="GB15" s="253"/>
      <c r="GC15" s="253"/>
      <c r="GD15" s="253"/>
      <c r="GE15" s="253"/>
      <c r="GF15" s="253"/>
      <c r="GG15" s="253"/>
      <c r="GH15" s="252"/>
      <c r="GI15" s="252"/>
      <c r="GJ15" s="261"/>
      <c r="GK15" s="261"/>
      <c r="GL15" s="261"/>
      <c r="GM15" s="261"/>
      <c r="GN15" s="260" t="s">
        <v>216</v>
      </c>
    </row>
    <row r="16" spans="1:196" s="251" customFormat="1" ht="22.5" customHeight="1" x14ac:dyDescent="0.25">
      <c r="A16" s="253"/>
      <c r="B16" s="264"/>
      <c r="C16" s="264"/>
      <c r="D16" s="264"/>
      <c r="E16" s="264"/>
      <c r="F16" s="264"/>
      <c r="G16" s="267"/>
      <c r="H16" s="252"/>
      <c r="I16" s="252"/>
      <c r="J16" s="253"/>
      <c r="K16" s="253"/>
      <c r="L16" s="253"/>
      <c r="M16" s="253"/>
      <c r="N16" s="253"/>
      <c r="O16" s="253"/>
      <c r="P16" s="253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3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66" t="s">
        <v>215</v>
      </c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</row>
    <row r="17" spans="1:209" s="251" customFormat="1" ht="17.25" customHeight="1" x14ac:dyDescent="0.4">
      <c r="A17" s="253"/>
      <c r="B17" s="264"/>
      <c r="C17" s="263" t="s">
        <v>214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3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65" t="s">
        <v>213</v>
      </c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5"/>
      <c r="CH17" s="265"/>
      <c r="CI17" s="265"/>
      <c r="CJ17" s="265"/>
      <c r="CK17" s="265"/>
      <c r="CL17" s="265"/>
      <c r="CM17" s="265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265"/>
      <c r="CZ17" s="265"/>
      <c r="DA17" s="265"/>
      <c r="DB17" s="265"/>
      <c r="DC17" s="265"/>
      <c r="DD17" s="265"/>
      <c r="DE17" s="265"/>
      <c r="DF17" s="265"/>
      <c r="DG17" s="265"/>
      <c r="DH17" s="265"/>
      <c r="DI17" s="265"/>
      <c r="DJ17" s="265"/>
      <c r="DK17" s="265"/>
      <c r="DL17" s="265"/>
      <c r="DM17" s="265"/>
      <c r="DN17" s="265"/>
      <c r="DO17" s="265"/>
      <c r="DP17" s="265"/>
      <c r="DQ17" s="265"/>
      <c r="DR17" s="265"/>
      <c r="DS17" s="265"/>
      <c r="DT17" s="265"/>
      <c r="DU17" s="265"/>
      <c r="DV17" s="265"/>
      <c r="DW17" s="265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  <c r="EK17" s="265"/>
      <c r="EL17" s="265"/>
      <c r="EM17" s="265"/>
      <c r="EN17" s="265"/>
      <c r="EO17" s="265"/>
      <c r="EP17" s="265"/>
      <c r="EQ17" s="265"/>
      <c r="ER17" s="265"/>
      <c r="ES17" s="265"/>
      <c r="ET17" s="265"/>
      <c r="EU17" s="265"/>
      <c r="EV17" s="265"/>
      <c r="EW17" s="265"/>
      <c r="EX17" s="265"/>
      <c r="EY17" s="265"/>
      <c r="EZ17" s="265"/>
      <c r="FA17" s="265"/>
      <c r="FB17" s="265"/>
      <c r="FC17" s="265"/>
      <c r="FD17" s="265"/>
      <c r="FE17" s="265"/>
      <c r="FF17" s="265"/>
      <c r="FG17" s="265"/>
      <c r="FH17" s="265"/>
      <c r="FI17" s="265"/>
      <c r="FJ17" s="265"/>
      <c r="FK17" s="265"/>
      <c r="FL17" s="265"/>
      <c r="FM17" s="265"/>
      <c r="FN17" s="265"/>
      <c r="FO17" s="265"/>
      <c r="FP17" s="265"/>
      <c r="FQ17" s="265"/>
      <c r="FR17" s="265"/>
      <c r="FS17" s="265"/>
      <c r="FT17" s="265"/>
      <c r="FU17" s="265"/>
      <c r="FV17" s="265"/>
      <c r="FW17" s="265"/>
      <c r="FX17" s="265"/>
      <c r="FY17" s="265"/>
      <c r="FZ17" s="265"/>
      <c r="GA17" s="265"/>
      <c r="GB17" s="265"/>
      <c r="GC17" s="265"/>
      <c r="GD17" s="265"/>
      <c r="GE17" s="265"/>
      <c r="GF17" s="265"/>
      <c r="GG17" s="265"/>
      <c r="GH17" s="265"/>
      <c r="GI17" s="265"/>
      <c r="GJ17" s="265"/>
      <c r="GK17" s="265"/>
      <c r="GL17" s="265"/>
      <c r="GM17" s="265"/>
      <c r="GN17" s="265"/>
      <c r="GO17" s="253"/>
      <c r="GP17" s="252"/>
      <c r="GQ17" s="252"/>
      <c r="GX17" s="253"/>
      <c r="GY17" s="253"/>
      <c r="GZ17" s="253"/>
      <c r="HA17" s="253"/>
    </row>
    <row r="18" spans="1:209" s="251" customFormat="1" ht="17.25" customHeight="1" x14ac:dyDescent="0.4">
      <c r="A18" s="253"/>
      <c r="B18" s="264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3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65" t="s">
        <v>212</v>
      </c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5"/>
      <c r="CC18" s="265"/>
      <c r="CD18" s="265"/>
      <c r="CE18" s="265"/>
      <c r="CF18" s="265"/>
      <c r="CG18" s="265"/>
      <c r="CH18" s="265"/>
      <c r="CI18" s="265"/>
      <c r="CJ18" s="265"/>
      <c r="CK18" s="265"/>
      <c r="CL18" s="265"/>
      <c r="CM18" s="265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265"/>
      <c r="CZ18" s="265"/>
      <c r="DA18" s="265"/>
      <c r="DB18" s="265"/>
      <c r="DC18" s="265"/>
      <c r="DD18" s="265"/>
      <c r="DE18" s="265"/>
      <c r="DF18" s="265"/>
      <c r="DG18" s="265"/>
      <c r="DH18" s="265"/>
      <c r="DI18" s="265"/>
      <c r="DJ18" s="265"/>
      <c r="DK18" s="265"/>
      <c r="DL18" s="265"/>
      <c r="DM18" s="265"/>
      <c r="DN18" s="265"/>
      <c r="DO18" s="265"/>
      <c r="DP18" s="265"/>
      <c r="DQ18" s="265"/>
      <c r="DR18" s="265"/>
      <c r="DS18" s="265"/>
      <c r="DT18" s="265"/>
      <c r="DU18" s="265"/>
      <c r="DV18" s="265"/>
      <c r="DW18" s="265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  <c r="EK18" s="265"/>
      <c r="EL18" s="265"/>
      <c r="EM18" s="265"/>
      <c r="EN18" s="265"/>
      <c r="EO18" s="265"/>
      <c r="EP18" s="265"/>
      <c r="EQ18" s="265"/>
      <c r="ER18" s="265"/>
      <c r="ES18" s="265"/>
      <c r="ET18" s="265"/>
      <c r="EU18" s="265"/>
      <c r="EV18" s="265"/>
      <c r="EW18" s="265"/>
      <c r="EX18" s="265"/>
      <c r="EY18" s="265"/>
      <c r="EZ18" s="265"/>
      <c r="FA18" s="265"/>
      <c r="FB18" s="265"/>
      <c r="FC18" s="265"/>
      <c r="FD18" s="265"/>
      <c r="FE18" s="265"/>
      <c r="FF18" s="265"/>
      <c r="FG18" s="265"/>
      <c r="FH18" s="265"/>
      <c r="FI18" s="265"/>
      <c r="FJ18" s="265"/>
      <c r="FK18" s="265"/>
      <c r="FL18" s="265"/>
      <c r="FM18" s="265"/>
      <c r="FN18" s="265"/>
      <c r="FO18" s="265"/>
      <c r="FP18" s="265"/>
      <c r="FQ18" s="265"/>
      <c r="FR18" s="265"/>
      <c r="FS18" s="265"/>
      <c r="FT18" s="265"/>
      <c r="FU18" s="265"/>
      <c r="FV18" s="265"/>
      <c r="FW18" s="265"/>
      <c r="FX18" s="265"/>
      <c r="FY18" s="265"/>
      <c r="FZ18" s="265"/>
      <c r="GA18" s="265"/>
      <c r="GB18" s="265"/>
      <c r="GC18" s="265"/>
      <c r="GD18" s="265"/>
      <c r="GE18" s="265"/>
      <c r="GF18" s="265"/>
      <c r="GG18" s="265"/>
      <c r="GH18" s="265"/>
      <c r="GI18" s="265"/>
      <c r="GJ18" s="265"/>
      <c r="GK18" s="265"/>
      <c r="GL18" s="265"/>
      <c r="GM18" s="265"/>
      <c r="GN18" s="265"/>
      <c r="GO18" s="253"/>
      <c r="GP18" s="252"/>
      <c r="GQ18" s="252"/>
    </row>
    <row r="19" spans="1:209" s="251" customFormat="1" ht="17.25" customHeight="1" x14ac:dyDescent="0.4">
      <c r="A19" s="253"/>
      <c r="B19" s="264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1"/>
      <c r="AE19" s="260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252"/>
      <c r="BE19" s="252"/>
      <c r="BF19" s="252"/>
      <c r="BG19" s="25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252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3"/>
      <c r="DZ19" s="253"/>
      <c r="EA19" s="253"/>
      <c r="EB19" s="253"/>
      <c r="EC19" s="253"/>
      <c r="ED19" s="253"/>
      <c r="EE19" s="253"/>
      <c r="EF19" s="253"/>
      <c r="EG19" s="252"/>
      <c r="EH19" s="252"/>
      <c r="EI19" s="252"/>
      <c r="EJ19" s="252"/>
      <c r="EK19" s="252"/>
      <c r="EL19" s="252"/>
      <c r="EM19" s="252"/>
      <c r="EN19" s="252"/>
      <c r="EO19" s="252"/>
      <c r="EP19" s="252"/>
      <c r="EQ19" s="252"/>
      <c r="ER19" s="252"/>
      <c r="ES19" s="252"/>
      <c r="ET19" s="252"/>
      <c r="EU19" s="252"/>
      <c r="EV19" s="252"/>
      <c r="EW19" s="252"/>
      <c r="EX19" s="252"/>
      <c r="EY19" s="252"/>
      <c r="EZ19" s="253"/>
      <c r="FA19" s="253"/>
      <c r="FB19" s="253"/>
      <c r="FC19" s="253"/>
      <c r="FD19" s="253"/>
      <c r="FE19" s="253"/>
      <c r="FF19" s="253"/>
      <c r="FG19" s="253"/>
      <c r="FH19" s="252"/>
      <c r="FI19" s="252"/>
      <c r="FJ19" s="252"/>
      <c r="FK19" s="252"/>
      <c r="FL19" s="252"/>
      <c r="FM19" s="252"/>
      <c r="FN19" s="252"/>
      <c r="FO19" s="252"/>
      <c r="FP19" s="252"/>
      <c r="FQ19" s="252"/>
      <c r="FR19" s="252"/>
      <c r="FS19" s="252"/>
      <c r="FT19" s="252"/>
      <c r="FU19" s="252"/>
      <c r="FV19" s="252"/>
      <c r="FW19" s="252"/>
      <c r="FX19" s="252"/>
      <c r="FY19" s="252"/>
      <c r="FZ19" s="252"/>
      <c r="GA19" s="253"/>
      <c r="GB19" s="253"/>
      <c r="GC19" s="253"/>
      <c r="GD19" s="253"/>
      <c r="GE19" s="253"/>
      <c r="GF19" s="253"/>
      <c r="GG19" s="253"/>
      <c r="GH19" s="252"/>
      <c r="GI19" s="252"/>
      <c r="GJ19" s="261"/>
      <c r="GK19" s="261"/>
      <c r="GL19" s="261"/>
      <c r="GM19" s="261"/>
      <c r="GN19" s="260"/>
    </row>
    <row r="20" spans="1:209" s="251" customFormat="1" ht="17.25" customHeight="1" thickBot="1" x14ac:dyDescent="0.3">
      <c r="A20" s="259"/>
      <c r="B20" s="258"/>
      <c r="C20" s="257"/>
      <c r="D20" s="257"/>
      <c r="E20" s="257"/>
      <c r="F20" s="257"/>
      <c r="G20" s="256"/>
      <c r="H20" s="254"/>
      <c r="I20" s="254"/>
      <c r="J20" s="255"/>
      <c r="K20" s="255"/>
      <c r="L20" s="255"/>
      <c r="M20" s="255"/>
      <c r="N20" s="255"/>
      <c r="O20" s="255"/>
      <c r="P20" s="255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5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55"/>
      <c r="EB20" s="255"/>
      <c r="EC20" s="255"/>
      <c r="ED20" s="255"/>
      <c r="EE20" s="255"/>
      <c r="EF20" s="255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  <c r="EZ20" s="255"/>
      <c r="FA20" s="255"/>
      <c r="FB20" s="255"/>
      <c r="FC20" s="255"/>
      <c r="FD20" s="255"/>
      <c r="FE20" s="255"/>
      <c r="FF20" s="255"/>
      <c r="FG20" s="255"/>
      <c r="FH20" s="254"/>
      <c r="FI20" s="254"/>
      <c r="FJ20" s="254"/>
      <c r="FK20" s="252"/>
      <c r="FL20" s="252"/>
      <c r="FM20" s="252"/>
      <c r="FN20" s="252"/>
      <c r="FO20" s="252"/>
      <c r="FP20" s="252"/>
      <c r="FQ20" s="252"/>
      <c r="FR20" s="252"/>
      <c r="FS20" s="252"/>
      <c r="FT20" s="252"/>
      <c r="FU20" s="252"/>
      <c r="FV20" s="252"/>
      <c r="FW20" s="252"/>
      <c r="FX20" s="252"/>
      <c r="FY20" s="252"/>
      <c r="FZ20" s="252"/>
      <c r="GA20" s="253"/>
      <c r="GB20" s="253"/>
      <c r="GC20" s="253"/>
      <c r="GD20" s="253"/>
      <c r="GE20" s="253"/>
      <c r="GF20" s="253"/>
      <c r="GG20" s="253"/>
      <c r="GH20" s="252"/>
      <c r="GI20" s="252"/>
      <c r="GJ20" s="252"/>
      <c r="GK20" s="252"/>
      <c r="GL20" s="252"/>
      <c r="GM20" s="252"/>
      <c r="GN20" s="252"/>
    </row>
    <row r="21" spans="1:209" s="74" customFormat="1" ht="17.25" customHeight="1" thickBot="1" x14ac:dyDescent="0.3">
      <c r="A21" s="250" t="s">
        <v>211</v>
      </c>
      <c r="B21" s="246" t="s">
        <v>210</v>
      </c>
      <c r="C21" s="246" t="s">
        <v>209</v>
      </c>
      <c r="D21" s="246" t="s">
        <v>208</v>
      </c>
      <c r="E21" s="246" t="s">
        <v>207</v>
      </c>
      <c r="F21" s="246" t="s">
        <v>206</v>
      </c>
      <c r="G21" s="249" t="s">
        <v>205</v>
      </c>
      <c r="H21" s="249" t="s">
        <v>204</v>
      </c>
      <c r="I21" s="248" t="s">
        <v>203</v>
      </c>
      <c r="J21" s="247" t="s">
        <v>202</v>
      </c>
      <c r="K21" s="246"/>
      <c r="L21" s="246"/>
      <c r="M21" s="246"/>
      <c r="N21" s="246"/>
      <c r="O21" s="246"/>
      <c r="P21" s="245"/>
      <c r="Q21" s="244" t="s">
        <v>201</v>
      </c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3"/>
      <c r="BR21" s="243"/>
      <c r="BS21" s="243"/>
      <c r="BT21" s="243"/>
      <c r="BU21" s="243"/>
      <c r="BV21" s="243"/>
      <c r="BW21" s="243"/>
      <c r="BX21" s="243"/>
      <c r="BY21" s="243"/>
      <c r="BZ21" s="243"/>
      <c r="CA21" s="243"/>
      <c r="CB21" s="243"/>
      <c r="CC21" s="243"/>
      <c r="CD21" s="243"/>
      <c r="CE21" s="243"/>
      <c r="CF21" s="243"/>
      <c r="CG21" s="243"/>
      <c r="CH21" s="243"/>
      <c r="CI21" s="243"/>
      <c r="CJ21" s="243"/>
      <c r="CK21" s="243"/>
      <c r="CL21" s="243"/>
      <c r="CM21" s="243"/>
      <c r="CN21" s="243"/>
      <c r="CO21" s="243"/>
      <c r="CP21" s="243"/>
      <c r="CQ21" s="243"/>
      <c r="CR21" s="243"/>
      <c r="CS21" s="243"/>
      <c r="CT21" s="243"/>
      <c r="CU21" s="243"/>
      <c r="CV21" s="243"/>
      <c r="CW21" s="243"/>
      <c r="CX21" s="243"/>
      <c r="CY21" s="243"/>
      <c r="CZ21" s="243"/>
      <c r="DA21" s="243"/>
      <c r="DB21" s="243"/>
      <c r="DC21" s="243"/>
      <c r="DD21" s="243"/>
      <c r="DE21" s="24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S21" s="243"/>
      <c r="DT21" s="243"/>
      <c r="DU21" s="243"/>
      <c r="DV21" s="243"/>
      <c r="DW21" s="243"/>
      <c r="DX21" s="243"/>
      <c r="DY21" s="243"/>
      <c r="DZ21" s="243"/>
      <c r="EA21" s="243"/>
      <c r="EB21" s="243"/>
      <c r="EC21" s="243"/>
      <c r="ED21" s="243"/>
      <c r="EE21" s="243"/>
      <c r="EF21" s="243"/>
      <c r="EG21" s="243"/>
      <c r="EH21" s="243"/>
      <c r="EI21" s="243"/>
      <c r="EJ21" s="24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43"/>
      <c r="FB21" s="243"/>
      <c r="FC21" s="243"/>
      <c r="FD21" s="243"/>
      <c r="FE21" s="243"/>
      <c r="FF21" s="243"/>
      <c r="FG21" s="242"/>
      <c r="FH21" s="241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39"/>
      <c r="GB21" s="239"/>
      <c r="GC21" s="239"/>
      <c r="GD21" s="239"/>
      <c r="GE21" s="239"/>
      <c r="GF21" s="239"/>
      <c r="GG21" s="238"/>
      <c r="GH21" s="237" t="s">
        <v>200</v>
      </c>
      <c r="GI21" s="236"/>
      <c r="GJ21" s="236"/>
      <c r="GK21" s="236"/>
      <c r="GL21" s="236"/>
      <c r="GM21" s="236"/>
      <c r="GN21" s="235"/>
    </row>
    <row r="22" spans="1:209" s="74" customFormat="1" ht="75.75" customHeight="1" x14ac:dyDescent="0.25">
      <c r="A22" s="234"/>
      <c r="B22" s="233"/>
      <c r="C22" s="233"/>
      <c r="D22" s="233"/>
      <c r="E22" s="233"/>
      <c r="F22" s="233"/>
      <c r="G22" s="232"/>
      <c r="H22" s="232"/>
      <c r="I22" s="231"/>
      <c r="J22" s="46" t="s">
        <v>174</v>
      </c>
      <c r="K22" s="50" t="s">
        <v>173</v>
      </c>
      <c r="L22" s="50" t="s">
        <v>172</v>
      </c>
      <c r="M22" s="50" t="s">
        <v>171</v>
      </c>
      <c r="N22" s="50" t="s">
        <v>170</v>
      </c>
      <c r="O22" s="50" t="s">
        <v>169</v>
      </c>
      <c r="P22" s="45" t="s">
        <v>199</v>
      </c>
      <c r="Q22" s="230" t="s">
        <v>174</v>
      </c>
      <c r="R22" s="227" t="s">
        <v>184</v>
      </c>
      <c r="S22" s="227" t="s">
        <v>183</v>
      </c>
      <c r="T22" s="227" t="s">
        <v>182</v>
      </c>
      <c r="U22" s="227" t="s">
        <v>198</v>
      </c>
      <c r="V22" s="227" t="s">
        <v>180</v>
      </c>
      <c r="W22" s="227" t="s">
        <v>179</v>
      </c>
      <c r="X22" s="227" t="s">
        <v>178</v>
      </c>
      <c r="Y22" s="227" t="s">
        <v>177</v>
      </c>
      <c r="Z22" s="227" t="s">
        <v>176</v>
      </c>
      <c r="AA22" s="227" t="s">
        <v>175</v>
      </c>
      <c r="AB22" s="228" t="s">
        <v>173</v>
      </c>
      <c r="AC22" s="227" t="s">
        <v>184</v>
      </c>
      <c r="AD22" s="227" t="s">
        <v>183</v>
      </c>
      <c r="AE22" s="227" t="s">
        <v>182</v>
      </c>
      <c r="AF22" s="227"/>
      <c r="AG22" s="227" t="s">
        <v>181</v>
      </c>
      <c r="AH22" s="227"/>
      <c r="AI22" s="227" t="s">
        <v>180</v>
      </c>
      <c r="AJ22" s="227"/>
      <c r="AK22" s="227" t="s">
        <v>179</v>
      </c>
      <c r="AL22" s="227" t="s">
        <v>197</v>
      </c>
      <c r="AM22" s="227" t="s">
        <v>196</v>
      </c>
      <c r="AN22" s="227" t="s">
        <v>195</v>
      </c>
      <c r="AO22" s="227" t="s">
        <v>194</v>
      </c>
      <c r="AP22" s="227" t="s">
        <v>178</v>
      </c>
      <c r="AQ22" s="227" t="s">
        <v>193</v>
      </c>
      <c r="AR22" s="227" t="s">
        <v>177</v>
      </c>
      <c r="AS22" s="227" t="s">
        <v>192</v>
      </c>
      <c r="AT22" s="227" t="s">
        <v>176</v>
      </c>
      <c r="AU22" s="227" t="s">
        <v>175</v>
      </c>
      <c r="AV22" s="227" t="s">
        <v>191</v>
      </c>
      <c r="AW22" s="227" t="s">
        <v>190</v>
      </c>
      <c r="AX22" s="227" t="s">
        <v>189</v>
      </c>
      <c r="AY22" s="227" t="s">
        <v>188</v>
      </c>
      <c r="AZ22" s="227" t="s">
        <v>187</v>
      </c>
      <c r="BA22" s="227" t="s">
        <v>186</v>
      </c>
      <c r="BB22" s="227" t="s">
        <v>185</v>
      </c>
      <c r="BC22" s="229" t="s">
        <v>172</v>
      </c>
      <c r="BD22" s="227" t="s">
        <v>184</v>
      </c>
      <c r="BE22" s="227" t="s">
        <v>183</v>
      </c>
      <c r="BF22" s="227" t="s">
        <v>182</v>
      </c>
      <c r="BG22" s="227"/>
      <c r="BH22" s="227" t="s">
        <v>181</v>
      </c>
      <c r="BI22" s="227"/>
      <c r="BJ22" s="227" t="s">
        <v>180</v>
      </c>
      <c r="BK22" s="227"/>
      <c r="BL22" s="227" t="s">
        <v>179</v>
      </c>
      <c r="BM22" s="227" t="s">
        <v>197</v>
      </c>
      <c r="BN22" s="227" t="s">
        <v>196</v>
      </c>
      <c r="BO22" s="227" t="s">
        <v>195</v>
      </c>
      <c r="BP22" s="227" t="s">
        <v>194</v>
      </c>
      <c r="BQ22" s="227" t="s">
        <v>178</v>
      </c>
      <c r="BR22" s="227" t="s">
        <v>193</v>
      </c>
      <c r="BS22" s="227" t="s">
        <v>177</v>
      </c>
      <c r="BT22" s="227" t="s">
        <v>192</v>
      </c>
      <c r="BU22" s="227" t="s">
        <v>176</v>
      </c>
      <c r="BV22" s="227" t="s">
        <v>175</v>
      </c>
      <c r="BW22" s="227" t="s">
        <v>191</v>
      </c>
      <c r="BX22" s="227" t="s">
        <v>190</v>
      </c>
      <c r="BY22" s="227" t="s">
        <v>189</v>
      </c>
      <c r="BZ22" s="227" t="s">
        <v>188</v>
      </c>
      <c r="CA22" s="227" t="s">
        <v>187</v>
      </c>
      <c r="CB22" s="227" t="s">
        <v>186</v>
      </c>
      <c r="CC22" s="227" t="s">
        <v>185</v>
      </c>
      <c r="CD22" s="228" t="s">
        <v>171</v>
      </c>
      <c r="CE22" s="227" t="s">
        <v>184</v>
      </c>
      <c r="CF22" s="227" t="s">
        <v>183</v>
      </c>
      <c r="CG22" s="227" t="s">
        <v>182</v>
      </c>
      <c r="CH22" s="227"/>
      <c r="CI22" s="227" t="s">
        <v>181</v>
      </c>
      <c r="CJ22" s="227"/>
      <c r="CK22" s="227" t="s">
        <v>180</v>
      </c>
      <c r="CL22" s="227"/>
      <c r="CM22" s="227" t="s">
        <v>179</v>
      </c>
      <c r="CN22" s="227" t="s">
        <v>197</v>
      </c>
      <c r="CO22" s="227" t="s">
        <v>196</v>
      </c>
      <c r="CP22" s="227" t="s">
        <v>195</v>
      </c>
      <c r="CQ22" s="227" t="s">
        <v>194</v>
      </c>
      <c r="CR22" s="227" t="s">
        <v>178</v>
      </c>
      <c r="CS22" s="227" t="s">
        <v>193</v>
      </c>
      <c r="CT22" s="227" t="s">
        <v>177</v>
      </c>
      <c r="CU22" s="227" t="s">
        <v>192</v>
      </c>
      <c r="CV22" s="227" t="s">
        <v>176</v>
      </c>
      <c r="CW22" s="227" t="s">
        <v>175</v>
      </c>
      <c r="CX22" s="227" t="s">
        <v>191</v>
      </c>
      <c r="CY22" s="227" t="s">
        <v>190</v>
      </c>
      <c r="CZ22" s="227" t="s">
        <v>189</v>
      </c>
      <c r="DA22" s="227" t="s">
        <v>188</v>
      </c>
      <c r="DB22" s="227" t="s">
        <v>187</v>
      </c>
      <c r="DC22" s="227" t="s">
        <v>186</v>
      </c>
      <c r="DD22" s="227" t="s">
        <v>185</v>
      </c>
      <c r="DE22" s="228" t="s">
        <v>170</v>
      </c>
      <c r="DF22" s="227" t="s">
        <v>184</v>
      </c>
      <c r="DG22" s="227" t="s">
        <v>183</v>
      </c>
      <c r="DH22" s="227" t="s">
        <v>182</v>
      </c>
      <c r="DI22" s="227"/>
      <c r="DJ22" s="227" t="s">
        <v>181</v>
      </c>
      <c r="DK22" s="227"/>
      <c r="DL22" s="227" t="s">
        <v>180</v>
      </c>
      <c r="DM22" s="227"/>
      <c r="DN22" s="227" t="s">
        <v>179</v>
      </c>
      <c r="DO22" s="227" t="s">
        <v>197</v>
      </c>
      <c r="DP22" s="227" t="s">
        <v>196</v>
      </c>
      <c r="DQ22" s="227" t="s">
        <v>195</v>
      </c>
      <c r="DR22" s="227" t="s">
        <v>194</v>
      </c>
      <c r="DS22" s="227" t="s">
        <v>178</v>
      </c>
      <c r="DT22" s="227" t="s">
        <v>193</v>
      </c>
      <c r="DU22" s="227" t="s">
        <v>177</v>
      </c>
      <c r="DV22" s="227" t="s">
        <v>192</v>
      </c>
      <c r="DW22" s="227" t="s">
        <v>176</v>
      </c>
      <c r="DX22" s="227" t="s">
        <v>175</v>
      </c>
      <c r="DY22" s="227" t="s">
        <v>191</v>
      </c>
      <c r="DZ22" s="227" t="s">
        <v>190</v>
      </c>
      <c r="EA22" s="227" t="s">
        <v>189</v>
      </c>
      <c r="EB22" s="227" t="s">
        <v>188</v>
      </c>
      <c r="EC22" s="227" t="s">
        <v>187</v>
      </c>
      <c r="ED22" s="227" t="s">
        <v>186</v>
      </c>
      <c r="EE22" s="227" t="s">
        <v>185</v>
      </c>
      <c r="EF22" s="228" t="s">
        <v>169</v>
      </c>
      <c r="EG22" s="227" t="s">
        <v>184</v>
      </c>
      <c r="EH22" s="227" t="s">
        <v>183</v>
      </c>
      <c r="EI22" s="227" t="s">
        <v>182</v>
      </c>
      <c r="EJ22" s="227"/>
      <c r="EK22" s="227" t="s">
        <v>181</v>
      </c>
      <c r="EL22" s="227"/>
      <c r="EM22" s="227" t="s">
        <v>180</v>
      </c>
      <c r="EN22" s="227"/>
      <c r="EO22" s="227" t="s">
        <v>179</v>
      </c>
      <c r="EP22" s="227" t="s">
        <v>197</v>
      </c>
      <c r="EQ22" s="227" t="s">
        <v>196</v>
      </c>
      <c r="ER22" s="227" t="s">
        <v>195</v>
      </c>
      <c r="ES22" s="227" t="s">
        <v>194</v>
      </c>
      <c r="ET22" s="227" t="s">
        <v>178</v>
      </c>
      <c r="EU22" s="227" t="s">
        <v>193</v>
      </c>
      <c r="EV22" s="227" t="s">
        <v>177</v>
      </c>
      <c r="EW22" s="227" t="s">
        <v>192</v>
      </c>
      <c r="EX22" s="227" t="s">
        <v>176</v>
      </c>
      <c r="EY22" s="227" t="s">
        <v>175</v>
      </c>
      <c r="EZ22" s="227" t="s">
        <v>191</v>
      </c>
      <c r="FA22" s="227" t="s">
        <v>190</v>
      </c>
      <c r="FB22" s="227" t="s">
        <v>189</v>
      </c>
      <c r="FC22" s="227" t="s">
        <v>188</v>
      </c>
      <c r="FD22" s="227" t="s">
        <v>187</v>
      </c>
      <c r="FE22" s="227" t="s">
        <v>186</v>
      </c>
      <c r="FF22" s="227" t="s">
        <v>185</v>
      </c>
      <c r="FG22" s="226" t="s">
        <v>168</v>
      </c>
      <c r="FH22" s="225" t="s">
        <v>184</v>
      </c>
      <c r="FI22" s="224" t="s">
        <v>183</v>
      </c>
      <c r="FJ22" s="224" t="s">
        <v>182</v>
      </c>
      <c r="FK22" s="224"/>
      <c r="FL22" s="224" t="s">
        <v>181</v>
      </c>
      <c r="FM22" s="224"/>
      <c r="FN22" s="224" t="s">
        <v>180</v>
      </c>
      <c r="FO22" s="224"/>
      <c r="FP22" s="224" t="s">
        <v>179</v>
      </c>
      <c r="FQ22" s="224"/>
      <c r="FR22" s="224"/>
      <c r="FS22" s="224"/>
      <c r="FT22" s="224"/>
      <c r="FU22" s="224" t="s">
        <v>178</v>
      </c>
      <c r="FV22" s="224"/>
      <c r="FW22" s="224" t="s">
        <v>177</v>
      </c>
      <c r="FX22" s="224"/>
      <c r="FY22" s="224" t="s">
        <v>176</v>
      </c>
      <c r="FZ22" s="224" t="s">
        <v>175</v>
      </c>
      <c r="GA22" s="224"/>
      <c r="GB22" s="224"/>
      <c r="GC22" s="224"/>
      <c r="GD22" s="224"/>
      <c r="GE22" s="224"/>
      <c r="GF22" s="224"/>
      <c r="GG22" s="223"/>
      <c r="GH22" s="222" t="s">
        <v>174</v>
      </c>
      <c r="GI22" s="221" t="s">
        <v>173</v>
      </c>
      <c r="GJ22" s="221" t="s">
        <v>172</v>
      </c>
      <c r="GK22" s="221" t="s">
        <v>171</v>
      </c>
      <c r="GL22" s="221" t="s">
        <v>170</v>
      </c>
      <c r="GM22" s="221" t="s">
        <v>169</v>
      </c>
      <c r="GN22" s="220" t="s">
        <v>168</v>
      </c>
    </row>
    <row r="23" spans="1:209" s="74" customFormat="1" ht="45" customHeight="1" thickBot="1" x14ac:dyDescent="0.3">
      <c r="A23" s="219"/>
      <c r="B23" s="218"/>
      <c r="C23" s="214" t="s">
        <v>167</v>
      </c>
      <c r="D23" s="214" t="s">
        <v>165</v>
      </c>
      <c r="E23" s="218"/>
      <c r="F23" s="218"/>
      <c r="G23" s="23" t="s">
        <v>163</v>
      </c>
      <c r="H23" s="23" t="s">
        <v>163</v>
      </c>
      <c r="I23" s="217" t="s">
        <v>163</v>
      </c>
      <c r="J23" s="215" t="s">
        <v>166</v>
      </c>
      <c r="K23" s="214" t="s">
        <v>166</v>
      </c>
      <c r="L23" s="214" t="s">
        <v>166</v>
      </c>
      <c r="M23" s="214" t="s">
        <v>166</v>
      </c>
      <c r="N23" s="214" t="s">
        <v>166</v>
      </c>
      <c r="O23" s="214" t="s">
        <v>166</v>
      </c>
      <c r="P23" s="216" t="s">
        <v>165</v>
      </c>
      <c r="Q23" s="215" t="s">
        <v>164</v>
      </c>
      <c r="R23" s="214" t="s">
        <v>164</v>
      </c>
      <c r="S23" s="214" t="s">
        <v>164</v>
      </c>
      <c r="T23" s="214" t="s">
        <v>164</v>
      </c>
      <c r="U23" s="214" t="s">
        <v>164</v>
      </c>
      <c r="V23" s="214" t="s">
        <v>164</v>
      </c>
      <c r="W23" s="214" t="s">
        <v>164</v>
      </c>
      <c r="X23" s="214" t="s">
        <v>164</v>
      </c>
      <c r="Y23" s="214" t="s">
        <v>164</v>
      </c>
      <c r="Z23" s="214" t="s">
        <v>164</v>
      </c>
      <c r="AA23" s="214" t="s">
        <v>164</v>
      </c>
      <c r="AB23" s="214" t="s">
        <v>164</v>
      </c>
      <c r="AC23" s="214" t="s">
        <v>164</v>
      </c>
      <c r="AD23" s="214" t="s">
        <v>164</v>
      </c>
      <c r="AE23" s="214" t="s">
        <v>164</v>
      </c>
      <c r="AF23" s="214" t="s">
        <v>164</v>
      </c>
      <c r="AG23" s="214" t="s">
        <v>164</v>
      </c>
      <c r="AH23" s="214" t="s">
        <v>164</v>
      </c>
      <c r="AI23" s="214" t="s">
        <v>164</v>
      </c>
      <c r="AJ23" s="214" t="s">
        <v>164</v>
      </c>
      <c r="AK23" s="214" t="s">
        <v>164</v>
      </c>
      <c r="AL23" s="214" t="s">
        <v>164</v>
      </c>
      <c r="AM23" s="214" t="s">
        <v>164</v>
      </c>
      <c r="AN23" s="214" t="s">
        <v>164</v>
      </c>
      <c r="AO23" s="214" t="s">
        <v>164</v>
      </c>
      <c r="AP23" s="214" t="s">
        <v>164</v>
      </c>
      <c r="AQ23" s="214" t="s">
        <v>164</v>
      </c>
      <c r="AR23" s="214" t="s">
        <v>164</v>
      </c>
      <c r="AS23" s="214" t="s">
        <v>164</v>
      </c>
      <c r="AT23" s="214" t="s">
        <v>164</v>
      </c>
      <c r="AU23" s="214" t="s">
        <v>164</v>
      </c>
      <c r="AV23" s="214" t="s">
        <v>164</v>
      </c>
      <c r="AW23" s="214" t="s">
        <v>164</v>
      </c>
      <c r="AX23" s="214" t="s">
        <v>164</v>
      </c>
      <c r="AY23" s="214" t="s">
        <v>164</v>
      </c>
      <c r="AZ23" s="214" t="s">
        <v>164</v>
      </c>
      <c r="BA23" s="214" t="s">
        <v>164</v>
      </c>
      <c r="BB23" s="214" t="s">
        <v>164</v>
      </c>
      <c r="BC23" s="214" t="s">
        <v>164</v>
      </c>
      <c r="BD23" s="214" t="s">
        <v>164</v>
      </c>
      <c r="BE23" s="214" t="s">
        <v>164</v>
      </c>
      <c r="BF23" s="214" t="s">
        <v>164</v>
      </c>
      <c r="BG23" s="214" t="s">
        <v>164</v>
      </c>
      <c r="BH23" s="214" t="s">
        <v>164</v>
      </c>
      <c r="BI23" s="214" t="s">
        <v>164</v>
      </c>
      <c r="BJ23" s="214" t="s">
        <v>164</v>
      </c>
      <c r="BK23" s="214" t="s">
        <v>164</v>
      </c>
      <c r="BL23" s="214" t="s">
        <v>164</v>
      </c>
      <c r="BM23" s="214" t="s">
        <v>164</v>
      </c>
      <c r="BN23" s="214" t="s">
        <v>164</v>
      </c>
      <c r="BO23" s="214" t="s">
        <v>164</v>
      </c>
      <c r="BP23" s="214" t="s">
        <v>164</v>
      </c>
      <c r="BQ23" s="214" t="s">
        <v>164</v>
      </c>
      <c r="BR23" s="214" t="s">
        <v>164</v>
      </c>
      <c r="BS23" s="214" t="s">
        <v>164</v>
      </c>
      <c r="BT23" s="214" t="s">
        <v>164</v>
      </c>
      <c r="BU23" s="214" t="s">
        <v>164</v>
      </c>
      <c r="BV23" s="214" t="s">
        <v>164</v>
      </c>
      <c r="BW23" s="214" t="s">
        <v>164</v>
      </c>
      <c r="BX23" s="214" t="s">
        <v>164</v>
      </c>
      <c r="BY23" s="214" t="s">
        <v>164</v>
      </c>
      <c r="BZ23" s="214" t="s">
        <v>164</v>
      </c>
      <c r="CA23" s="214" t="s">
        <v>164</v>
      </c>
      <c r="CB23" s="214" t="s">
        <v>164</v>
      </c>
      <c r="CC23" s="214" t="s">
        <v>164</v>
      </c>
      <c r="CD23" s="214" t="s">
        <v>164</v>
      </c>
      <c r="CE23" s="214" t="s">
        <v>164</v>
      </c>
      <c r="CF23" s="214" t="s">
        <v>164</v>
      </c>
      <c r="CG23" s="214" t="s">
        <v>164</v>
      </c>
      <c r="CH23" s="214" t="s">
        <v>164</v>
      </c>
      <c r="CI23" s="214" t="s">
        <v>164</v>
      </c>
      <c r="CJ23" s="214" t="s">
        <v>164</v>
      </c>
      <c r="CK23" s="214" t="s">
        <v>164</v>
      </c>
      <c r="CL23" s="214" t="s">
        <v>164</v>
      </c>
      <c r="CM23" s="214" t="s">
        <v>164</v>
      </c>
      <c r="CN23" s="214" t="s">
        <v>164</v>
      </c>
      <c r="CO23" s="214" t="s">
        <v>164</v>
      </c>
      <c r="CP23" s="214" t="s">
        <v>164</v>
      </c>
      <c r="CQ23" s="214" t="s">
        <v>164</v>
      </c>
      <c r="CR23" s="214" t="s">
        <v>164</v>
      </c>
      <c r="CS23" s="214" t="s">
        <v>164</v>
      </c>
      <c r="CT23" s="214" t="s">
        <v>164</v>
      </c>
      <c r="CU23" s="214" t="s">
        <v>164</v>
      </c>
      <c r="CV23" s="214" t="s">
        <v>164</v>
      </c>
      <c r="CW23" s="214" t="s">
        <v>164</v>
      </c>
      <c r="CX23" s="214" t="s">
        <v>164</v>
      </c>
      <c r="CY23" s="214" t="s">
        <v>164</v>
      </c>
      <c r="CZ23" s="214" t="s">
        <v>164</v>
      </c>
      <c r="DA23" s="214" t="s">
        <v>164</v>
      </c>
      <c r="DB23" s="214" t="s">
        <v>164</v>
      </c>
      <c r="DC23" s="214" t="s">
        <v>164</v>
      </c>
      <c r="DD23" s="214" t="s">
        <v>164</v>
      </c>
      <c r="DE23" s="214" t="s">
        <v>164</v>
      </c>
      <c r="DF23" s="214" t="s">
        <v>164</v>
      </c>
      <c r="DG23" s="214" t="s">
        <v>164</v>
      </c>
      <c r="DH23" s="214" t="s">
        <v>164</v>
      </c>
      <c r="DI23" s="214" t="s">
        <v>164</v>
      </c>
      <c r="DJ23" s="214" t="s">
        <v>164</v>
      </c>
      <c r="DK23" s="214" t="s">
        <v>164</v>
      </c>
      <c r="DL23" s="214" t="s">
        <v>164</v>
      </c>
      <c r="DM23" s="214" t="s">
        <v>164</v>
      </c>
      <c r="DN23" s="214" t="s">
        <v>164</v>
      </c>
      <c r="DO23" s="214" t="s">
        <v>164</v>
      </c>
      <c r="DP23" s="214" t="s">
        <v>164</v>
      </c>
      <c r="DQ23" s="214" t="s">
        <v>164</v>
      </c>
      <c r="DR23" s="214" t="s">
        <v>164</v>
      </c>
      <c r="DS23" s="214" t="s">
        <v>164</v>
      </c>
      <c r="DT23" s="214" t="s">
        <v>164</v>
      </c>
      <c r="DU23" s="214" t="s">
        <v>164</v>
      </c>
      <c r="DV23" s="214" t="s">
        <v>164</v>
      </c>
      <c r="DW23" s="214" t="s">
        <v>164</v>
      </c>
      <c r="DX23" s="214" t="s">
        <v>164</v>
      </c>
      <c r="DY23" s="214" t="s">
        <v>164</v>
      </c>
      <c r="DZ23" s="214" t="s">
        <v>164</v>
      </c>
      <c r="EA23" s="214" t="s">
        <v>164</v>
      </c>
      <c r="EB23" s="214" t="s">
        <v>164</v>
      </c>
      <c r="EC23" s="214" t="s">
        <v>164</v>
      </c>
      <c r="ED23" s="214" t="s">
        <v>164</v>
      </c>
      <c r="EE23" s="214" t="s">
        <v>164</v>
      </c>
      <c r="EF23" s="214" t="s">
        <v>164</v>
      </c>
      <c r="EG23" s="214" t="s">
        <v>164</v>
      </c>
      <c r="EH23" s="214" t="s">
        <v>164</v>
      </c>
      <c r="EI23" s="214" t="s">
        <v>164</v>
      </c>
      <c r="EJ23" s="214" t="s">
        <v>164</v>
      </c>
      <c r="EK23" s="214" t="s">
        <v>164</v>
      </c>
      <c r="EL23" s="214" t="s">
        <v>164</v>
      </c>
      <c r="EM23" s="214" t="s">
        <v>164</v>
      </c>
      <c r="EN23" s="214" t="s">
        <v>164</v>
      </c>
      <c r="EO23" s="214" t="s">
        <v>164</v>
      </c>
      <c r="EP23" s="214" t="s">
        <v>164</v>
      </c>
      <c r="EQ23" s="214" t="s">
        <v>164</v>
      </c>
      <c r="ER23" s="214" t="s">
        <v>164</v>
      </c>
      <c r="ES23" s="214" t="s">
        <v>164</v>
      </c>
      <c r="ET23" s="214" t="s">
        <v>164</v>
      </c>
      <c r="EU23" s="214" t="s">
        <v>164</v>
      </c>
      <c r="EV23" s="214" t="s">
        <v>164</v>
      </c>
      <c r="EW23" s="214" t="s">
        <v>164</v>
      </c>
      <c r="EX23" s="214" t="s">
        <v>164</v>
      </c>
      <c r="EY23" s="214" t="s">
        <v>164</v>
      </c>
      <c r="EZ23" s="214" t="s">
        <v>164</v>
      </c>
      <c r="FA23" s="214" t="s">
        <v>164</v>
      </c>
      <c r="FB23" s="214" t="s">
        <v>164</v>
      </c>
      <c r="FC23" s="214" t="s">
        <v>164</v>
      </c>
      <c r="FD23" s="214" t="s">
        <v>164</v>
      </c>
      <c r="FE23" s="214" t="s">
        <v>164</v>
      </c>
      <c r="FF23" s="214" t="s">
        <v>164</v>
      </c>
      <c r="FG23" s="213" t="s">
        <v>164</v>
      </c>
      <c r="FH23" s="212" t="s">
        <v>164</v>
      </c>
      <c r="FI23" s="211" t="s">
        <v>164</v>
      </c>
      <c r="FJ23" s="211" t="s">
        <v>164</v>
      </c>
      <c r="FK23" s="211" t="s">
        <v>164</v>
      </c>
      <c r="FL23" s="211" t="s">
        <v>164</v>
      </c>
      <c r="FM23" s="211" t="s">
        <v>164</v>
      </c>
      <c r="FN23" s="211" t="s">
        <v>164</v>
      </c>
      <c r="FO23" s="211" t="s">
        <v>164</v>
      </c>
      <c r="FP23" s="211" t="s">
        <v>164</v>
      </c>
      <c r="FQ23" s="211" t="s">
        <v>164</v>
      </c>
      <c r="FR23" s="211" t="s">
        <v>164</v>
      </c>
      <c r="FS23" s="211" t="s">
        <v>164</v>
      </c>
      <c r="FT23" s="211" t="s">
        <v>164</v>
      </c>
      <c r="FU23" s="211" t="s">
        <v>164</v>
      </c>
      <c r="FV23" s="211" t="s">
        <v>164</v>
      </c>
      <c r="FW23" s="211" t="s">
        <v>164</v>
      </c>
      <c r="FX23" s="211" t="s">
        <v>164</v>
      </c>
      <c r="FY23" s="211" t="s">
        <v>164</v>
      </c>
      <c r="FZ23" s="211" t="s">
        <v>164</v>
      </c>
      <c r="GA23" s="211" t="s">
        <v>164</v>
      </c>
      <c r="GB23" s="211" t="s">
        <v>164</v>
      </c>
      <c r="GC23" s="211" t="s">
        <v>164</v>
      </c>
      <c r="GD23" s="211" t="s">
        <v>164</v>
      </c>
      <c r="GE23" s="211" t="s">
        <v>164</v>
      </c>
      <c r="GF23" s="211" t="s">
        <v>164</v>
      </c>
      <c r="GG23" s="211" t="s">
        <v>164</v>
      </c>
      <c r="GH23" s="210" t="s">
        <v>163</v>
      </c>
      <c r="GI23" s="23" t="s">
        <v>163</v>
      </c>
      <c r="GJ23" s="23" t="s">
        <v>163</v>
      </c>
      <c r="GK23" s="23" t="s">
        <v>163</v>
      </c>
      <c r="GL23" s="23" t="s">
        <v>163</v>
      </c>
      <c r="GM23" s="23" t="s">
        <v>163</v>
      </c>
      <c r="GN23" s="16" t="s">
        <v>163</v>
      </c>
    </row>
    <row r="24" spans="1:209" s="198" customFormat="1" ht="17.25" customHeight="1" thickBot="1" x14ac:dyDescent="0.3">
      <c r="A24" s="209">
        <v>1</v>
      </c>
      <c r="B24" s="208">
        <v>2</v>
      </c>
      <c r="C24" s="199">
        <v>3</v>
      </c>
      <c r="D24" s="199">
        <v>4</v>
      </c>
      <c r="E24" s="199">
        <v>5</v>
      </c>
      <c r="F24" s="199">
        <v>6</v>
      </c>
      <c r="G24" s="199">
        <v>7</v>
      </c>
      <c r="H24" s="199">
        <v>8</v>
      </c>
      <c r="I24" s="200">
        <v>9</v>
      </c>
      <c r="J24" s="209">
        <v>10</v>
      </c>
      <c r="K24" s="207">
        <v>11</v>
      </c>
      <c r="L24" s="208">
        <v>12</v>
      </c>
      <c r="M24" s="207">
        <v>13</v>
      </c>
      <c r="N24" s="208">
        <v>14</v>
      </c>
      <c r="O24" s="207">
        <v>15</v>
      </c>
      <c r="P24" s="206">
        <v>16</v>
      </c>
      <c r="Q24" s="205">
        <v>17</v>
      </c>
      <c r="R24" s="203">
        <v>18</v>
      </c>
      <c r="S24" s="204">
        <v>19</v>
      </c>
      <c r="T24" s="203">
        <v>20</v>
      </c>
      <c r="U24" s="204">
        <v>21</v>
      </c>
      <c r="V24" s="203">
        <v>22</v>
      </c>
      <c r="W24" s="204">
        <v>23</v>
      </c>
      <c r="X24" s="203">
        <v>24</v>
      </c>
      <c r="Y24" s="204">
        <v>25</v>
      </c>
      <c r="Z24" s="203">
        <v>26</v>
      </c>
      <c r="AA24" s="204">
        <v>27</v>
      </c>
      <c r="AB24" s="203">
        <v>28</v>
      </c>
      <c r="AC24" s="204">
        <v>29</v>
      </c>
      <c r="AD24" s="203">
        <v>30</v>
      </c>
      <c r="AE24" s="204">
        <v>31</v>
      </c>
      <c r="AF24" s="203">
        <v>32</v>
      </c>
      <c r="AG24" s="204">
        <v>33</v>
      </c>
      <c r="AH24" s="203">
        <v>34</v>
      </c>
      <c r="AI24" s="204">
        <v>35</v>
      </c>
      <c r="AJ24" s="203">
        <v>36</v>
      </c>
      <c r="AK24" s="204">
        <v>37</v>
      </c>
      <c r="AL24" s="203">
        <v>38</v>
      </c>
      <c r="AM24" s="204">
        <v>39</v>
      </c>
      <c r="AN24" s="203">
        <v>40</v>
      </c>
      <c r="AO24" s="204">
        <v>41</v>
      </c>
      <c r="AP24" s="203">
        <v>42</v>
      </c>
      <c r="AQ24" s="204">
        <v>43</v>
      </c>
      <c r="AR24" s="203">
        <v>44</v>
      </c>
      <c r="AS24" s="204">
        <v>45</v>
      </c>
      <c r="AT24" s="203">
        <v>46</v>
      </c>
      <c r="AU24" s="204">
        <v>47</v>
      </c>
      <c r="AV24" s="203">
        <v>48</v>
      </c>
      <c r="AW24" s="204">
        <v>49</v>
      </c>
      <c r="AX24" s="203">
        <v>50</v>
      </c>
      <c r="AY24" s="204">
        <v>51</v>
      </c>
      <c r="AZ24" s="203">
        <v>52</v>
      </c>
      <c r="BA24" s="204">
        <v>53</v>
      </c>
      <c r="BB24" s="203">
        <v>54</v>
      </c>
      <c r="BC24" s="204">
        <v>55</v>
      </c>
      <c r="BD24" s="203">
        <v>56</v>
      </c>
      <c r="BE24" s="204">
        <v>57</v>
      </c>
      <c r="BF24" s="203">
        <v>58</v>
      </c>
      <c r="BG24" s="204">
        <v>59</v>
      </c>
      <c r="BH24" s="203">
        <v>60</v>
      </c>
      <c r="BI24" s="204">
        <v>61</v>
      </c>
      <c r="BJ24" s="203">
        <v>62</v>
      </c>
      <c r="BK24" s="204">
        <v>63</v>
      </c>
      <c r="BL24" s="203">
        <v>64</v>
      </c>
      <c r="BM24" s="204">
        <v>65</v>
      </c>
      <c r="BN24" s="203">
        <v>66</v>
      </c>
      <c r="BO24" s="204">
        <v>67</v>
      </c>
      <c r="BP24" s="203">
        <v>68</v>
      </c>
      <c r="BQ24" s="204">
        <v>69</v>
      </c>
      <c r="BR24" s="203">
        <v>70</v>
      </c>
      <c r="BS24" s="204">
        <v>71</v>
      </c>
      <c r="BT24" s="203">
        <v>72</v>
      </c>
      <c r="BU24" s="204">
        <v>73</v>
      </c>
      <c r="BV24" s="203">
        <v>74</v>
      </c>
      <c r="BW24" s="204">
        <v>75</v>
      </c>
      <c r="BX24" s="203">
        <v>76</v>
      </c>
      <c r="BY24" s="204">
        <v>77</v>
      </c>
      <c r="BZ24" s="203">
        <v>78</v>
      </c>
      <c r="CA24" s="204">
        <v>79</v>
      </c>
      <c r="CB24" s="203">
        <v>80</v>
      </c>
      <c r="CC24" s="204">
        <v>81</v>
      </c>
      <c r="CD24" s="203">
        <v>82</v>
      </c>
      <c r="CE24" s="204">
        <v>83</v>
      </c>
      <c r="CF24" s="203">
        <v>84</v>
      </c>
      <c r="CG24" s="204">
        <v>85</v>
      </c>
      <c r="CH24" s="203">
        <v>86</v>
      </c>
      <c r="CI24" s="204">
        <v>87</v>
      </c>
      <c r="CJ24" s="203">
        <v>88</v>
      </c>
      <c r="CK24" s="204">
        <v>89</v>
      </c>
      <c r="CL24" s="203">
        <v>90</v>
      </c>
      <c r="CM24" s="204">
        <v>91</v>
      </c>
      <c r="CN24" s="203">
        <v>92</v>
      </c>
      <c r="CO24" s="204">
        <v>93</v>
      </c>
      <c r="CP24" s="203">
        <v>94</v>
      </c>
      <c r="CQ24" s="204">
        <v>95</v>
      </c>
      <c r="CR24" s="203">
        <v>96</v>
      </c>
      <c r="CS24" s="204">
        <v>97</v>
      </c>
      <c r="CT24" s="203">
        <v>98</v>
      </c>
      <c r="CU24" s="204">
        <v>99</v>
      </c>
      <c r="CV24" s="203">
        <v>100</v>
      </c>
      <c r="CW24" s="204">
        <v>101</v>
      </c>
      <c r="CX24" s="203">
        <v>102</v>
      </c>
      <c r="CY24" s="204">
        <v>103</v>
      </c>
      <c r="CZ24" s="203">
        <v>104</v>
      </c>
      <c r="DA24" s="204">
        <v>105</v>
      </c>
      <c r="DB24" s="203">
        <v>106</v>
      </c>
      <c r="DC24" s="204">
        <v>107</v>
      </c>
      <c r="DD24" s="203">
        <v>108</v>
      </c>
      <c r="DE24" s="204">
        <v>109</v>
      </c>
      <c r="DF24" s="203">
        <v>110</v>
      </c>
      <c r="DG24" s="204">
        <v>111</v>
      </c>
      <c r="DH24" s="203">
        <v>112</v>
      </c>
      <c r="DI24" s="204">
        <v>113</v>
      </c>
      <c r="DJ24" s="203">
        <v>114</v>
      </c>
      <c r="DK24" s="204">
        <v>115</v>
      </c>
      <c r="DL24" s="203">
        <v>116</v>
      </c>
      <c r="DM24" s="204">
        <v>117</v>
      </c>
      <c r="DN24" s="203">
        <v>118</v>
      </c>
      <c r="DO24" s="204">
        <v>119</v>
      </c>
      <c r="DP24" s="203">
        <v>120</v>
      </c>
      <c r="DQ24" s="204">
        <v>121</v>
      </c>
      <c r="DR24" s="203">
        <v>122</v>
      </c>
      <c r="DS24" s="204">
        <v>123</v>
      </c>
      <c r="DT24" s="203">
        <v>124</v>
      </c>
      <c r="DU24" s="204">
        <v>125</v>
      </c>
      <c r="DV24" s="203">
        <v>126</v>
      </c>
      <c r="DW24" s="204">
        <v>127</v>
      </c>
      <c r="DX24" s="203">
        <v>128</v>
      </c>
      <c r="DY24" s="204">
        <v>129</v>
      </c>
      <c r="DZ24" s="203">
        <v>130</v>
      </c>
      <c r="EA24" s="204">
        <v>131</v>
      </c>
      <c r="EB24" s="203">
        <v>132</v>
      </c>
      <c r="EC24" s="204">
        <v>133</v>
      </c>
      <c r="ED24" s="203">
        <v>134</v>
      </c>
      <c r="EE24" s="204">
        <v>135</v>
      </c>
      <c r="EF24" s="203">
        <v>136</v>
      </c>
      <c r="EG24" s="204">
        <v>137</v>
      </c>
      <c r="EH24" s="203">
        <v>138</v>
      </c>
      <c r="EI24" s="204">
        <v>139</v>
      </c>
      <c r="EJ24" s="203">
        <v>140</v>
      </c>
      <c r="EK24" s="204">
        <v>141</v>
      </c>
      <c r="EL24" s="203">
        <v>142</v>
      </c>
      <c r="EM24" s="204">
        <v>143</v>
      </c>
      <c r="EN24" s="203">
        <v>144</v>
      </c>
      <c r="EO24" s="204">
        <v>145</v>
      </c>
      <c r="EP24" s="203">
        <v>146</v>
      </c>
      <c r="EQ24" s="204">
        <v>147</v>
      </c>
      <c r="ER24" s="203">
        <v>148</v>
      </c>
      <c r="ES24" s="204">
        <v>149</v>
      </c>
      <c r="ET24" s="203">
        <v>150</v>
      </c>
      <c r="EU24" s="204">
        <v>151</v>
      </c>
      <c r="EV24" s="203">
        <v>152</v>
      </c>
      <c r="EW24" s="204">
        <v>153</v>
      </c>
      <c r="EX24" s="203">
        <v>154</v>
      </c>
      <c r="EY24" s="204">
        <v>155</v>
      </c>
      <c r="EZ24" s="203">
        <v>156</v>
      </c>
      <c r="FA24" s="204">
        <v>157</v>
      </c>
      <c r="FB24" s="203">
        <v>158</v>
      </c>
      <c r="FC24" s="204">
        <v>159</v>
      </c>
      <c r="FD24" s="203">
        <v>160</v>
      </c>
      <c r="FE24" s="204">
        <v>161</v>
      </c>
      <c r="FF24" s="203">
        <v>162</v>
      </c>
      <c r="FG24" s="202">
        <v>163</v>
      </c>
      <c r="FH24" s="201">
        <v>164</v>
      </c>
      <c r="FI24" s="200">
        <v>165</v>
      </c>
      <c r="FJ24" s="199">
        <v>166</v>
      </c>
      <c r="FK24" s="200">
        <v>167</v>
      </c>
      <c r="FL24" s="199">
        <v>168</v>
      </c>
      <c r="FM24" s="200">
        <v>169</v>
      </c>
      <c r="FN24" s="199">
        <v>170</v>
      </c>
      <c r="FO24" s="200">
        <v>171</v>
      </c>
      <c r="FP24" s="199">
        <v>172</v>
      </c>
      <c r="FQ24" s="200">
        <v>173</v>
      </c>
      <c r="FR24" s="199">
        <v>174</v>
      </c>
      <c r="FS24" s="200">
        <v>175</v>
      </c>
      <c r="FT24" s="199">
        <v>176</v>
      </c>
      <c r="FU24" s="200">
        <v>177</v>
      </c>
      <c r="FV24" s="199">
        <v>178</v>
      </c>
      <c r="FW24" s="200">
        <v>179</v>
      </c>
      <c r="FX24" s="199">
        <v>180</v>
      </c>
      <c r="FY24" s="200">
        <v>181</v>
      </c>
      <c r="FZ24" s="199">
        <v>182</v>
      </c>
      <c r="GA24" s="200">
        <v>183</v>
      </c>
      <c r="GB24" s="199">
        <v>184</v>
      </c>
      <c r="GC24" s="200">
        <v>185</v>
      </c>
      <c r="GD24" s="199">
        <v>186</v>
      </c>
      <c r="GE24" s="200">
        <v>187</v>
      </c>
      <c r="GF24" s="199">
        <v>188</v>
      </c>
      <c r="GG24" s="200">
        <v>189</v>
      </c>
      <c r="GH24" s="199">
        <v>190</v>
      </c>
      <c r="GI24" s="200">
        <v>191</v>
      </c>
      <c r="GJ24" s="199">
        <v>192</v>
      </c>
      <c r="GK24" s="200">
        <v>193</v>
      </c>
      <c r="GL24" s="199">
        <v>194</v>
      </c>
      <c r="GM24" s="200">
        <v>195</v>
      </c>
      <c r="GN24" s="199">
        <v>196</v>
      </c>
    </row>
    <row r="25" spans="1:209" s="86" customFormat="1" ht="31.5" customHeight="1" thickBot="1" x14ac:dyDescent="0.3">
      <c r="A25" s="197"/>
      <c r="B25" s="196" t="s">
        <v>162</v>
      </c>
      <c r="C25" s="195"/>
      <c r="D25" s="194" t="s">
        <v>154</v>
      </c>
      <c r="E25" s="194"/>
      <c r="F25" s="194"/>
      <c r="G25" s="183">
        <f>G26</f>
        <v>2384.6170799999995</v>
      </c>
      <c r="H25" s="183">
        <f>H26</f>
        <v>2060.5215799999996</v>
      </c>
      <c r="I25" s="182">
        <f>I26</f>
        <v>165.416</v>
      </c>
      <c r="J25" s="193" t="str">
        <f>J28</f>
        <v>25МВА</v>
      </c>
      <c r="K25" s="186"/>
      <c r="L25" s="186">
        <f>L28</f>
        <v>0</v>
      </c>
      <c r="M25" s="186"/>
      <c r="N25" s="186" t="str">
        <f>N28</f>
        <v>32МВА</v>
      </c>
      <c r="O25" s="186">
        <f>O28</f>
        <v>0</v>
      </c>
      <c r="P25" s="185" t="str">
        <f>P28</f>
        <v>57МВА</v>
      </c>
      <c r="Q25" s="192">
        <f>Q26</f>
        <v>253.58200000000005</v>
      </c>
      <c r="R25" s="190">
        <f>R26</f>
        <v>160.2295</v>
      </c>
      <c r="S25" s="190">
        <f>S26</f>
        <v>2.0920000000000001</v>
      </c>
      <c r="T25" s="190">
        <f>T26</f>
        <v>2.0920000000000001</v>
      </c>
      <c r="U25" s="190">
        <f>U26</f>
        <v>9.0540000000000003</v>
      </c>
      <c r="V25" s="190">
        <f>V26</f>
        <v>9.2590000000000003</v>
      </c>
      <c r="W25" s="190">
        <f>W26</f>
        <v>149.08350000000002</v>
      </c>
      <c r="X25" s="190">
        <f>X26</f>
        <v>14.273999999999999</v>
      </c>
      <c r="Y25" s="190">
        <f>Y26</f>
        <v>14.273999999999999</v>
      </c>
      <c r="Z25" s="190">
        <f>Z26</f>
        <v>71.456999999999994</v>
      </c>
      <c r="AA25" s="190">
        <f>AA26</f>
        <v>71.456999999999994</v>
      </c>
      <c r="AB25" s="190">
        <f>AB26</f>
        <v>328.72127999999998</v>
      </c>
      <c r="AC25" s="190">
        <f>AC26</f>
        <v>208.50128000000001</v>
      </c>
      <c r="AD25" s="190">
        <f>AD26</f>
        <v>117.86799999999998</v>
      </c>
      <c r="AE25" s="190">
        <f>AE26</f>
        <v>108.77699999999999</v>
      </c>
      <c r="AF25" s="190">
        <f>AF26</f>
        <v>0</v>
      </c>
      <c r="AG25" s="190">
        <f>AG26</f>
        <v>9.1429999999999989</v>
      </c>
      <c r="AH25" s="190">
        <f>AH26</f>
        <v>0</v>
      </c>
      <c r="AI25" s="190">
        <f>AI26</f>
        <v>9.1429999999999989</v>
      </c>
      <c r="AJ25" s="190">
        <f>AJ26</f>
        <v>0</v>
      </c>
      <c r="AK25" s="190">
        <f>AK26</f>
        <v>7.2622800000000138</v>
      </c>
      <c r="AL25" s="190">
        <f>AL26</f>
        <v>0</v>
      </c>
      <c r="AM25" s="190">
        <f>AM26</f>
        <v>0</v>
      </c>
      <c r="AN25" s="190">
        <f>AN26</f>
        <v>0</v>
      </c>
      <c r="AO25" s="190">
        <f>AO26</f>
        <v>0</v>
      </c>
      <c r="AP25" s="190">
        <f>AP26</f>
        <v>83.371000000000009</v>
      </c>
      <c r="AQ25" s="190">
        <f>AQ26</f>
        <v>0</v>
      </c>
      <c r="AR25" s="190">
        <f>AR26</f>
        <v>83.319000000000003</v>
      </c>
      <c r="AS25" s="190">
        <f>AS26</f>
        <v>0</v>
      </c>
      <c r="AT25" s="190">
        <f>AT26</f>
        <v>50.125999999999998</v>
      </c>
      <c r="AU25" s="190">
        <f>AU26</f>
        <v>50.125999999999998</v>
      </c>
      <c r="AV25" s="190">
        <f>AV26</f>
        <v>0</v>
      </c>
      <c r="AW25" s="190">
        <f>AW26</f>
        <v>0</v>
      </c>
      <c r="AX25" s="190">
        <f>AX26</f>
        <v>0</v>
      </c>
      <c r="AY25" s="190">
        <f>AY26</f>
        <v>0</v>
      </c>
      <c r="AZ25" s="190">
        <f>AZ26</f>
        <v>0</v>
      </c>
      <c r="BA25" s="190">
        <f>BA26</f>
        <v>0</v>
      </c>
      <c r="BB25" s="190">
        <f>BB26</f>
        <v>0</v>
      </c>
      <c r="BC25" s="190">
        <f>BC26</f>
        <v>344.54349999999999</v>
      </c>
      <c r="BD25" s="190">
        <f>BD26</f>
        <v>511.82709999999992</v>
      </c>
      <c r="BE25" s="190">
        <f>BE26</f>
        <v>234.56439999999998</v>
      </c>
      <c r="BF25" s="190">
        <f>BF26</f>
        <v>223.0712</v>
      </c>
      <c r="BG25" s="190">
        <f>BG26</f>
        <v>0</v>
      </c>
      <c r="BH25" s="190">
        <f>BH26</f>
        <v>11.493200000000002</v>
      </c>
      <c r="BI25" s="190">
        <f>BI26</f>
        <v>0</v>
      </c>
      <c r="BJ25" s="190">
        <f>BJ26</f>
        <v>186.18719999999999</v>
      </c>
      <c r="BK25" s="190">
        <f>BK26</f>
        <v>0</v>
      </c>
      <c r="BL25" s="190">
        <f>BL26</f>
        <v>72.765499999999989</v>
      </c>
      <c r="BM25" s="190">
        <f>BM26</f>
        <v>0</v>
      </c>
      <c r="BN25" s="190">
        <f>BN26</f>
        <v>0</v>
      </c>
      <c r="BO25" s="190">
        <f>BO26</f>
        <v>0</v>
      </c>
      <c r="BP25" s="190">
        <f>BP26</f>
        <v>0</v>
      </c>
      <c r="BQ25" s="190">
        <f>BQ26</f>
        <v>210.98719999999997</v>
      </c>
      <c r="BR25" s="190">
        <f>BR26</f>
        <v>0</v>
      </c>
      <c r="BS25" s="190">
        <f>BS26</f>
        <v>29.52</v>
      </c>
      <c r="BT25" s="190">
        <f>BT26</f>
        <v>0</v>
      </c>
      <c r="BU25" s="190">
        <f>BU26</f>
        <v>181.46719999999999</v>
      </c>
      <c r="BV25" s="190">
        <f>BV26</f>
        <v>181.46719999999999</v>
      </c>
      <c r="BW25" s="190">
        <f>BW26</f>
        <v>0</v>
      </c>
      <c r="BX25" s="190">
        <f>BX26</f>
        <v>0</v>
      </c>
      <c r="BY25" s="190">
        <f>BY26</f>
        <v>0</v>
      </c>
      <c r="BZ25" s="190">
        <f>BZ26</f>
        <v>0</v>
      </c>
      <c r="CA25" s="190">
        <f>CA26</f>
        <v>0</v>
      </c>
      <c r="CB25" s="190">
        <f>CB26</f>
        <v>0</v>
      </c>
      <c r="CC25" s="190">
        <f>CC26</f>
        <v>0</v>
      </c>
      <c r="CD25" s="190">
        <f>CD26</f>
        <v>257.161</v>
      </c>
      <c r="CE25" s="190">
        <f>CE26</f>
        <v>176.52500000000001</v>
      </c>
      <c r="CF25" s="190">
        <f>CF26</f>
        <v>73.680999999999997</v>
      </c>
      <c r="CG25" s="190">
        <f>CG26</f>
        <v>69.078999999999994</v>
      </c>
      <c r="CH25" s="190">
        <f>CH26</f>
        <v>0</v>
      </c>
      <c r="CI25" s="190">
        <f>CI26</f>
        <v>4.6020000000000003</v>
      </c>
      <c r="CJ25" s="190">
        <f>CJ26</f>
        <v>0</v>
      </c>
      <c r="CK25" s="190">
        <f>CK26</f>
        <v>4.6020000000000003</v>
      </c>
      <c r="CL25" s="190">
        <f>CL26</f>
        <v>0</v>
      </c>
      <c r="CM25" s="190">
        <f>CM26</f>
        <v>84.415999999999997</v>
      </c>
      <c r="CN25" s="190">
        <f>CN26</f>
        <v>0</v>
      </c>
      <c r="CO25" s="190">
        <f>CO26</f>
        <v>0</v>
      </c>
      <c r="CP25" s="190">
        <f>CP26</f>
        <v>0</v>
      </c>
      <c r="CQ25" s="190">
        <f>CQ26</f>
        <v>0</v>
      </c>
      <c r="CR25" s="190">
        <f>CR26</f>
        <v>18.428000000000001</v>
      </c>
      <c r="CS25" s="190">
        <f>CS26</f>
        <v>0</v>
      </c>
      <c r="CT25" s="190">
        <f>CT26</f>
        <v>18.428000000000001</v>
      </c>
      <c r="CU25" s="190">
        <f>CU26</f>
        <v>0</v>
      </c>
      <c r="CV25" s="190">
        <f>CV26</f>
        <v>0</v>
      </c>
      <c r="CW25" s="190">
        <f>CW26</f>
        <v>0</v>
      </c>
      <c r="CX25" s="190">
        <f>CX26</f>
        <v>0</v>
      </c>
      <c r="CY25" s="190">
        <f>CY26</f>
        <v>0</v>
      </c>
      <c r="CZ25" s="190">
        <f>CZ26</f>
        <v>0</v>
      </c>
      <c r="DA25" s="190">
        <f>DA26</f>
        <v>0</v>
      </c>
      <c r="DB25" s="190">
        <f>DB26</f>
        <v>0</v>
      </c>
      <c r="DC25" s="190">
        <f>DC26</f>
        <v>0</v>
      </c>
      <c r="DD25" s="190">
        <f>DD26</f>
        <v>0</v>
      </c>
      <c r="DE25" s="190">
        <f>DE26</f>
        <v>251.5624</v>
      </c>
      <c r="DF25" s="190">
        <f>DF26</f>
        <v>233.92340000000002</v>
      </c>
      <c r="DG25" s="190">
        <f>DG26</f>
        <v>72.525999999999996</v>
      </c>
      <c r="DH25" s="190">
        <f>DH26</f>
        <v>57.855000000000004</v>
      </c>
      <c r="DI25" s="190">
        <f>DI26</f>
        <v>0</v>
      </c>
      <c r="DJ25" s="190">
        <f>DJ26</f>
        <v>14.670999999999999</v>
      </c>
      <c r="DK25" s="190">
        <f>DK26</f>
        <v>0</v>
      </c>
      <c r="DL25" s="190">
        <f>DL26</f>
        <v>14.670999999999999</v>
      </c>
      <c r="DM25" s="190">
        <f>DM26</f>
        <v>0</v>
      </c>
      <c r="DN25" s="190">
        <f>DN26</f>
        <v>133.2544</v>
      </c>
      <c r="DO25" s="190">
        <f>DO26</f>
        <v>0</v>
      </c>
      <c r="DP25" s="190">
        <f>DP26</f>
        <v>0</v>
      </c>
      <c r="DQ25" s="190">
        <f>DQ26</f>
        <v>0</v>
      </c>
      <c r="DR25" s="190">
        <f>DR26</f>
        <v>0</v>
      </c>
      <c r="DS25" s="190">
        <f>DS26</f>
        <v>28.143000000000001</v>
      </c>
      <c r="DT25" s="190">
        <f>DT26</f>
        <v>0</v>
      </c>
      <c r="DU25" s="190">
        <f>DU26</f>
        <v>17.956</v>
      </c>
      <c r="DV25" s="190">
        <f>DV26</f>
        <v>0</v>
      </c>
      <c r="DW25" s="190">
        <f>DW26</f>
        <v>19.245000000000001</v>
      </c>
      <c r="DX25" s="190">
        <f>DX26</f>
        <v>19.245000000000001</v>
      </c>
      <c r="DY25" s="191">
        <f>DY26</f>
        <v>0</v>
      </c>
      <c r="DZ25" s="191">
        <f>DZ26</f>
        <v>0</v>
      </c>
      <c r="EA25" s="191">
        <f>EA26</f>
        <v>0</v>
      </c>
      <c r="EB25" s="191">
        <f>EB26</f>
        <v>0</v>
      </c>
      <c r="EC25" s="191">
        <f>EC26</f>
        <v>0</v>
      </c>
      <c r="ED25" s="191">
        <f>ED26</f>
        <v>0</v>
      </c>
      <c r="EE25" s="191">
        <f>EE26</f>
        <v>0</v>
      </c>
      <c r="EF25" s="190">
        <f>EF26</f>
        <v>225.87010000000001</v>
      </c>
      <c r="EG25" s="190">
        <f>EG26</f>
        <v>264.92369999999994</v>
      </c>
      <c r="EH25" s="190">
        <f>EH26</f>
        <v>75.823000000000008</v>
      </c>
      <c r="EI25" s="190">
        <f>EI26</f>
        <v>48.447000000000003</v>
      </c>
      <c r="EJ25" s="190">
        <f>EJ26</f>
        <v>0</v>
      </c>
      <c r="EK25" s="190">
        <f>EK26</f>
        <v>27.376000000000001</v>
      </c>
      <c r="EL25" s="190">
        <f>EL26</f>
        <v>0</v>
      </c>
      <c r="EM25" s="190">
        <f>EM26</f>
        <v>27.376000000000001</v>
      </c>
      <c r="EN25" s="190">
        <f>EN26</f>
        <v>0</v>
      </c>
      <c r="EO25" s="190">
        <f>EO26</f>
        <v>148.61869999999999</v>
      </c>
      <c r="EP25" s="190">
        <f>EP26</f>
        <v>0</v>
      </c>
      <c r="EQ25" s="190">
        <f>EQ26</f>
        <v>0</v>
      </c>
      <c r="ER25" s="190">
        <f>ER26</f>
        <v>0</v>
      </c>
      <c r="ES25" s="190">
        <f>ES26</f>
        <v>0</v>
      </c>
      <c r="ET25" s="190">
        <f>ET26</f>
        <v>40.481999999999999</v>
      </c>
      <c r="EU25" s="190">
        <f>EU26</f>
        <v>0</v>
      </c>
      <c r="EV25" s="190">
        <f>EV26</f>
        <v>40.481999999999999</v>
      </c>
      <c r="EW25" s="190">
        <f>EW26</f>
        <v>0</v>
      </c>
      <c r="EX25" s="190">
        <f>EX26</f>
        <v>23.01</v>
      </c>
      <c r="EY25" s="190">
        <f>EY26</f>
        <v>23.01</v>
      </c>
      <c r="EZ25" s="190">
        <f>EZ26</f>
        <v>0</v>
      </c>
      <c r="FA25" s="190">
        <f>FA26</f>
        <v>0</v>
      </c>
      <c r="FB25" s="190">
        <f>FB26</f>
        <v>0</v>
      </c>
      <c r="FC25" s="190">
        <f>FC26</f>
        <v>0</v>
      </c>
      <c r="FD25" s="190">
        <f>FD26</f>
        <v>0</v>
      </c>
      <c r="FE25" s="190">
        <f>FE26</f>
        <v>0</v>
      </c>
      <c r="FF25" s="190">
        <f>FF26</f>
        <v>0</v>
      </c>
      <c r="FG25" s="190">
        <f>FG26</f>
        <v>1661.4402799999998</v>
      </c>
      <c r="FH25" s="189">
        <v>1548.4670000000001</v>
      </c>
      <c r="FI25" s="188">
        <f>FJ25+FL25</f>
        <v>745.62799999999993</v>
      </c>
      <c r="FJ25" s="187">
        <f>FJ28+FJ115</f>
        <v>501.95800000000003</v>
      </c>
      <c r="FK25" s="187"/>
      <c r="FL25" s="187">
        <f>FL28+FL115</f>
        <v>243.66999999999996</v>
      </c>
      <c r="FM25" s="187"/>
      <c r="FN25" s="187">
        <f>FN28+FN115</f>
        <v>243.66999999999996</v>
      </c>
      <c r="FO25" s="187"/>
      <c r="FP25" s="187">
        <f>FP28+FP115</f>
        <v>592.49138000000005</v>
      </c>
      <c r="FQ25" s="187"/>
      <c r="FR25" s="187"/>
      <c r="FS25" s="187"/>
      <c r="FT25" s="187"/>
      <c r="FU25" s="187">
        <f>FU28+FU115</f>
        <v>388.32199999999995</v>
      </c>
      <c r="FV25" s="187"/>
      <c r="FW25" s="187">
        <f>FW28+FW115</f>
        <v>203.97899999999998</v>
      </c>
      <c r="FX25" s="187"/>
      <c r="FY25" s="187">
        <f>FZ25</f>
        <v>327.63299999999992</v>
      </c>
      <c r="FZ25" s="187">
        <f>FZ28+FZ115</f>
        <v>327.63299999999992</v>
      </c>
      <c r="GA25" s="186"/>
      <c r="GB25" s="186"/>
      <c r="GC25" s="186"/>
      <c r="GD25" s="186"/>
      <c r="GE25" s="186"/>
      <c r="GF25" s="186"/>
      <c r="GG25" s="185"/>
      <c r="GH25" s="184">
        <f>GH26</f>
        <v>212.05149999999998</v>
      </c>
      <c r="GI25" s="183">
        <f>GI26</f>
        <v>280.10820000000001</v>
      </c>
      <c r="GJ25" s="183">
        <f>GJ26</f>
        <v>291.98599999999999</v>
      </c>
      <c r="GK25" s="183">
        <f>GK26</f>
        <v>220.608</v>
      </c>
      <c r="GL25" s="183">
        <f>GL26</f>
        <v>205.51300000000003</v>
      </c>
      <c r="GM25" s="183">
        <f>GM26</f>
        <v>196.41500000000002</v>
      </c>
      <c r="GN25" s="182">
        <f>GN26</f>
        <v>1406.6816999999999</v>
      </c>
    </row>
    <row r="26" spans="1:209" s="157" customFormat="1" ht="31.5" customHeight="1" x14ac:dyDescent="0.25">
      <c r="A26" s="181" t="s">
        <v>161</v>
      </c>
      <c r="B26" s="180" t="s">
        <v>160</v>
      </c>
      <c r="C26" s="179"/>
      <c r="D26" s="178" t="s">
        <v>154</v>
      </c>
      <c r="E26" s="176"/>
      <c r="F26" s="176"/>
      <c r="G26" s="169">
        <f>G27+G170</f>
        <v>2384.6170799999995</v>
      </c>
      <c r="H26" s="169">
        <f>H27+H170</f>
        <v>2060.5215799999996</v>
      </c>
      <c r="I26" s="168">
        <f>I27+I170</f>
        <v>165.416</v>
      </c>
      <c r="J26" s="177"/>
      <c r="K26" s="176"/>
      <c r="L26" s="176"/>
      <c r="M26" s="176"/>
      <c r="N26" s="176"/>
      <c r="O26" s="176"/>
      <c r="P26" s="175"/>
      <c r="Q26" s="170">
        <f>Q27+Q170</f>
        <v>253.58200000000005</v>
      </c>
      <c r="R26" s="174">
        <f>R27+R170</f>
        <v>160.2295</v>
      </c>
      <c r="S26" s="174">
        <f>S27+S170</f>
        <v>2.0920000000000001</v>
      </c>
      <c r="T26" s="169">
        <f>T27+T170</f>
        <v>2.0920000000000001</v>
      </c>
      <c r="U26" s="174">
        <f>U27+U170</f>
        <v>9.0540000000000003</v>
      </c>
      <c r="V26" s="169">
        <f>V27+V170</f>
        <v>9.2590000000000003</v>
      </c>
      <c r="W26" s="169">
        <f>W27+W170</f>
        <v>149.08350000000002</v>
      </c>
      <c r="X26" s="169">
        <f>X27+X170</f>
        <v>14.273999999999999</v>
      </c>
      <c r="Y26" s="169">
        <f>Y27+Y170</f>
        <v>14.273999999999999</v>
      </c>
      <c r="Z26" s="169">
        <f>Z27+Z170</f>
        <v>71.456999999999994</v>
      </c>
      <c r="AA26" s="169">
        <f>AA27+AA170</f>
        <v>71.456999999999994</v>
      </c>
      <c r="AB26" s="169">
        <f>AB27+AB170</f>
        <v>328.72127999999998</v>
      </c>
      <c r="AC26" s="174">
        <f>AC27+AC170</f>
        <v>208.50128000000001</v>
      </c>
      <c r="AD26" s="174">
        <f>AD27+AD170</f>
        <v>117.86799999999998</v>
      </c>
      <c r="AE26" s="169">
        <f>AE27+AE170</f>
        <v>108.77699999999999</v>
      </c>
      <c r="AF26" s="169">
        <f>AF27+AF170</f>
        <v>0</v>
      </c>
      <c r="AG26" s="174">
        <f>AG27+AG170</f>
        <v>9.1429999999999989</v>
      </c>
      <c r="AH26" s="169">
        <f>AH27+AH170</f>
        <v>0</v>
      </c>
      <c r="AI26" s="169">
        <f>AI27+AI170</f>
        <v>9.1429999999999989</v>
      </c>
      <c r="AJ26" s="169">
        <f>AJ27+AJ170</f>
        <v>0</v>
      </c>
      <c r="AK26" s="169">
        <f>AK27+AK170</f>
        <v>7.2622800000000138</v>
      </c>
      <c r="AL26" s="169">
        <f>AL27+AL170</f>
        <v>0</v>
      </c>
      <c r="AM26" s="169">
        <f>AM27+AM170</f>
        <v>0</v>
      </c>
      <c r="AN26" s="169">
        <f>AN27+AN170</f>
        <v>0</v>
      </c>
      <c r="AO26" s="169">
        <f>AO27+AO170</f>
        <v>0</v>
      </c>
      <c r="AP26" s="169">
        <f>AP27+AP170</f>
        <v>83.371000000000009</v>
      </c>
      <c r="AQ26" s="169">
        <f>AQ27+AQ170</f>
        <v>0</v>
      </c>
      <c r="AR26" s="169">
        <f>AR27+AR170</f>
        <v>83.319000000000003</v>
      </c>
      <c r="AS26" s="169">
        <f>AS27+AS170</f>
        <v>0</v>
      </c>
      <c r="AT26" s="174">
        <f>AT27+AT170</f>
        <v>50.125999999999998</v>
      </c>
      <c r="AU26" s="169">
        <f>AU27+AU170</f>
        <v>50.125999999999998</v>
      </c>
      <c r="AV26" s="169">
        <f>AV27+AV170</f>
        <v>0</v>
      </c>
      <c r="AW26" s="169">
        <f>AW27+AW170</f>
        <v>0</v>
      </c>
      <c r="AX26" s="169">
        <f>AX27+AX170</f>
        <v>0</v>
      </c>
      <c r="AY26" s="169">
        <f>AY27+AY170</f>
        <v>0</v>
      </c>
      <c r="AZ26" s="169">
        <f>AZ27+AZ170</f>
        <v>0</v>
      </c>
      <c r="BA26" s="169">
        <f>BA27+BA170</f>
        <v>0</v>
      </c>
      <c r="BB26" s="169">
        <f>BB27+BB170</f>
        <v>0</v>
      </c>
      <c r="BC26" s="169">
        <f>BC27+BC170</f>
        <v>344.54349999999999</v>
      </c>
      <c r="BD26" s="174">
        <f>BD27+BD170</f>
        <v>511.82709999999992</v>
      </c>
      <c r="BE26" s="174">
        <f>BE27+BE170</f>
        <v>234.56439999999998</v>
      </c>
      <c r="BF26" s="169">
        <f>BF27+BF170</f>
        <v>223.0712</v>
      </c>
      <c r="BG26" s="169">
        <f>BG27+BG170</f>
        <v>0</v>
      </c>
      <c r="BH26" s="169">
        <f>BH27+BH170</f>
        <v>11.493200000000002</v>
      </c>
      <c r="BI26" s="169">
        <f>BI27+BI170</f>
        <v>0</v>
      </c>
      <c r="BJ26" s="169">
        <f>BJ27+BJ170</f>
        <v>186.18719999999999</v>
      </c>
      <c r="BK26" s="169">
        <f>BK27+BK170</f>
        <v>0</v>
      </c>
      <c r="BL26" s="169">
        <f>BL27+BL170</f>
        <v>72.765499999999989</v>
      </c>
      <c r="BM26" s="169">
        <f>BM27+BM170</f>
        <v>0</v>
      </c>
      <c r="BN26" s="169">
        <f>BN27+BN170</f>
        <v>0</v>
      </c>
      <c r="BO26" s="169">
        <f>BO27+BO170</f>
        <v>0</v>
      </c>
      <c r="BP26" s="169">
        <f>BP27+BP170</f>
        <v>0</v>
      </c>
      <c r="BQ26" s="169">
        <f>BQ27+BQ170</f>
        <v>210.98719999999997</v>
      </c>
      <c r="BR26" s="169">
        <f>BR27+BR170</f>
        <v>0</v>
      </c>
      <c r="BS26" s="169">
        <f>BS27+BS170</f>
        <v>29.52</v>
      </c>
      <c r="BT26" s="169">
        <f>BT27+BT170</f>
        <v>0</v>
      </c>
      <c r="BU26" s="169">
        <f>BU27+BU170</f>
        <v>181.46719999999999</v>
      </c>
      <c r="BV26" s="169">
        <f>BV27+BV170</f>
        <v>181.46719999999999</v>
      </c>
      <c r="BW26" s="173">
        <f>BW27+BW170</f>
        <v>0</v>
      </c>
      <c r="BX26" s="173">
        <f>BX27+BX170</f>
        <v>0</v>
      </c>
      <c r="BY26" s="173">
        <f>BY27+BY170</f>
        <v>0</v>
      </c>
      <c r="BZ26" s="173">
        <f>BZ27+BZ170</f>
        <v>0</v>
      </c>
      <c r="CA26" s="173">
        <f>CA27+CA170</f>
        <v>0</v>
      </c>
      <c r="CB26" s="173">
        <f>CB27+CB170</f>
        <v>0</v>
      </c>
      <c r="CC26" s="173">
        <f>CC27+CC170</f>
        <v>0</v>
      </c>
      <c r="CD26" s="169">
        <f>CD27+CD170</f>
        <v>257.161</v>
      </c>
      <c r="CE26" s="174">
        <f>CE27+CE170</f>
        <v>176.52500000000001</v>
      </c>
      <c r="CF26" s="174">
        <f>CF27+CF170</f>
        <v>73.680999999999997</v>
      </c>
      <c r="CG26" s="173">
        <f>CG27+CG170</f>
        <v>69.078999999999994</v>
      </c>
      <c r="CH26" s="173">
        <f>CH27+CH170</f>
        <v>0</v>
      </c>
      <c r="CI26" s="173">
        <f>CI27+CI170</f>
        <v>4.6020000000000003</v>
      </c>
      <c r="CJ26" s="173">
        <f>CJ27+CJ170</f>
        <v>0</v>
      </c>
      <c r="CK26" s="173">
        <f>CK27+CK170</f>
        <v>4.6020000000000003</v>
      </c>
      <c r="CL26" s="173">
        <f>CL27+CL170</f>
        <v>0</v>
      </c>
      <c r="CM26" s="173">
        <f>CM27+CM170</f>
        <v>84.415999999999997</v>
      </c>
      <c r="CN26" s="173">
        <f>CN27+CN170</f>
        <v>0</v>
      </c>
      <c r="CO26" s="173">
        <f>CO27+CO170</f>
        <v>0</v>
      </c>
      <c r="CP26" s="173">
        <f>CP27+CP170</f>
        <v>0</v>
      </c>
      <c r="CQ26" s="173">
        <f>CQ27+CQ170</f>
        <v>0</v>
      </c>
      <c r="CR26" s="173">
        <f>CR27+CR170</f>
        <v>18.428000000000001</v>
      </c>
      <c r="CS26" s="173">
        <f>CS27+CS170</f>
        <v>0</v>
      </c>
      <c r="CT26" s="173">
        <f>CT27+CT170</f>
        <v>18.428000000000001</v>
      </c>
      <c r="CU26" s="173">
        <f>CU27+CU170</f>
        <v>0</v>
      </c>
      <c r="CV26" s="173">
        <f>CV27+CV170</f>
        <v>0</v>
      </c>
      <c r="CW26" s="173">
        <f>CW27+CW170</f>
        <v>0</v>
      </c>
      <c r="CX26" s="173">
        <f>CX27+CX170</f>
        <v>0</v>
      </c>
      <c r="CY26" s="173">
        <f>CY27+CY170</f>
        <v>0</v>
      </c>
      <c r="CZ26" s="173">
        <f>CZ27+CZ170</f>
        <v>0</v>
      </c>
      <c r="DA26" s="173">
        <f>DA27+DA170</f>
        <v>0</v>
      </c>
      <c r="DB26" s="173">
        <f>DB27+DB170</f>
        <v>0</v>
      </c>
      <c r="DC26" s="173">
        <f>DC27+DC170</f>
        <v>0</v>
      </c>
      <c r="DD26" s="173">
        <f>DD27+DD170</f>
        <v>0</v>
      </c>
      <c r="DE26" s="169">
        <f>DE27+DE170</f>
        <v>251.5624</v>
      </c>
      <c r="DF26" s="174">
        <f>DF27+DF170</f>
        <v>233.92340000000002</v>
      </c>
      <c r="DG26" s="174">
        <f>DG27+DG170</f>
        <v>72.525999999999996</v>
      </c>
      <c r="DH26" s="169">
        <f>DH27+DH170</f>
        <v>57.855000000000004</v>
      </c>
      <c r="DI26" s="169">
        <f>DI27+DI170</f>
        <v>0</v>
      </c>
      <c r="DJ26" s="169">
        <f>DJ27+DJ170</f>
        <v>14.670999999999999</v>
      </c>
      <c r="DK26" s="169">
        <f>DK27+DK170</f>
        <v>0</v>
      </c>
      <c r="DL26" s="169">
        <f>DL27+DL170</f>
        <v>14.670999999999999</v>
      </c>
      <c r="DM26" s="169">
        <f>DM27+DM170</f>
        <v>0</v>
      </c>
      <c r="DN26" s="169">
        <f>DN27+DN170</f>
        <v>133.2544</v>
      </c>
      <c r="DO26" s="169">
        <f>DO27+DO170</f>
        <v>0</v>
      </c>
      <c r="DP26" s="169">
        <f>DP27+DP170</f>
        <v>0</v>
      </c>
      <c r="DQ26" s="169">
        <f>DQ27+DQ170</f>
        <v>0</v>
      </c>
      <c r="DR26" s="169">
        <f>DR27+DR170</f>
        <v>0</v>
      </c>
      <c r="DS26" s="169">
        <f>DS27+DS170</f>
        <v>28.143000000000001</v>
      </c>
      <c r="DT26" s="169">
        <f>DT27+DT170</f>
        <v>0</v>
      </c>
      <c r="DU26" s="169">
        <f>DU27+DU170</f>
        <v>17.956</v>
      </c>
      <c r="DV26" s="169">
        <f>DV27+DV170</f>
        <v>0</v>
      </c>
      <c r="DW26" s="169">
        <f>DW27+DW170</f>
        <v>19.245000000000001</v>
      </c>
      <c r="DX26" s="169">
        <f>DX27+DX170</f>
        <v>19.245000000000001</v>
      </c>
      <c r="DY26" s="173">
        <f>DY27+DY170</f>
        <v>0</v>
      </c>
      <c r="DZ26" s="173">
        <f>DZ27+DZ170</f>
        <v>0</v>
      </c>
      <c r="EA26" s="173">
        <f>EA27+EA170</f>
        <v>0</v>
      </c>
      <c r="EB26" s="173">
        <f>EB27+EB170</f>
        <v>0</v>
      </c>
      <c r="EC26" s="173">
        <f>EC27+EC170</f>
        <v>0</v>
      </c>
      <c r="ED26" s="173">
        <f>ED27+ED170</f>
        <v>0</v>
      </c>
      <c r="EE26" s="173">
        <f>EE27+EE170</f>
        <v>0</v>
      </c>
      <c r="EF26" s="169">
        <f>EF27+EF170</f>
        <v>225.87010000000001</v>
      </c>
      <c r="EG26" s="174">
        <f>EG27+EG170</f>
        <v>264.92369999999994</v>
      </c>
      <c r="EH26" s="174">
        <f>EH27+EH170</f>
        <v>75.823000000000008</v>
      </c>
      <c r="EI26" s="169">
        <f>EI27+EI170</f>
        <v>48.447000000000003</v>
      </c>
      <c r="EJ26" s="169">
        <f>EJ27+EJ170</f>
        <v>0</v>
      </c>
      <c r="EK26" s="169">
        <f>EK27+EK170</f>
        <v>27.376000000000001</v>
      </c>
      <c r="EL26" s="169">
        <f>EL27+EL170</f>
        <v>0</v>
      </c>
      <c r="EM26" s="169">
        <f>EM27+EM170</f>
        <v>27.376000000000001</v>
      </c>
      <c r="EN26" s="169">
        <f>EN27+EN170</f>
        <v>0</v>
      </c>
      <c r="EO26" s="169">
        <f>EO27+EO170</f>
        <v>148.61869999999999</v>
      </c>
      <c r="EP26" s="169">
        <f>EP27+EP170</f>
        <v>0</v>
      </c>
      <c r="EQ26" s="169">
        <f>EQ27+EQ170</f>
        <v>0</v>
      </c>
      <c r="ER26" s="169">
        <f>ER27+ER170</f>
        <v>0</v>
      </c>
      <c r="ES26" s="169">
        <f>ES27+ES170</f>
        <v>0</v>
      </c>
      <c r="ET26" s="169">
        <f>ET27+ET170</f>
        <v>40.481999999999999</v>
      </c>
      <c r="EU26" s="169">
        <f>EU27+EU170</f>
        <v>0</v>
      </c>
      <c r="EV26" s="169">
        <f>EV27+EV170</f>
        <v>40.481999999999999</v>
      </c>
      <c r="EW26" s="169">
        <f>EW27+EW170</f>
        <v>0</v>
      </c>
      <c r="EX26" s="169">
        <f>EX27+EX170</f>
        <v>23.01</v>
      </c>
      <c r="EY26" s="169">
        <f>EY27+EY170</f>
        <v>23.01</v>
      </c>
      <c r="EZ26" s="173">
        <f>EZ27+EZ170</f>
        <v>0</v>
      </c>
      <c r="FA26" s="173">
        <f>FA27+FA170</f>
        <v>0</v>
      </c>
      <c r="FB26" s="173">
        <f>FB27+FB170</f>
        <v>0</v>
      </c>
      <c r="FC26" s="173">
        <f>FC27+FC170</f>
        <v>0</v>
      </c>
      <c r="FD26" s="173">
        <f>FD27+FD170</f>
        <v>0</v>
      </c>
      <c r="FE26" s="173">
        <f>FE27+FE170</f>
        <v>0</v>
      </c>
      <c r="FF26" s="173">
        <f>FF27+FF170</f>
        <v>0</v>
      </c>
      <c r="FG26" s="168">
        <f>FG27+FG170</f>
        <v>1661.4402799999998</v>
      </c>
      <c r="FH26" s="172">
        <v>1548.4670000000001</v>
      </c>
      <c r="FI26" s="171">
        <f>FJ26+FL26</f>
        <v>745.62799999999993</v>
      </c>
      <c r="FJ26" s="159">
        <f>FJ27+FJ170</f>
        <v>501.95800000000003</v>
      </c>
      <c r="FK26" s="159"/>
      <c r="FL26" s="159">
        <f>FL27+FL170</f>
        <v>243.66999999999996</v>
      </c>
      <c r="FM26" s="159"/>
      <c r="FN26" s="159">
        <f>FN27+FN170</f>
        <v>243.66999999999996</v>
      </c>
      <c r="FO26" s="159"/>
      <c r="FP26" s="159">
        <f>FP27+FP170</f>
        <v>592.49138000000005</v>
      </c>
      <c r="FQ26" s="159"/>
      <c r="FR26" s="159"/>
      <c r="FS26" s="159"/>
      <c r="FT26" s="159"/>
      <c r="FU26" s="159">
        <f>FU27+FU170</f>
        <v>388.32199999999995</v>
      </c>
      <c r="FV26" s="159"/>
      <c r="FW26" s="159">
        <f>FW27+FW170</f>
        <v>203.97899999999998</v>
      </c>
      <c r="FX26" s="159"/>
      <c r="FY26" s="159">
        <f>FY27+FY170</f>
        <v>337.23</v>
      </c>
      <c r="FZ26" s="159">
        <f>FZ27+FZ170</f>
        <v>327.63299999999992</v>
      </c>
      <c r="GA26" s="162"/>
      <c r="GB26" s="162"/>
      <c r="GC26" s="162"/>
      <c r="GD26" s="162"/>
      <c r="GE26" s="162"/>
      <c r="GF26" s="162"/>
      <c r="GG26" s="161"/>
      <c r="GH26" s="170">
        <f>GH27+GH170</f>
        <v>212.05149999999998</v>
      </c>
      <c r="GI26" s="169">
        <f>GI27+GI170</f>
        <v>280.10820000000001</v>
      </c>
      <c r="GJ26" s="169">
        <f>GJ27+GJ170</f>
        <v>291.98599999999999</v>
      </c>
      <c r="GK26" s="169">
        <f>GK27+GK170</f>
        <v>220.608</v>
      </c>
      <c r="GL26" s="169">
        <f>GL27+GL170</f>
        <v>205.51300000000003</v>
      </c>
      <c r="GM26" s="169">
        <f>GM27+GM170</f>
        <v>196.41500000000002</v>
      </c>
      <c r="GN26" s="168">
        <f>GN27+GN170</f>
        <v>1406.6816999999999</v>
      </c>
    </row>
    <row r="27" spans="1:209" s="157" customFormat="1" ht="31.5" customHeight="1" x14ac:dyDescent="0.25">
      <c r="A27" s="156" t="s">
        <v>159</v>
      </c>
      <c r="B27" s="155" t="s">
        <v>158</v>
      </c>
      <c r="C27" s="167"/>
      <c r="D27" s="64" t="s">
        <v>154</v>
      </c>
      <c r="E27" s="165"/>
      <c r="F27" s="165"/>
      <c r="G27" s="159">
        <f>G28+G115</f>
        <v>2384.5170799999996</v>
      </c>
      <c r="H27" s="159">
        <f>H28+H115</f>
        <v>2060.4215799999997</v>
      </c>
      <c r="I27" s="158">
        <f>I28+I115</f>
        <v>165.416</v>
      </c>
      <c r="J27" s="166"/>
      <c r="K27" s="165"/>
      <c r="L27" s="165"/>
      <c r="M27" s="165"/>
      <c r="N27" s="165"/>
      <c r="O27" s="165"/>
      <c r="P27" s="164"/>
      <c r="Q27" s="160">
        <f>Q28+Q115</f>
        <v>253.58200000000005</v>
      </c>
      <c r="R27" s="60">
        <f>R28+R115</f>
        <v>160.2295</v>
      </c>
      <c r="S27" s="60">
        <f>S28+S115</f>
        <v>2.0920000000000001</v>
      </c>
      <c r="T27" s="159">
        <f>T28+T115</f>
        <v>2.0920000000000001</v>
      </c>
      <c r="U27" s="60">
        <f>U28+U115</f>
        <v>9.0540000000000003</v>
      </c>
      <c r="V27" s="159">
        <f>V28+V115</f>
        <v>9.2590000000000003</v>
      </c>
      <c r="W27" s="159">
        <f>W28+W115</f>
        <v>149.08350000000002</v>
      </c>
      <c r="X27" s="159">
        <f>X28+X115</f>
        <v>14.273999999999999</v>
      </c>
      <c r="Y27" s="159">
        <f>Y28+Y115</f>
        <v>14.273999999999999</v>
      </c>
      <c r="Z27" s="159">
        <f>Z28+Z115</f>
        <v>71.456999999999994</v>
      </c>
      <c r="AA27" s="159">
        <f>AA28+AA115</f>
        <v>71.456999999999994</v>
      </c>
      <c r="AB27" s="159">
        <f>AB28+AB115</f>
        <v>328.62127999999996</v>
      </c>
      <c r="AC27" s="60">
        <f>AC28+AC115</f>
        <v>208.50128000000001</v>
      </c>
      <c r="AD27" s="60">
        <f>AD28+AD115</f>
        <v>117.86799999999998</v>
      </c>
      <c r="AE27" s="159">
        <f>AE28+AE115</f>
        <v>108.77699999999999</v>
      </c>
      <c r="AF27" s="159">
        <f>AF28+AF115</f>
        <v>0</v>
      </c>
      <c r="AG27" s="60">
        <f>AG28+AG115</f>
        <v>9.1429999999999989</v>
      </c>
      <c r="AH27" s="159">
        <f>AH28+AH115</f>
        <v>0</v>
      </c>
      <c r="AI27" s="159">
        <f>AI28+AI115</f>
        <v>9.1429999999999989</v>
      </c>
      <c r="AJ27" s="159">
        <f>AJ28+AJ115</f>
        <v>0</v>
      </c>
      <c r="AK27" s="159">
        <f>AK28+AK115</f>
        <v>7.2622800000000138</v>
      </c>
      <c r="AL27" s="159">
        <f>AL28+AL115</f>
        <v>0</v>
      </c>
      <c r="AM27" s="159">
        <f>AM28+AM115</f>
        <v>0</v>
      </c>
      <c r="AN27" s="159">
        <f>AN28+AN115</f>
        <v>0</v>
      </c>
      <c r="AO27" s="159">
        <f>AO28+AO115</f>
        <v>0</v>
      </c>
      <c r="AP27" s="159">
        <f>AP28+AP115</f>
        <v>83.371000000000009</v>
      </c>
      <c r="AQ27" s="159">
        <f>AQ28+AQ115</f>
        <v>0</v>
      </c>
      <c r="AR27" s="159">
        <f>AR28+AR115</f>
        <v>83.319000000000003</v>
      </c>
      <c r="AS27" s="159">
        <f>AS28+AS115</f>
        <v>0</v>
      </c>
      <c r="AT27" s="60">
        <f>AT28+AT115</f>
        <v>50.125999999999998</v>
      </c>
      <c r="AU27" s="159">
        <f>AU28+AU115</f>
        <v>50.125999999999998</v>
      </c>
      <c r="AV27" s="159">
        <f>AV28+AV115</f>
        <v>0</v>
      </c>
      <c r="AW27" s="159">
        <f>AW28+AW115</f>
        <v>0</v>
      </c>
      <c r="AX27" s="159">
        <f>AX28+AX115</f>
        <v>0</v>
      </c>
      <c r="AY27" s="159">
        <f>AY28+AY115</f>
        <v>0</v>
      </c>
      <c r="AZ27" s="159">
        <f>AZ28+AZ115</f>
        <v>0</v>
      </c>
      <c r="BA27" s="159">
        <f>BA28+BA115</f>
        <v>0</v>
      </c>
      <c r="BB27" s="159">
        <f>BB28+BB115</f>
        <v>0</v>
      </c>
      <c r="BC27" s="159">
        <f>BC28+BC115</f>
        <v>344.54349999999999</v>
      </c>
      <c r="BD27" s="60">
        <f>BD28+BD115</f>
        <v>511.82709999999992</v>
      </c>
      <c r="BE27" s="60">
        <f>BE28+BE115</f>
        <v>234.56439999999998</v>
      </c>
      <c r="BF27" s="159">
        <f>BF28+BF115</f>
        <v>223.0712</v>
      </c>
      <c r="BG27" s="159">
        <f>BG28+BG115</f>
        <v>0</v>
      </c>
      <c r="BH27" s="159">
        <f>BH28+BH115</f>
        <v>11.493200000000002</v>
      </c>
      <c r="BI27" s="159">
        <f>BI28+BI115</f>
        <v>0</v>
      </c>
      <c r="BJ27" s="159">
        <f>BJ28+BJ115</f>
        <v>186.18719999999999</v>
      </c>
      <c r="BK27" s="159">
        <f>BK28+BK115</f>
        <v>0</v>
      </c>
      <c r="BL27" s="159">
        <f>BL28+BL115</f>
        <v>72.765499999999989</v>
      </c>
      <c r="BM27" s="159">
        <f>BM28+BM115</f>
        <v>0</v>
      </c>
      <c r="BN27" s="159">
        <f>BN28+BN115</f>
        <v>0</v>
      </c>
      <c r="BO27" s="159">
        <f>BO28+BO115</f>
        <v>0</v>
      </c>
      <c r="BP27" s="159">
        <f>BP28+BP115</f>
        <v>0</v>
      </c>
      <c r="BQ27" s="159">
        <f>BQ28+BQ115</f>
        <v>210.98719999999997</v>
      </c>
      <c r="BR27" s="159">
        <f>BR28+BR115</f>
        <v>0</v>
      </c>
      <c r="BS27" s="159">
        <f>BS28+BS115</f>
        <v>29.52</v>
      </c>
      <c r="BT27" s="159">
        <f>BT28+BT115</f>
        <v>0</v>
      </c>
      <c r="BU27" s="159">
        <f>BU28+BU115</f>
        <v>181.46719999999999</v>
      </c>
      <c r="BV27" s="159">
        <f>BV28+BV115</f>
        <v>181.46719999999999</v>
      </c>
      <c r="BW27" s="162">
        <f>BW28+BW115</f>
        <v>0</v>
      </c>
      <c r="BX27" s="162">
        <f>BX28+BX115</f>
        <v>0</v>
      </c>
      <c r="BY27" s="162">
        <f>BY28+BY115</f>
        <v>0</v>
      </c>
      <c r="BZ27" s="162">
        <f>BZ28+BZ115</f>
        <v>0</v>
      </c>
      <c r="CA27" s="162">
        <f>CA28+CA115</f>
        <v>0</v>
      </c>
      <c r="CB27" s="162">
        <f>CB28+CB115</f>
        <v>0</v>
      </c>
      <c r="CC27" s="162">
        <f>CC28+CC115</f>
        <v>0</v>
      </c>
      <c r="CD27" s="159">
        <f>CD28+CD115</f>
        <v>257.161</v>
      </c>
      <c r="CE27" s="60">
        <f>CE28+CE115</f>
        <v>176.52500000000001</v>
      </c>
      <c r="CF27" s="60">
        <f>CF28+CF115</f>
        <v>73.680999999999997</v>
      </c>
      <c r="CG27" s="162">
        <f>CG28+CG115</f>
        <v>69.078999999999994</v>
      </c>
      <c r="CH27" s="162">
        <f>CH28+CH115</f>
        <v>0</v>
      </c>
      <c r="CI27" s="162">
        <f>CI28+CI115</f>
        <v>4.6020000000000003</v>
      </c>
      <c r="CJ27" s="162">
        <f>CJ28+CJ115</f>
        <v>0</v>
      </c>
      <c r="CK27" s="162">
        <f>CK28+CK115</f>
        <v>4.6020000000000003</v>
      </c>
      <c r="CL27" s="162">
        <f>CL28+CL115</f>
        <v>0</v>
      </c>
      <c r="CM27" s="162">
        <f>CM28+CM115</f>
        <v>84.415999999999997</v>
      </c>
      <c r="CN27" s="162">
        <f>CN28+CN115</f>
        <v>0</v>
      </c>
      <c r="CO27" s="162">
        <f>CO28+CO115</f>
        <v>0</v>
      </c>
      <c r="CP27" s="162">
        <f>CP28+CP115</f>
        <v>0</v>
      </c>
      <c r="CQ27" s="162">
        <f>CQ28+CQ115</f>
        <v>0</v>
      </c>
      <c r="CR27" s="162">
        <f>CR28+CR115</f>
        <v>18.428000000000001</v>
      </c>
      <c r="CS27" s="162">
        <f>CS28+CS115</f>
        <v>0</v>
      </c>
      <c r="CT27" s="162">
        <f>CT28+CT115</f>
        <v>18.428000000000001</v>
      </c>
      <c r="CU27" s="162">
        <f>CU28+CU115</f>
        <v>0</v>
      </c>
      <c r="CV27" s="162">
        <f>CV28+CV115</f>
        <v>0</v>
      </c>
      <c r="CW27" s="162">
        <f>CW28+CW115</f>
        <v>0</v>
      </c>
      <c r="CX27" s="162">
        <f>CX28+CX115</f>
        <v>0</v>
      </c>
      <c r="CY27" s="162">
        <f>CY28+CY115</f>
        <v>0</v>
      </c>
      <c r="CZ27" s="162">
        <f>CZ28+CZ115</f>
        <v>0</v>
      </c>
      <c r="DA27" s="162">
        <f>DA28+DA115</f>
        <v>0</v>
      </c>
      <c r="DB27" s="162">
        <f>DB28+DB115</f>
        <v>0</v>
      </c>
      <c r="DC27" s="162">
        <f>DC28+DC115</f>
        <v>0</v>
      </c>
      <c r="DD27" s="162">
        <f>DD28+DD115</f>
        <v>0</v>
      </c>
      <c r="DE27" s="159">
        <f>DE28+DE115</f>
        <v>251.5624</v>
      </c>
      <c r="DF27" s="60">
        <f>DF28+DF115</f>
        <v>233.92340000000002</v>
      </c>
      <c r="DG27" s="60">
        <f>DG28+DG115</f>
        <v>72.525999999999996</v>
      </c>
      <c r="DH27" s="159">
        <f>DH28+DH115</f>
        <v>57.855000000000004</v>
      </c>
      <c r="DI27" s="159">
        <f>DI28+DI115</f>
        <v>0</v>
      </c>
      <c r="DJ27" s="159">
        <f>DJ28+DJ115</f>
        <v>14.670999999999999</v>
      </c>
      <c r="DK27" s="159">
        <f>DK28+DK115</f>
        <v>0</v>
      </c>
      <c r="DL27" s="159">
        <f>DL28+DL115</f>
        <v>14.670999999999999</v>
      </c>
      <c r="DM27" s="159">
        <f>DM28+DM115</f>
        <v>0</v>
      </c>
      <c r="DN27" s="159">
        <f>DN28+DN115</f>
        <v>133.2544</v>
      </c>
      <c r="DO27" s="159">
        <f>DO28+DO115</f>
        <v>0</v>
      </c>
      <c r="DP27" s="159">
        <f>DP28+DP115</f>
        <v>0</v>
      </c>
      <c r="DQ27" s="159">
        <f>DQ28+DQ115</f>
        <v>0</v>
      </c>
      <c r="DR27" s="159">
        <f>DR28+DR115</f>
        <v>0</v>
      </c>
      <c r="DS27" s="159">
        <f>DS28+DS115</f>
        <v>28.143000000000001</v>
      </c>
      <c r="DT27" s="159">
        <f>DT28+DT115</f>
        <v>0</v>
      </c>
      <c r="DU27" s="159">
        <f>DU28+DU115</f>
        <v>17.956</v>
      </c>
      <c r="DV27" s="159">
        <f>DV28+DV115</f>
        <v>0</v>
      </c>
      <c r="DW27" s="159">
        <f>DW28+DW115</f>
        <v>19.245000000000001</v>
      </c>
      <c r="DX27" s="159">
        <f>DX28+DX115</f>
        <v>19.245000000000001</v>
      </c>
      <c r="DY27" s="162">
        <f>DY28+DY115</f>
        <v>0</v>
      </c>
      <c r="DZ27" s="162">
        <f>DZ28+DZ115</f>
        <v>0</v>
      </c>
      <c r="EA27" s="162">
        <f>EA28+EA115</f>
        <v>0</v>
      </c>
      <c r="EB27" s="162">
        <f>EB28+EB115</f>
        <v>0</v>
      </c>
      <c r="EC27" s="162">
        <f>EC28+EC115</f>
        <v>0</v>
      </c>
      <c r="ED27" s="162">
        <f>ED28+ED115</f>
        <v>0</v>
      </c>
      <c r="EE27" s="162">
        <f>EE28+EE115</f>
        <v>0</v>
      </c>
      <c r="EF27" s="159">
        <f>EF28+EF115</f>
        <v>225.87010000000001</v>
      </c>
      <c r="EG27" s="60">
        <f>EG28+EG115</f>
        <v>264.92369999999994</v>
      </c>
      <c r="EH27" s="60">
        <f>EH28+EH115</f>
        <v>75.823000000000008</v>
      </c>
      <c r="EI27" s="159">
        <f>EI28+EI115</f>
        <v>48.447000000000003</v>
      </c>
      <c r="EJ27" s="159">
        <f>EJ28+EJ115</f>
        <v>0</v>
      </c>
      <c r="EK27" s="159">
        <f>EK28+EK115</f>
        <v>27.376000000000001</v>
      </c>
      <c r="EL27" s="159">
        <f>EL28+EL115</f>
        <v>0</v>
      </c>
      <c r="EM27" s="159">
        <f>EM28+EM115</f>
        <v>27.376000000000001</v>
      </c>
      <c r="EN27" s="159">
        <f>EN28+EN115</f>
        <v>0</v>
      </c>
      <c r="EO27" s="159">
        <f>EO28+EO115</f>
        <v>148.61869999999999</v>
      </c>
      <c r="EP27" s="159">
        <f>EP28+EP115</f>
        <v>0</v>
      </c>
      <c r="EQ27" s="159">
        <f>EQ28+EQ115</f>
        <v>0</v>
      </c>
      <c r="ER27" s="159">
        <f>ER28+ER115</f>
        <v>0</v>
      </c>
      <c r="ES27" s="159">
        <f>ES28+ES115</f>
        <v>0</v>
      </c>
      <c r="ET27" s="159">
        <f>ET28+ET115</f>
        <v>40.481999999999999</v>
      </c>
      <c r="EU27" s="159">
        <f>EU28+EU115</f>
        <v>0</v>
      </c>
      <c r="EV27" s="159">
        <f>EV28+EV115</f>
        <v>40.481999999999999</v>
      </c>
      <c r="EW27" s="159">
        <f>EW28+EW115</f>
        <v>0</v>
      </c>
      <c r="EX27" s="159">
        <f>EX28+EX115</f>
        <v>23.01</v>
      </c>
      <c r="EY27" s="159">
        <f>EY28+EY115</f>
        <v>23.01</v>
      </c>
      <c r="EZ27" s="162">
        <f>EZ28+EZ115</f>
        <v>0</v>
      </c>
      <c r="FA27" s="162">
        <f>FA28+FA115</f>
        <v>0</v>
      </c>
      <c r="FB27" s="162">
        <f>FB28+FB115</f>
        <v>0</v>
      </c>
      <c r="FC27" s="162">
        <f>FC28+FC115</f>
        <v>0</v>
      </c>
      <c r="FD27" s="162">
        <f>FD28+FD115</f>
        <v>0</v>
      </c>
      <c r="FE27" s="162">
        <f>FE28+FE115</f>
        <v>0</v>
      </c>
      <c r="FF27" s="162">
        <f>FF28+FF115</f>
        <v>0</v>
      </c>
      <c r="FG27" s="158">
        <f>FG28+FG115</f>
        <v>1661.3402799999999</v>
      </c>
      <c r="FH27" s="163">
        <f>FH28+FH115</f>
        <v>989.298</v>
      </c>
      <c r="FI27" s="60">
        <f>FJ27+FL27</f>
        <v>745.62799999999993</v>
      </c>
      <c r="FJ27" s="159">
        <f>FJ28+FJ115</f>
        <v>501.95800000000003</v>
      </c>
      <c r="FK27" s="159"/>
      <c r="FL27" s="159">
        <f>FL28+FL115</f>
        <v>243.66999999999996</v>
      </c>
      <c r="FM27" s="159"/>
      <c r="FN27" s="159">
        <f>FN28+FN115</f>
        <v>243.66999999999996</v>
      </c>
      <c r="FO27" s="159"/>
      <c r="FP27" s="159">
        <f>FP28+FP115</f>
        <v>592.49138000000005</v>
      </c>
      <c r="FQ27" s="159"/>
      <c r="FR27" s="159"/>
      <c r="FS27" s="159"/>
      <c r="FT27" s="159"/>
      <c r="FU27" s="159">
        <f>FU28+FU115</f>
        <v>388.32199999999995</v>
      </c>
      <c r="FV27" s="159"/>
      <c r="FW27" s="159">
        <f>FW28+FW115</f>
        <v>203.97899999999998</v>
      </c>
      <c r="FX27" s="159"/>
      <c r="FY27" s="159">
        <f>FY28+FY115</f>
        <v>337.23</v>
      </c>
      <c r="FZ27" s="159">
        <f>FZ28+FZ115</f>
        <v>327.63299999999992</v>
      </c>
      <c r="GA27" s="162"/>
      <c r="GB27" s="162"/>
      <c r="GC27" s="162"/>
      <c r="GD27" s="162"/>
      <c r="GE27" s="162"/>
      <c r="GF27" s="162"/>
      <c r="GG27" s="161"/>
      <c r="GH27" s="160">
        <f>GH28+GH115</f>
        <v>212.05149999999998</v>
      </c>
      <c r="GI27" s="159">
        <f>GI28+GI115</f>
        <v>280.00819999999999</v>
      </c>
      <c r="GJ27" s="159">
        <f>GJ28+GJ115</f>
        <v>291.98599999999999</v>
      </c>
      <c r="GK27" s="159">
        <f>GK28+GK115</f>
        <v>220.608</v>
      </c>
      <c r="GL27" s="159">
        <f>GL28+GL115</f>
        <v>205.51300000000003</v>
      </c>
      <c r="GM27" s="159">
        <f>GM28+GM115</f>
        <v>196.41500000000002</v>
      </c>
      <c r="GN27" s="158">
        <f>GN28+GN115</f>
        <v>1406.5817</v>
      </c>
    </row>
    <row r="28" spans="1:209" s="86" customFormat="1" ht="34.5" customHeight="1" outlineLevel="1" x14ac:dyDescent="0.25">
      <c r="A28" s="156" t="s">
        <v>157</v>
      </c>
      <c r="B28" s="155" t="s">
        <v>156</v>
      </c>
      <c r="C28" s="65"/>
      <c r="D28" s="64" t="s">
        <v>154</v>
      </c>
      <c r="E28" s="64"/>
      <c r="F28" s="64"/>
      <c r="G28" s="60">
        <f>G29+G60+G62+G65+G68+G72+G77+G95+G104+G108</f>
        <v>1909.0650799999996</v>
      </c>
      <c r="H28" s="60">
        <f>H29+H60+H62+H65+H68+H72+H77+H95+H104+H108</f>
        <v>1627.9895799999999</v>
      </c>
      <c r="I28" s="59">
        <f>I29+I60+I62+I65+I68+I72+I77+I95+I104+I108</f>
        <v>122.81400000000001</v>
      </c>
      <c r="J28" s="154" t="s">
        <v>153</v>
      </c>
      <c r="K28" s="153"/>
      <c r="L28" s="153"/>
      <c r="M28" s="153"/>
      <c r="N28" s="153" t="str">
        <f>N29</f>
        <v>32МВА</v>
      </c>
      <c r="O28" s="153"/>
      <c r="P28" s="152" t="str">
        <f>P29</f>
        <v>57МВА</v>
      </c>
      <c r="Q28" s="61">
        <f>Q29+Q60+Q62+Q65+Q68+Q72+Q77+Q95+Q104+Q108</f>
        <v>188.58500000000004</v>
      </c>
      <c r="R28" s="60">
        <f>R29+R60+R62+R65+R68+R72+R77+R95+R104+R108</f>
        <v>151.1755</v>
      </c>
      <c r="S28" s="60">
        <f>S29+S60+S62+S65+S68+S72+S77+S95+S104+S108</f>
        <v>2.0920000000000001</v>
      </c>
      <c r="T28" s="60">
        <f>T29+T60+T62+T65+T68+T72+T77+T95+T104+T108</f>
        <v>2.0920000000000001</v>
      </c>
      <c r="U28" s="60">
        <f>U29+U60+U62+U65+U68+U72+U77+U95+U104+U108</f>
        <v>0</v>
      </c>
      <c r="V28" s="60">
        <f>V29+V60+V62+V65+V68+V72+V77+V95+V104+V108</f>
        <v>0.20499999999999999</v>
      </c>
      <c r="W28" s="60">
        <f>W29+W60+W62+W65+W68+W72+W77+W95+W104+W108</f>
        <v>149.08350000000002</v>
      </c>
      <c r="X28" s="60">
        <f>X29+X60+X62+X65+X68+X72+X77+X95+X104+X108</f>
        <v>0</v>
      </c>
      <c r="Y28" s="60">
        <f>Y29+Y60+Y62+Y65+Y68+Y72+Y77+Y95+Y104+Y108</f>
        <v>0</v>
      </c>
      <c r="Z28" s="60">
        <f>Z29+Z60+Z62+Z65+Z68+Z72+Z77+Z95+Z104+Z108</f>
        <v>29.788</v>
      </c>
      <c r="AA28" s="60">
        <f>AA29+AA60+AA62+AA65+AA68+AA72+AA77+AA95+AA104+AA108</f>
        <v>29.788</v>
      </c>
      <c r="AB28" s="60">
        <f>AB29+AB60+AB62+AB65+AB68+AB72+AB77+AB95+AB104+AB108</f>
        <v>226.82727999999997</v>
      </c>
      <c r="AC28" s="60">
        <f>AC29+AC60+AC62+AC65+AC68+AC72+AC77+AC95+AC104+AC108</f>
        <v>110.24728000000002</v>
      </c>
      <c r="AD28" s="60">
        <f>AD29+AD60+AD62+AD65+AD68+AD72+AD77+AD95+AD104+AD108</f>
        <v>108.77699999999999</v>
      </c>
      <c r="AE28" s="60">
        <f>AE29+AE60+AE62+AE65+AE68+AE72+AE77+AE95+AE104+AE108</f>
        <v>108.77699999999999</v>
      </c>
      <c r="AF28" s="60">
        <f>AF29+AF60+AF62+AF65+AF68+AF72+AF77+AF95+AF104+AF108</f>
        <v>0</v>
      </c>
      <c r="AG28" s="60">
        <f>AG29+AG60+AG62+AG65+AG68+AG72+AG77+AG95+AG104+AG108</f>
        <v>5.1999999999999998E-2</v>
      </c>
      <c r="AH28" s="60">
        <f>AH29+AH60+AH62+AH65+AH68+AH72+AH77+AH95+AH104+AH108</f>
        <v>0</v>
      </c>
      <c r="AI28" s="60">
        <f>AI29+AI60+AI62+AI65+AI68+AI72+AI77+AI95+AI104+AI108</f>
        <v>5.1999999999999998E-2</v>
      </c>
      <c r="AJ28" s="60">
        <f>AJ29+AJ60+AJ62+AJ65+AJ68+AJ72+AJ77+AJ95+AJ104+AJ108</f>
        <v>0</v>
      </c>
      <c r="AK28" s="60">
        <f>AK29+AK60+AK62+AK65+AK68+AK72+AK77+AK95+AK104+AK108</f>
        <v>1.4182800000000135</v>
      </c>
      <c r="AL28" s="60">
        <f>AL29+AL60+AL62+AL65+AL68+AL72+AL77+AL95+AL104+AL108</f>
        <v>0</v>
      </c>
      <c r="AM28" s="60">
        <f>AM29+AM60+AM62+AM65+AM68+AM72+AM77+AM95+AM104+AM108</f>
        <v>0</v>
      </c>
      <c r="AN28" s="60">
        <f>AN29+AN60+AN62+AN65+AN68+AN72+AN77+AN95+AN104+AN108</f>
        <v>0</v>
      </c>
      <c r="AO28" s="60">
        <f>AO29+AO60+AO62+AO65+AO68+AO72+AO77+AO95+AO104+AO108</f>
        <v>0</v>
      </c>
      <c r="AP28" s="60">
        <f>AP29+AP60+AP62+AP65+AP68+AP72+AP77+AP95+AP104+AP108</f>
        <v>5.1999999999999998E-2</v>
      </c>
      <c r="AQ28" s="60">
        <f>AQ29+AQ60+AQ62+AQ65+AQ68+AQ72+AQ77+AQ95+AQ104+AQ108</f>
        <v>0</v>
      </c>
      <c r="AR28" s="60">
        <f>AR29+AR60+AR62+AR65+AR68+AR72+AR77+AR95+AR104+AR108</f>
        <v>0</v>
      </c>
      <c r="AS28" s="60">
        <f>AS29+AS60+AS62+AS65+AS68+AS72+AS77+AS95+AS104+AS108</f>
        <v>0</v>
      </c>
      <c r="AT28" s="60">
        <f>AT29+AT60+AT62+AT65+AT68+AT72+AT77+AT95+AT104+AT108</f>
        <v>50.125999999999998</v>
      </c>
      <c r="AU28" s="60">
        <f>AU29+AU60+AU62+AU65+AU68+AU72+AU77+AU95+AU104+AU108</f>
        <v>50.125999999999998</v>
      </c>
      <c r="AV28" s="60">
        <f>AV29+AV60+AV62+AV65+AV68+AV72+AV77+AV95+AV104+AV108</f>
        <v>0</v>
      </c>
      <c r="AW28" s="60">
        <f>AW29+AW60+AW62+AW65+AW68+AW72+AW77+AW95+AW104+AW108</f>
        <v>0</v>
      </c>
      <c r="AX28" s="60">
        <f>AX29+AX60+AX62+AX65+AX68+AX72+AX77+AX95+AX104+AX108</f>
        <v>0</v>
      </c>
      <c r="AY28" s="60">
        <f>AY29+AY60+AY62+AY65+AY68+AY72+AY77+AY95+AY104+AY108</f>
        <v>0</v>
      </c>
      <c r="AZ28" s="60">
        <f>AZ29+AZ60+AZ62+AZ65+AZ68+AZ72+AZ77+AZ95+AZ104+AZ108</f>
        <v>0</v>
      </c>
      <c r="BA28" s="60">
        <f>BA29+BA60+BA62+BA65+BA68+BA72+BA77+BA95+BA104+BA108</f>
        <v>0</v>
      </c>
      <c r="BB28" s="60">
        <f>BB29+BB60+BB62+BB65+BB68+BB72+BB77+BB95+BB104+BB108</f>
        <v>0</v>
      </c>
      <c r="BC28" s="60">
        <f>BC29+BC60+BC62+BC65+BC68+BC72+BC77+BC95+BC104+BC108</f>
        <v>296.73349999999999</v>
      </c>
      <c r="BD28" s="60">
        <f>BD29+BD60+BD62+BD65+BD68+BD72+BD77+BD95+BD104+BD108</f>
        <v>458.11709999999994</v>
      </c>
      <c r="BE28" s="60">
        <f>BE29+BE60+BE62+BE65+BE68+BE72+BE77+BE95+BE104+BE108</f>
        <v>216.86439999999999</v>
      </c>
      <c r="BF28" s="60">
        <f>BF29+BF60+BF62+BF65+BF68+BF72+BF77+BF95+BF104+BF108</f>
        <v>216.5812</v>
      </c>
      <c r="BG28" s="60">
        <f>BG29+BG60+BG62+BG65+BG68+BG72+BG77+BG95+BG104+BG108</f>
        <v>0</v>
      </c>
      <c r="BH28" s="60">
        <f>BH29+BH60+BH62+BH65+BH68+BH72+BH77+BH95+BH104+BH108</f>
        <v>0.28320000000000001</v>
      </c>
      <c r="BI28" s="60">
        <f>BI29+BI60+BI62+BI65+BI68+BI72+BI77+BI95+BI104+BI108</f>
        <v>0</v>
      </c>
      <c r="BJ28" s="60">
        <f>BJ29+BJ60+BJ62+BJ65+BJ68+BJ72+BJ77+BJ95+BJ104+BJ108</f>
        <v>174.97719999999998</v>
      </c>
      <c r="BK28" s="60">
        <f>BK29+BK60+BK62+BK65+BK68+BK72+BK77+BK95+BK104+BK108</f>
        <v>0</v>
      </c>
      <c r="BL28" s="60">
        <f>BL29+BL60+BL62+BL65+BL68+BL72+BL77+BL95+BL104+BL108</f>
        <v>66.275499999999994</v>
      </c>
      <c r="BM28" s="60">
        <f>BM29+BM60+BM62+BM65+BM68+BM72+BM77+BM95+BM104+BM108</f>
        <v>0</v>
      </c>
      <c r="BN28" s="60">
        <f>BN29+BN60+BN62+BN65+BN68+BN72+BN77+BN95+BN104+BN108</f>
        <v>0</v>
      </c>
      <c r="BO28" s="60">
        <f>BO29+BO60+BO62+BO65+BO68+BO72+BO77+BO95+BO104+BO108</f>
        <v>0</v>
      </c>
      <c r="BP28" s="60">
        <f>BP29+BP60+BP62+BP65+BP68+BP72+BP77+BP95+BP104+BP108</f>
        <v>0</v>
      </c>
      <c r="BQ28" s="60">
        <f>BQ29+BQ60+BQ62+BQ65+BQ68+BQ72+BQ77+BQ95+BQ104+BQ108</f>
        <v>174.97719999999998</v>
      </c>
      <c r="BR28" s="60">
        <f>BR29+BR60+BR62+BR65+BR68+BR72+BR77+BR95+BR104+BR108</f>
        <v>0</v>
      </c>
      <c r="BS28" s="60">
        <f>BS29+BS60+BS62+BS65+BS68+BS72+BS77+BS95+BS104+BS108</f>
        <v>0</v>
      </c>
      <c r="BT28" s="60">
        <f>BT29+BT60+BT62+BT65+BT68+BT72+BT77+BT95+BT104+BT108</f>
        <v>0</v>
      </c>
      <c r="BU28" s="60">
        <f>BU29+BU60+BU62+BU65+BU68+BU72+BU77+BU95+BU104+BU108</f>
        <v>174.97719999999998</v>
      </c>
      <c r="BV28" s="60">
        <f>BV29+BV60+BV62+BV65+BV68+BV72+BV77+BV95+BV104+BV108</f>
        <v>174.97719999999998</v>
      </c>
      <c r="BW28" s="151">
        <f>BW29+BW60+BW62+BW65+BW68+BW72+BW77+BW95+BW104+BW108</f>
        <v>0</v>
      </c>
      <c r="BX28" s="151">
        <f>BX29+BX60+BX62+BX65+BX68+BX72+BX77+BX95+BX104+BX108</f>
        <v>0</v>
      </c>
      <c r="BY28" s="151">
        <f>BY29+BY60+BY62+BY65+BY68+BY72+BY77+BY95+BY104+BY108</f>
        <v>0</v>
      </c>
      <c r="BZ28" s="151">
        <f>BZ29+BZ60+BZ62+BZ65+BZ68+BZ72+BZ77+BZ95+BZ104+BZ108</f>
        <v>0</v>
      </c>
      <c r="CA28" s="151">
        <f>CA29+CA60+CA62+CA65+CA68+CA72+CA77+CA95+CA104+CA108</f>
        <v>0</v>
      </c>
      <c r="CB28" s="151">
        <f>CB29+CB60+CB62+CB65+CB68+CB72+CB77+CB95+CB104+CB108</f>
        <v>0</v>
      </c>
      <c r="CC28" s="151">
        <f>CC29+CC60+CC62+CC65+CC68+CC72+CC77+CC95+CC104+CC108</f>
        <v>0</v>
      </c>
      <c r="CD28" s="60">
        <f>CD29+CD60+CD62+CD65+CD68+CD72+CD77+CD95+CD104+CD108</f>
        <v>199.52300000000002</v>
      </c>
      <c r="CE28" s="60">
        <f>CE29+CE60+CE62+CE65+CE68+CE72+CE77+CE95+CE104+CE108</f>
        <v>153.495</v>
      </c>
      <c r="CF28" s="60">
        <f>CF29+CF60+CF62+CF65+CF68+CF72+CF77+CF95+CF104+CF108</f>
        <v>69.078999999999994</v>
      </c>
      <c r="CG28" s="151">
        <f>CG29+CG60+CG62+CG65+CG68+CG72+CG77+CG95+CG104+CG108</f>
        <v>69.078999999999994</v>
      </c>
      <c r="CH28" s="151">
        <f>CH29+CH60+CH62+CH65+CH68+CH72+CH77+CH95+CH104+CH108</f>
        <v>0</v>
      </c>
      <c r="CI28" s="151">
        <f>CI29+CI60+CI62+CI65+CI68+CI72+CI77+CI95+CI104+CI108</f>
        <v>0</v>
      </c>
      <c r="CJ28" s="151">
        <f>CJ29+CJ60+CJ62+CJ65+CJ68+CJ72+CJ77+CJ95+CJ104+CJ108</f>
        <v>0</v>
      </c>
      <c r="CK28" s="151">
        <f>CK29+CK60+CK62+CK65+CK68+CK72+CK77+CK95+CK104+CK108</f>
        <v>0</v>
      </c>
      <c r="CL28" s="151">
        <f>CL29+CL60+CL62+CL65+CL68+CL72+CL77+CL95+CL104+CL108</f>
        <v>0</v>
      </c>
      <c r="CM28" s="151">
        <f>CM29+CM60+CM62+CM65+CM68+CM72+CM77+CM95+CM104+CM108</f>
        <v>84.415999999999997</v>
      </c>
      <c r="CN28" s="151">
        <f>CN29+CN60+CN62+CN65+CN68+CN72+CN77+CN95+CN104+CN108</f>
        <v>0</v>
      </c>
      <c r="CO28" s="151">
        <f>CO29+CO60+CO62+CO65+CO68+CO72+CO77+CO95+CO104+CO108</f>
        <v>0</v>
      </c>
      <c r="CP28" s="151">
        <f>CP29+CP60+CP62+CP65+CP68+CP72+CP77+CP95+CP104+CP108</f>
        <v>0</v>
      </c>
      <c r="CQ28" s="151">
        <f>CQ29+CQ60+CQ62+CQ65+CQ68+CQ72+CQ77+CQ95+CQ104+CQ108</f>
        <v>0</v>
      </c>
      <c r="CR28" s="151">
        <f>CR29+CR60+CR62+CR65+CR68+CR72+CR77+CR95+CR104+CR108</f>
        <v>0</v>
      </c>
      <c r="CS28" s="151">
        <f>CS29+CS60+CS62+CS65+CS68+CS72+CS77+CS95+CS104+CS108</f>
        <v>0</v>
      </c>
      <c r="CT28" s="151">
        <f>CT29+CT60+CT62+CT65+CT68+CT72+CT77+CT95+CT104+CT108</f>
        <v>0</v>
      </c>
      <c r="CU28" s="151">
        <f>CU29+CU60+CU62+CU65+CU68+CU72+CU77+CU95+CU104+CU108</f>
        <v>0</v>
      </c>
      <c r="CV28" s="151">
        <f>CV29+CV60+CV62+CV65+CV68+CV72+CV77+CV95+CV104+CV108</f>
        <v>0</v>
      </c>
      <c r="CW28" s="151">
        <f>CW29+CW60+CW62+CW65+CW68+CW72+CW77+CW95+CW104+CW108</f>
        <v>0</v>
      </c>
      <c r="CX28" s="151">
        <f>CX29+CX60+CX62+CX65+CX68+CX72+CX77+CX95+CX104+CX108</f>
        <v>0</v>
      </c>
      <c r="CY28" s="151">
        <f>CY29+CY60+CY62+CY65+CY68+CY72+CY77+CY95+CY104+CY108</f>
        <v>0</v>
      </c>
      <c r="CZ28" s="151">
        <f>CZ29+CZ60+CZ62+CZ65+CZ68+CZ72+CZ77+CZ95+CZ104+CZ108</f>
        <v>0</v>
      </c>
      <c r="DA28" s="151">
        <f>DA29+DA60+DA62+DA65+DA68+DA72+DA77+DA95+DA104+DA108</f>
        <v>0</v>
      </c>
      <c r="DB28" s="151">
        <f>DB29+DB60+DB62+DB65+DB68+DB72+DB77+DB95+DB104+DB108</f>
        <v>0</v>
      </c>
      <c r="DC28" s="151">
        <f>DC29+DC60+DC62+DC65+DC68+DC72+DC77+DC95+DC104+DC108</f>
        <v>0</v>
      </c>
      <c r="DD28" s="151">
        <f>DD29+DD60+DD62+DD65+DD68+DD72+DD77+DD95+DD104+DD108</f>
        <v>0</v>
      </c>
      <c r="DE28" s="60">
        <f>DE29+DE60+DE62+DE65+DE68+DE72+DE77+DE95+DE104+DE108</f>
        <v>200.0104</v>
      </c>
      <c r="DF28" s="60">
        <f>DF29+DF60+DF62+DF65+DF68+DF72+DF77+DF95+DF104+DF108</f>
        <v>209.1234</v>
      </c>
      <c r="DG28" s="60">
        <f>DG29+DG60+DG62+DG65+DG68+DG72+DG77+DG95+DG104+DG108</f>
        <v>66.861999999999995</v>
      </c>
      <c r="DH28" s="60">
        <f>DH29+DH60+DH62+DH65+DH68+DH72+DH77+DH95+DH104+DH108</f>
        <v>57.265000000000001</v>
      </c>
      <c r="DI28" s="60">
        <f>DI29+DI60+DI62+DI65+DI68+DI72+DI77+DI95+DI104+DI108</f>
        <v>0</v>
      </c>
      <c r="DJ28" s="60">
        <f>DJ29+DJ60+DJ62+DJ65+DJ68+DJ72+DJ77+DJ95+DJ104+DJ108</f>
        <v>9.5969999999999995</v>
      </c>
      <c r="DK28" s="60">
        <f>DK29+DK60+DK62+DK65+DK68+DK72+DK77+DK95+DK104+DK108</f>
        <v>0</v>
      </c>
      <c r="DL28" s="60">
        <f>DL29+DL60+DL62+DL65+DL68+DL72+DL77+DL95+DL104+DL108</f>
        <v>9.5969999999999995</v>
      </c>
      <c r="DM28" s="60">
        <f>DM29+DM60+DM62+DM65+DM68+DM72+DM77+DM95+DM104+DM108</f>
        <v>0</v>
      </c>
      <c r="DN28" s="60">
        <f>DN29+DN60+DN62+DN65+DN68+DN72+DN77+DN95+DN104+DN108</f>
        <v>132.6644</v>
      </c>
      <c r="DO28" s="60">
        <f>DO29+DO60+DO62+DO65+DO68+DO72+DO77+DO95+DO104+DO108</f>
        <v>0</v>
      </c>
      <c r="DP28" s="60">
        <f>DP29+DP60+DP62+DP65+DP68+DP72+DP77+DP95+DP104+DP108</f>
        <v>0</v>
      </c>
      <c r="DQ28" s="60">
        <f>DQ29+DQ60+DQ62+DQ65+DQ68+DQ72+DQ77+DQ95+DQ104+DQ108</f>
        <v>0</v>
      </c>
      <c r="DR28" s="60">
        <f>DR29+DR60+DR62+DR65+DR68+DR72+DR77+DR95+DR104+DR108</f>
        <v>0</v>
      </c>
      <c r="DS28" s="60">
        <f>DS29+DS60+DS62+DS65+DS68+DS72+DS77+DS95+DS104+DS108</f>
        <v>9.5969999999999995</v>
      </c>
      <c r="DT28" s="60">
        <f>DT29+DT60+DT62+DT65+DT68+DT72+DT77+DT95+DT104+DT108</f>
        <v>0</v>
      </c>
      <c r="DU28" s="60">
        <f>DU29+DU60+DU62+DU65+DU68+DU72+DU77+DU95+DU104+DU108</f>
        <v>0</v>
      </c>
      <c r="DV28" s="60">
        <f>DV29+DV60+DV62+DV65+DV68+DV72+DV77+DV95+DV104+DV108</f>
        <v>0</v>
      </c>
      <c r="DW28" s="60">
        <f>DW29+DW60+DW62+DW65+DW68+DW72+DW77+DW95+DW104+DW108</f>
        <v>18.655000000000001</v>
      </c>
      <c r="DX28" s="60">
        <f>DX29+DX60+DX62+DX65+DX68+DX72+DX77+DX95+DX104+DX108</f>
        <v>18.655000000000001</v>
      </c>
      <c r="DY28" s="151">
        <f>DY29+DY60+DY62+DY65+DY68+DY72+DY77+DY95+DY104+DY108</f>
        <v>0</v>
      </c>
      <c r="DZ28" s="151">
        <f>DZ29+DZ60+DZ62+DZ65+DZ68+DZ72+DZ77+DZ95+DZ104+DZ108</f>
        <v>0</v>
      </c>
      <c r="EA28" s="151">
        <f>EA29+EA60+EA62+EA65+EA68+EA72+EA77+EA95+EA104+EA108</f>
        <v>0</v>
      </c>
      <c r="EB28" s="151">
        <f>EB29+EB60+EB62+EB65+EB68+EB72+EB77+EB95+EB104+EB108</f>
        <v>0</v>
      </c>
      <c r="EC28" s="151">
        <f>EC29+EC60+EC62+EC65+EC68+EC72+EC77+EC95+EC104+EC108</f>
        <v>0</v>
      </c>
      <c r="ED28" s="151">
        <f>ED29+ED60+ED62+ED65+ED68+ED72+ED77+ED95+ED104+ED108</f>
        <v>0</v>
      </c>
      <c r="EE28" s="151">
        <f>EE29+EE60+EE62+EE65+EE68+EE72+EE77+EE95+EE104+EE108</f>
        <v>0</v>
      </c>
      <c r="EF28" s="60">
        <f>EF29+EF60+EF62+EF65+EF68+EF72+EF77+EF95+EF104+EF108</f>
        <v>142.05410000000001</v>
      </c>
      <c r="EG28" s="60">
        <f>EG29+EG60+EG62+EG65+EG68+EG72+EG77+EG95+EG104+EG108</f>
        <v>120.12969999999999</v>
      </c>
      <c r="EH28" s="60">
        <f>EH29+EH60+EH62+EH65+EH68+EH72+EH77+EH95+EH104+EH108</f>
        <v>25.437000000000001</v>
      </c>
      <c r="EI28" s="60">
        <f>EI29+EI60+EI62+EI65+EI68+EI72+EI77+EI95+EI104+EI108</f>
        <v>25.437000000000001</v>
      </c>
      <c r="EJ28" s="60">
        <f>EJ29+EJ60+EJ62+EJ65+EJ68+EJ72+EJ77+EJ95+EJ104+EJ108</f>
        <v>0</v>
      </c>
      <c r="EK28" s="60">
        <f>EK29+EK60+EK62+EK65+EK68+EK72+EK77+EK95+EK104+EK108</f>
        <v>0</v>
      </c>
      <c r="EL28" s="60">
        <f>EL29+EL60+EL62+EL65+EL68+EL72+EL77+EL95+EL104+EL108</f>
        <v>0</v>
      </c>
      <c r="EM28" s="60">
        <f>EM29+EM60+EM62+EM65+EM68+EM72+EM77+EM95+EM104+EM108</f>
        <v>0</v>
      </c>
      <c r="EN28" s="60">
        <f>EN29+EN60+EN62+EN65+EN68+EN72+EN77+EN95+EN104+EN108</f>
        <v>0</v>
      </c>
      <c r="EO28" s="60">
        <f>EO29+EO60+EO62+EO65+EO68+EO72+EO77+EO95+EO104+EO108</f>
        <v>94.692699999999988</v>
      </c>
      <c r="EP28" s="60">
        <f>EP29+EP60+EP62+EP65+EP68+EP72+EP77+EP95+EP104+EP108</f>
        <v>0</v>
      </c>
      <c r="EQ28" s="60">
        <f>EQ29+EQ60+EQ62+EQ65+EQ68+EQ72+EQ77+EQ95+EQ104+EQ108</f>
        <v>0</v>
      </c>
      <c r="ER28" s="60">
        <f>ER29+ER60+ER62+ER65+ER68+ER72+ER77+ER95+ER104+ER108</f>
        <v>0</v>
      </c>
      <c r="ES28" s="60">
        <f>ES29+ES60+ES62+ES65+ES68+ES72+ES77+ES95+ES104+ES108</f>
        <v>0</v>
      </c>
      <c r="ET28" s="60">
        <f>ET29+ET60+ET62+ET65+ET68+ET72+ET77+ET95+ET104+ET108</f>
        <v>0</v>
      </c>
      <c r="EU28" s="60">
        <f>EU29+EU60+EU62+EU65+EU68+EU72+EU77+EU95+EU104+EU108</f>
        <v>0</v>
      </c>
      <c r="EV28" s="60">
        <f>EV29+EV60+EV62+EV65+EV68+EV72+EV77+EV95+EV104+EV108</f>
        <v>0</v>
      </c>
      <c r="EW28" s="60">
        <f>EW29+EW60+EW62+EW65+EW68+EW72+EW77+EW95+EW104+EW108</f>
        <v>0</v>
      </c>
      <c r="EX28" s="60">
        <f>EX29+EX60+EX62+EX65+EX68+EX72+EX77+EX95+EX104+EX108</f>
        <v>0</v>
      </c>
      <c r="EY28" s="60">
        <f>EY29+EY60+EY62+EY65+EY68+EY72+EY77+EY95+EY104+EY108</f>
        <v>0</v>
      </c>
      <c r="EZ28" s="151">
        <f>EZ29+EZ60+EZ62+EZ65+EZ68+EZ72+EZ77+EZ95+EZ104+EZ108</f>
        <v>0</v>
      </c>
      <c r="FA28" s="151">
        <f>FA29+FA60+FA62+FA65+FA68+FA72+FA77+FA95+FA104+FA108</f>
        <v>0</v>
      </c>
      <c r="FB28" s="151">
        <f>FB29+FB60+FB62+FB65+FB68+FB72+FB77+FB95+FB104+FB108</f>
        <v>0</v>
      </c>
      <c r="FC28" s="151">
        <f>FC29+FC60+FC62+FC65+FC68+FC72+FC77+FC95+FC104+FC108</f>
        <v>0</v>
      </c>
      <c r="FD28" s="151">
        <f>FD29+FD60+FD62+FD65+FD68+FD72+FD77+FD95+FD104+FD108</f>
        <v>0</v>
      </c>
      <c r="FE28" s="151">
        <f>FE29+FE60+FE62+FE65+FE68+FE72+FE77+FE95+FE104+FE108</f>
        <v>0</v>
      </c>
      <c r="FF28" s="151">
        <f>FF29+FF60+FF62+FF65+FF68+FF72+FF77+FF95+FF104+FF108</f>
        <v>0</v>
      </c>
      <c r="FG28" s="59">
        <f>FG29+FG60+FG62+FG65+FG68+FG72+FG77+FG95+FG104+FG108</f>
        <v>1253.7332799999999</v>
      </c>
      <c r="FH28" s="63">
        <f>FH29+FH60+FH62+FH65+FH68+FH72+FH77+FH95+FH104+FH108</f>
        <v>847.63400000000001</v>
      </c>
      <c r="FI28" s="60">
        <f>FJ28+FL28</f>
        <v>663.29099999999994</v>
      </c>
      <c r="FJ28" s="60">
        <f>FJ29+FJ60+FJ62+FJ65+FJ68+FJ72+FJ77+FJ95+FJ104+FJ108</f>
        <v>478.94800000000004</v>
      </c>
      <c r="FK28" s="60"/>
      <c r="FL28" s="60">
        <f>FL29+FL60+FL62+FL65+FL68+FL72+FL77+FL95+FL104+FL108</f>
        <v>184.34299999999996</v>
      </c>
      <c r="FM28" s="60"/>
      <c r="FN28" s="60">
        <f>FN29+FN60+FN62+FN65+FN68+FN72+FN77+FN95+FN104+FN108</f>
        <v>184.34299999999996</v>
      </c>
      <c r="FO28" s="60"/>
      <c r="FP28" s="60">
        <f>FP29+FP60+FP62+FP65+FP68+FP72+FP77+FP95+FP104+FP108</f>
        <v>525.64138000000003</v>
      </c>
      <c r="FQ28" s="60"/>
      <c r="FR28" s="60"/>
      <c r="FS28" s="60"/>
      <c r="FT28" s="60"/>
      <c r="FU28" s="60">
        <f>FU29+FU60+FU62+FU65+FU68+FU72+FU77+FU95+FU104+FU108</f>
        <v>184.34299999999996</v>
      </c>
      <c r="FV28" s="60"/>
      <c r="FW28" s="60">
        <f>FW29+FW60+FW62+FW65+FW68+FW72+FW77+FW95+FW104+FW108</f>
        <v>0</v>
      </c>
      <c r="FX28" s="60"/>
      <c r="FY28" s="60">
        <f>FY29+FY60+FY62+FY65+FY68+FY72+FY77+FY95+FY104+FY108</f>
        <v>272.55099999999999</v>
      </c>
      <c r="FZ28" s="60">
        <f>FZ29+FZ60+FZ62+FZ65+FZ68+FZ72+FZ77+FZ95+FZ104+FZ108</f>
        <v>262.95399999999995</v>
      </c>
      <c r="GA28" s="151"/>
      <c r="GB28" s="151"/>
      <c r="GC28" s="151"/>
      <c r="GD28" s="151"/>
      <c r="GE28" s="151"/>
      <c r="GF28" s="151"/>
      <c r="GG28" s="150"/>
      <c r="GH28" s="61">
        <f>GH29+GH60+GH62+GH65+GH68+GH72+GH77+GH95+GH104+GH108</f>
        <v>133.88909999999998</v>
      </c>
      <c r="GI28" s="60">
        <f>GI29+GI60+GI62+GI65+GI68+GI72+GI77+GI95+GI104+GI108</f>
        <v>193.67419999999998</v>
      </c>
      <c r="GJ28" s="60">
        <f>GJ29+GJ60+GJ62+GJ65+GJ68+GJ72+GJ77+GJ95+GJ104+GJ108</f>
        <v>260.46600000000001</v>
      </c>
      <c r="GK28" s="60">
        <f>GK29+GK60+GK62+GK65+GK68+GK72+GK77+GK95+GK104+GK108</f>
        <v>169.08799999999999</v>
      </c>
      <c r="GL28" s="60">
        <f>GL29+GL60+GL62+GL65+GL68+GL72+GL77+GL95+GL104+GL108</f>
        <v>164.49300000000002</v>
      </c>
      <c r="GM28" s="60">
        <f>GM29+GM60+GM62+GM65+GM68+GM72+GM77+GM95+GM104+GM108</f>
        <v>122.20500000000001</v>
      </c>
      <c r="GN28" s="59">
        <f>GN29+GN60+GN62+GN65+GN68+GN72+GN77+GN95+GN104+GN108</f>
        <v>1043.8153</v>
      </c>
    </row>
    <row r="29" spans="1:209" s="74" customFormat="1" ht="34.5" customHeight="1" outlineLevel="1" x14ac:dyDescent="0.25">
      <c r="A29" s="81" t="s">
        <v>155</v>
      </c>
      <c r="B29" s="109" t="s">
        <v>62</v>
      </c>
      <c r="C29" s="46"/>
      <c r="D29" s="50" t="s">
        <v>154</v>
      </c>
      <c r="E29" s="50"/>
      <c r="F29" s="50"/>
      <c r="G29" s="37">
        <f>G30+G50</f>
        <v>1276.9969000000001</v>
      </c>
      <c r="H29" s="37">
        <f>H30+H50</f>
        <v>1183.4754</v>
      </c>
      <c r="I29" s="33">
        <f>I30+I50</f>
        <v>14.778</v>
      </c>
      <c r="J29" s="143" t="s">
        <v>153</v>
      </c>
      <c r="K29" s="140"/>
      <c r="L29" s="140"/>
      <c r="M29" s="140"/>
      <c r="N29" s="140" t="s">
        <v>152</v>
      </c>
      <c r="O29" s="140"/>
      <c r="P29" s="139" t="s">
        <v>151</v>
      </c>
      <c r="Q29" s="49">
        <f>Q30+Q50</f>
        <v>47.505500000000005</v>
      </c>
      <c r="R29" s="37">
        <f>S29+W29+X29</f>
        <v>13.538</v>
      </c>
      <c r="S29" s="37">
        <f>T29+U29</f>
        <v>0</v>
      </c>
      <c r="T29" s="37">
        <f>T30+T50</f>
        <v>0</v>
      </c>
      <c r="U29" s="37">
        <f>U30+U50</f>
        <v>0</v>
      </c>
      <c r="V29" s="37">
        <f>V30+V50</f>
        <v>0.20499999999999999</v>
      </c>
      <c r="W29" s="37">
        <f>W30+W50</f>
        <v>13.538</v>
      </c>
      <c r="X29" s="37">
        <f>X30+X50</f>
        <v>0</v>
      </c>
      <c r="Y29" s="37">
        <f>Y30+Y50</f>
        <v>0</v>
      </c>
      <c r="Z29" s="37">
        <f>Z30+Z50</f>
        <v>29.788</v>
      </c>
      <c r="AA29" s="37">
        <f>AA30+AA50</f>
        <v>29.788</v>
      </c>
      <c r="AB29" s="37">
        <f>AB30+AB50</f>
        <v>124.66399999999999</v>
      </c>
      <c r="AC29" s="37">
        <f>AD29+AK29+AP29</f>
        <v>35.558</v>
      </c>
      <c r="AD29" s="37">
        <f>AD30+AD50</f>
        <v>108.77699999999999</v>
      </c>
      <c r="AE29" s="37">
        <f>AE30+AE50</f>
        <v>108.77699999999999</v>
      </c>
      <c r="AF29" s="37">
        <f>AF30+AF50</f>
        <v>0</v>
      </c>
      <c r="AG29" s="37">
        <f>AG30+AG50</f>
        <v>5.1999999999999998E-2</v>
      </c>
      <c r="AH29" s="37">
        <f>AH30+AH50</f>
        <v>0</v>
      </c>
      <c r="AI29" s="37">
        <f>AI30+AI50</f>
        <v>5.1999999999999998E-2</v>
      </c>
      <c r="AJ29" s="37">
        <f>AJ30+AJ50</f>
        <v>0</v>
      </c>
      <c r="AK29" s="37">
        <f>AK30+AK50</f>
        <v>-73.270999999999987</v>
      </c>
      <c r="AL29" s="37">
        <f>AL30+AL50</f>
        <v>0</v>
      </c>
      <c r="AM29" s="37">
        <f>AM30+AM50</f>
        <v>0</v>
      </c>
      <c r="AN29" s="37">
        <f>AN30+AN50</f>
        <v>0</v>
      </c>
      <c r="AO29" s="37">
        <f>AO30+AO50</f>
        <v>0</v>
      </c>
      <c r="AP29" s="37">
        <f>AP30+AP50</f>
        <v>5.1999999999999998E-2</v>
      </c>
      <c r="AQ29" s="37">
        <f>AQ30+AQ50</f>
        <v>0</v>
      </c>
      <c r="AR29" s="37"/>
      <c r="AS29" s="37">
        <f>AS30+AS50</f>
        <v>0</v>
      </c>
      <c r="AT29" s="37">
        <f>AU29</f>
        <v>50.125999999999998</v>
      </c>
      <c r="AU29" s="37">
        <f>AU30+AU50</f>
        <v>50.125999999999998</v>
      </c>
      <c r="AV29" s="37">
        <f>AV30+AV50</f>
        <v>0</v>
      </c>
      <c r="AW29" s="37">
        <f>AW30+AW50</f>
        <v>0</v>
      </c>
      <c r="AX29" s="37">
        <f>AX30+AX50</f>
        <v>0</v>
      </c>
      <c r="AY29" s="37">
        <f>AY30+AY50</f>
        <v>0</v>
      </c>
      <c r="AZ29" s="37">
        <f>AZ30+AZ50</f>
        <v>0</v>
      </c>
      <c r="BA29" s="37">
        <f>BA30+BA50</f>
        <v>0</v>
      </c>
      <c r="BB29" s="37">
        <f>BB30+BB50</f>
        <v>0</v>
      </c>
      <c r="BC29" s="37">
        <f>BC30+BC50</f>
        <v>216.298</v>
      </c>
      <c r="BD29" s="37">
        <f>BE29+BL29+BQ29</f>
        <v>390.99199999999996</v>
      </c>
      <c r="BE29" s="37">
        <f>BF29+BH29</f>
        <v>216.298</v>
      </c>
      <c r="BF29" s="37">
        <f>BF30+BF50</f>
        <v>216.298</v>
      </c>
      <c r="BG29" s="37">
        <f>BG30+BG50</f>
        <v>0</v>
      </c>
      <c r="BH29" s="37">
        <f>BH30+BH50</f>
        <v>0</v>
      </c>
      <c r="BI29" s="37">
        <f>BI30+BI50</f>
        <v>0</v>
      </c>
      <c r="BJ29" s="37">
        <f>BJ30+BJ50</f>
        <v>174.69399999999999</v>
      </c>
      <c r="BK29" s="37">
        <f>BK30+BK50</f>
        <v>0</v>
      </c>
      <c r="BL29" s="37">
        <f>BL30+BL50</f>
        <v>0</v>
      </c>
      <c r="BM29" s="37">
        <f>BM30+BM50</f>
        <v>0</v>
      </c>
      <c r="BN29" s="37">
        <f>BN30+BN50</f>
        <v>0</v>
      </c>
      <c r="BO29" s="37">
        <f>BO30+BO50</f>
        <v>0</v>
      </c>
      <c r="BP29" s="37">
        <f>BP30+BP50</f>
        <v>0</v>
      </c>
      <c r="BQ29" s="37">
        <f>BQ30+BQ50</f>
        <v>174.69399999999999</v>
      </c>
      <c r="BR29" s="37">
        <f>BR30+BR50</f>
        <v>0</v>
      </c>
      <c r="BS29" s="37">
        <f>BS30+BS50</f>
        <v>0</v>
      </c>
      <c r="BT29" s="37">
        <f>BT30+BT50</f>
        <v>0</v>
      </c>
      <c r="BU29" s="37">
        <f>BU30+BU50</f>
        <v>174.69399999999999</v>
      </c>
      <c r="BV29" s="37">
        <f>BV30+BV50</f>
        <v>174.69399999999999</v>
      </c>
      <c r="BW29" s="145">
        <f>BW30+BW50</f>
        <v>0</v>
      </c>
      <c r="BX29" s="145">
        <f>BX30+BX50</f>
        <v>0</v>
      </c>
      <c r="BY29" s="145">
        <f>BY30+BY50</f>
        <v>0</v>
      </c>
      <c r="BZ29" s="145">
        <f>BZ30+BZ50</f>
        <v>0</v>
      </c>
      <c r="CA29" s="145">
        <f>CA30+CA50</f>
        <v>0</v>
      </c>
      <c r="CB29" s="145">
        <f>CB30+CB50</f>
        <v>0</v>
      </c>
      <c r="CC29" s="145">
        <f>CC30+CC50</f>
        <v>0</v>
      </c>
      <c r="CD29" s="37">
        <f>CD30+CD50</f>
        <v>161.982</v>
      </c>
      <c r="CE29" s="37">
        <f>CF29+CM29+CR29</f>
        <v>126.574</v>
      </c>
      <c r="CF29" s="37">
        <f>CG29+CI29</f>
        <v>69.078999999999994</v>
      </c>
      <c r="CG29" s="145">
        <f>CG30+CG50</f>
        <v>69.078999999999994</v>
      </c>
      <c r="CH29" s="145">
        <f>CH30+CH50</f>
        <v>0</v>
      </c>
      <c r="CI29" s="145">
        <f>CI30+CI50</f>
        <v>0</v>
      </c>
      <c r="CJ29" s="145">
        <f>CJ30+CJ50</f>
        <v>0</v>
      </c>
      <c r="CK29" s="145">
        <f>CK30+CK50</f>
        <v>0</v>
      </c>
      <c r="CL29" s="145">
        <f>CL30+CL50</f>
        <v>0</v>
      </c>
      <c r="CM29" s="145">
        <f>CM30+CM50</f>
        <v>57.495000000000005</v>
      </c>
      <c r="CN29" s="145">
        <f>CN30+CN50</f>
        <v>0</v>
      </c>
      <c r="CO29" s="145">
        <f>CO30+CO50</f>
        <v>0</v>
      </c>
      <c r="CP29" s="145">
        <f>CP30+CP50</f>
        <v>0</v>
      </c>
      <c r="CQ29" s="145">
        <f>CQ30+CQ50</f>
        <v>0</v>
      </c>
      <c r="CR29" s="145">
        <f>CR30+CR50</f>
        <v>0</v>
      </c>
      <c r="CS29" s="145">
        <f>CS30+CS50</f>
        <v>0</v>
      </c>
      <c r="CT29" s="145"/>
      <c r="CU29" s="145">
        <f>CU30+CU50</f>
        <v>0</v>
      </c>
      <c r="CV29" s="145">
        <f>CV30+CV50</f>
        <v>0</v>
      </c>
      <c r="CW29" s="145">
        <f>CW30+CW50</f>
        <v>0</v>
      </c>
      <c r="CX29" s="145">
        <f>CX30+CX50</f>
        <v>0</v>
      </c>
      <c r="CY29" s="145">
        <f>CY30+CY50</f>
        <v>0</v>
      </c>
      <c r="CZ29" s="145">
        <f>CZ30+CZ50</f>
        <v>0</v>
      </c>
      <c r="DA29" s="145">
        <f>DA30+DA50</f>
        <v>0</v>
      </c>
      <c r="DB29" s="145">
        <f>DB30+DB50</f>
        <v>0</v>
      </c>
      <c r="DC29" s="145">
        <f>DC30+DC50</f>
        <v>0</v>
      </c>
      <c r="DD29" s="145">
        <f>DD30+DD50</f>
        <v>0</v>
      </c>
      <c r="DE29" s="37">
        <f>DE30+DE50</f>
        <v>159.44999999999999</v>
      </c>
      <c r="DF29" s="37">
        <f>DG29+DN29+DS29</f>
        <v>166.61599999999999</v>
      </c>
      <c r="DG29" s="37">
        <f>DH29+DJ29</f>
        <v>58.484000000000002</v>
      </c>
      <c r="DH29" s="37">
        <f>DH30+DH50</f>
        <v>53.076000000000001</v>
      </c>
      <c r="DI29" s="37">
        <f>DI30+DI50</f>
        <v>0</v>
      </c>
      <c r="DJ29" s="37">
        <f>DJ30+DJ50</f>
        <v>5.4080000000000004</v>
      </c>
      <c r="DK29" s="37">
        <f>DK30+DK50</f>
        <v>0</v>
      </c>
      <c r="DL29" s="37">
        <f>DL30+DL50</f>
        <v>5.4080000000000004</v>
      </c>
      <c r="DM29" s="37">
        <f>DM30+DM50</f>
        <v>0</v>
      </c>
      <c r="DN29" s="37">
        <f>DN30+DN50</f>
        <v>102.724</v>
      </c>
      <c r="DO29" s="37">
        <f>DO30+DO50</f>
        <v>0</v>
      </c>
      <c r="DP29" s="37">
        <f>DP30+DP50</f>
        <v>0</v>
      </c>
      <c r="DQ29" s="37">
        <f>DQ30+DQ50</f>
        <v>0</v>
      </c>
      <c r="DR29" s="37">
        <f>DR30+DR50</f>
        <v>0</v>
      </c>
      <c r="DS29" s="37">
        <f>DS30+DS50</f>
        <v>5.4080000000000004</v>
      </c>
      <c r="DT29" s="37">
        <f>DT30+DT50</f>
        <v>0</v>
      </c>
      <c r="DU29" s="37"/>
      <c r="DV29" s="37">
        <f>DV30+DV50</f>
        <v>0</v>
      </c>
      <c r="DW29" s="37">
        <f>DW30+DW50</f>
        <v>14.466000000000001</v>
      </c>
      <c r="DX29" s="37">
        <f>DX30+DX50</f>
        <v>14.466000000000001</v>
      </c>
      <c r="DY29" s="145">
        <f>DY30+DY50</f>
        <v>0</v>
      </c>
      <c r="DZ29" s="145">
        <f>DZ30+DZ50</f>
        <v>0</v>
      </c>
      <c r="EA29" s="145">
        <f>EA30+EA50</f>
        <v>0</v>
      </c>
      <c r="EB29" s="145">
        <f>EB30+EB50</f>
        <v>0</v>
      </c>
      <c r="EC29" s="145">
        <f>EC30+EC50</f>
        <v>0</v>
      </c>
      <c r="ED29" s="145">
        <f>ED30+ED50</f>
        <v>0</v>
      </c>
      <c r="EE29" s="145">
        <f>EE30+EE50</f>
        <v>0</v>
      </c>
      <c r="EF29" s="37">
        <f>EF30+EF50</f>
        <v>99.32</v>
      </c>
      <c r="EG29" s="37">
        <f>EH29+EO29+ET29</f>
        <v>92.24</v>
      </c>
      <c r="EH29" s="37">
        <f>EI29+EK29</f>
        <v>25.437000000000001</v>
      </c>
      <c r="EI29" s="37">
        <f>EI30+EI50</f>
        <v>25.437000000000001</v>
      </c>
      <c r="EJ29" s="37">
        <f>EJ30+EJ50</f>
        <v>0</v>
      </c>
      <c r="EK29" s="37">
        <f>EK30+EK50</f>
        <v>0</v>
      </c>
      <c r="EL29" s="37">
        <f>EL30+EL50</f>
        <v>0</v>
      </c>
      <c r="EM29" s="37">
        <f>EM30+EM50</f>
        <v>0</v>
      </c>
      <c r="EN29" s="37">
        <f>EN30+EN50</f>
        <v>0</v>
      </c>
      <c r="EO29" s="37">
        <f>EO30+EO50</f>
        <v>66.802999999999997</v>
      </c>
      <c r="EP29" s="37">
        <f>EP30+EP50</f>
        <v>0</v>
      </c>
      <c r="EQ29" s="37">
        <f>EQ30+EQ50</f>
        <v>0</v>
      </c>
      <c r="ER29" s="37">
        <f>ER30+ER50</f>
        <v>0</v>
      </c>
      <c r="ES29" s="37">
        <f>ES30+ES50</f>
        <v>0</v>
      </c>
      <c r="ET29" s="37">
        <f>ET30+ET50</f>
        <v>0</v>
      </c>
      <c r="EU29" s="37">
        <f>EU30+EU50</f>
        <v>0</v>
      </c>
      <c r="EV29" s="37">
        <f>EV30+EV50</f>
        <v>0</v>
      </c>
      <c r="EW29" s="37">
        <f>EW30+EW50</f>
        <v>0</v>
      </c>
      <c r="EX29" s="37">
        <f>EX30+EX50</f>
        <v>0</v>
      </c>
      <c r="EY29" s="37">
        <f>EY30+EY50</f>
        <v>0</v>
      </c>
      <c r="EZ29" s="145">
        <f>EZ30+EZ50</f>
        <v>0</v>
      </c>
      <c r="FA29" s="145">
        <f>FA30+FA50</f>
        <v>0</v>
      </c>
      <c r="FB29" s="145">
        <f>FB30+FB50</f>
        <v>0</v>
      </c>
      <c r="FC29" s="145">
        <f>FC30+FC50</f>
        <v>0</v>
      </c>
      <c r="FD29" s="145">
        <f>FD30+FD50</f>
        <v>0</v>
      </c>
      <c r="FE29" s="145">
        <f>FE30+FE50</f>
        <v>0</v>
      </c>
      <c r="FF29" s="145">
        <f>FF30+FF50</f>
        <v>0</v>
      </c>
      <c r="FG29" s="33">
        <f>FG30+FG50</f>
        <v>809.21950000000004</v>
      </c>
      <c r="FH29" s="44">
        <f>FH30+FH50</f>
        <v>832.97500000000002</v>
      </c>
      <c r="FI29" s="37">
        <f>FJ29+FL29</f>
        <v>652.82100000000003</v>
      </c>
      <c r="FJ29" s="37">
        <f>FJ30+FJ50</f>
        <v>472.66700000000003</v>
      </c>
      <c r="FK29" s="37"/>
      <c r="FL29" s="37">
        <f>FL30+FL50</f>
        <v>180.15399999999997</v>
      </c>
      <c r="FM29" s="37"/>
      <c r="FN29" s="37">
        <f>FN30+FN50</f>
        <v>180.15399999999997</v>
      </c>
      <c r="FO29" s="37"/>
      <c r="FP29" s="37">
        <f>FP30+FP50</f>
        <v>167.28900000000002</v>
      </c>
      <c r="FQ29" s="37"/>
      <c r="FR29" s="37"/>
      <c r="FS29" s="37"/>
      <c r="FT29" s="37"/>
      <c r="FU29" s="37">
        <f>FU30+FU50</f>
        <v>180.15399999999997</v>
      </c>
      <c r="FV29" s="37"/>
      <c r="FW29" s="37"/>
      <c r="FX29" s="37"/>
      <c r="FY29" s="37">
        <f>FY30+FY50</f>
        <v>268.36199999999997</v>
      </c>
      <c r="FZ29" s="37">
        <f>FZ30+FZ50</f>
        <v>262.95399999999995</v>
      </c>
      <c r="GA29" s="145"/>
      <c r="GB29" s="145"/>
      <c r="GC29" s="145"/>
      <c r="GD29" s="145"/>
      <c r="GE29" s="145"/>
      <c r="GF29" s="145"/>
      <c r="GG29" s="144"/>
      <c r="GH29" s="49">
        <f>GH30+GH50</f>
        <v>39.074000000000005</v>
      </c>
      <c r="GI29" s="37">
        <f>GI30+GI50</f>
        <v>107.06800000000001</v>
      </c>
      <c r="GJ29" s="37">
        <f>GJ30+GJ50</f>
        <v>192.3</v>
      </c>
      <c r="GK29" s="37">
        <f>GK30+GK50</f>
        <v>137.273</v>
      </c>
      <c r="GL29" s="37">
        <f>GL30+GL50</f>
        <v>130.12</v>
      </c>
      <c r="GM29" s="37">
        <f>GM30+GM50</f>
        <v>85.99</v>
      </c>
      <c r="GN29" s="33">
        <f>GN30+GN50</f>
        <v>691.82500000000005</v>
      </c>
    </row>
    <row r="30" spans="1:209" s="74" customFormat="1" ht="17.25" customHeight="1" outlineLevel="1" x14ac:dyDescent="0.25">
      <c r="A30" s="81"/>
      <c r="B30" s="109" t="s">
        <v>49</v>
      </c>
      <c r="C30" s="46"/>
      <c r="D30" s="125">
        <f>D31+D45</f>
        <v>188.15</v>
      </c>
      <c r="E30" s="50"/>
      <c r="F30" s="50"/>
      <c r="G30" s="37">
        <f>G31+G45</f>
        <v>276.64690000000002</v>
      </c>
      <c r="H30" s="37">
        <f>H31+H45</f>
        <v>183.12540000000001</v>
      </c>
      <c r="I30" s="33">
        <f>I31+I45</f>
        <v>14.778</v>
      </c>
      <c r="J30" s="149">
        <f>J31+J45</f>
        <v>0</v>
      </c>
      <c r="K30" s="148">
        <f>K31+K45</f>
        <v>0</v>
      </c>
      <c r="L30" s="148">
        <f>L31+L45</f>
        <v>0</v>
      </c>
      <c r="M30" s="148">
        <f>M31+M45</f>
        <v>0</v>
      </c>
      <c r="N30" s="148">
        <f>N31+N45</f>
        <v>0</v>
      </c>
      <c r="O30" s="148">
        <f>O31+O45</f>
        <v>0</v>
      </c>
      <c r="P30" s="147">
        <f>P31+P45</f>
        <v>0</v>
      </c>
      <c r="Q30" s="49">
        <f>Q31+Q45</f>
        <v>4.3605</v>
      </c>
      <c r="R30" s="37">
        <f>S30+W30+X30</f>
        <v>0.38600000000000001</v>
      </c>
      <c r="S30" s="37">
        <f>T30+U30</f>
        <v>0</v>
      </c>
      <c r="T30" s="37">
        <f>T31+T45</f>
        <v>0</v>
      </c>
      <c r="U30" s="37">
        <f>U31+U45</f>
        <v>0</v>
      </c>
      <c r="V30" s="37">
        <f>V31+V45</f>
        <v>0</v>
      </c>
      <c r="W30" s="37">
        <f>W31+W45</f>
        <v>0.38600000000000001</v>
      </c>
      <c r="X30" s="37">
        <f>X31+X45</f>
        <v>0</v>
      </c>
      <c r="Y30" s="37">
        <f>Y31+Y45</f>
        <v>0</v>
      </c>
      <c r="Z30" s="37">
        <f>Z31+Z45</f>
        <v>0</v>
      </c>
      <c r="AA30" s="37">
        <f>AA31+AA45</f>
        <v>0</v>
      </c>
      <c r="AB30" s="37">
        <f>AB31+AB45</f>
        <v>89.263999999999996</v>
      </c>
      <c r="AC30" s="37">
        <f>AD30+AK30+AP30</f>
        <v>81.593999999999994</v>
      </c>
      <c r="AD30" s="37">
        <f>AD31+AD45</f>
        <v>81.593999999999994</v>
      </c>
      <c r="AE30" s="37">
        <f>AE31+AE45</f>
        <v>81.593999999999994</v>
      </c>
      <c r="AF30" s="37">
        <f>AF31+AF45</f>
        <v>0</v>
      </c>
      <c r="AG30" s="37">
        <f>AG31+AG45</f>
        <v>0</v>
      </c>
      <c r="AH30" s="37">
        <f>AH31+AH45</f>
        <v>0</v>
      </c>
      <c r="AI30" s="37">
        <f>AI31+AI45</f>
        <v>0</v>
      </c>
      <c r="AJ30" s="37">
        <f>AJ31+AJ45</f>
        <v>0</v>
      </c>
      <c r="AK30" s="37">
        <f>AK31+AK45</f>
        <v>0</v>
      </c>
      <c r="AL30" s="37">
        <f>AL31+AL45</f>
        <v>0</v>
      </c>
      <c r="AM30" s="37">
        <f>AM31+AM45</f>
        <v>0</v>
      </c>
      <c r="AN30" s="37">
        <f>AN31+AN45</f>
        <v>0</v>
      </c>
      <c r="AO30" s="37">
        <f>AO31+AO45</f>
        <v>0</v>
      </c>
      <c r="AP30" s="37">
        <f>AP31+AP45</f>
        <v>0</v>
      </c>
      <c r="AQ30" s="37">
        <f>AQ31+AQ45</f>
        <v>0</v>
      </c>
      <c r="AR30" s="37"/>
      <c r="AS30" s="37">
        <f>AS31+AS45</f>
        <v>0</v>
      </c>
      <c r="AT30" s="37">
        <f>AT31+AT45</f>
        <v>0</v>
      </c>
      <c r="AU30" s="37">
        <f>AU31+AU45</f>
        <v>0</v>
      </c>
      <c r="AV30" s="37">
        <f>AV31+AV45</f>
        <v>0</v>
      </c>
      <c r="AW30" s="37">
        <f>AW31+AW45</f>
        <v>0</v>
      </c>
      <c r="AX30" s="37">
        <f>AX31+AX45</f>
        <v>0</v>
      </c>
      <c r="AY30" s="37">
        <f>AY31+AY45</f>
        <v>0</v>
      </c>
      <c r="AZ30" s="37">
        <f>AZ31+AZ45</f>
        <v>0</v>
      </c>
      <c r="BA30" s="37">
        <f>BA31+BA45</f>
        <v>0</v>
      </c>
      <c r="BB30" s="37">
        <f>BB31+BB45</f>
        <v>0</v>
      </c>
      <c r="BC30" s="37">
        <f>BC31+BC45</f>
        <v>41.603999999999999</v>
      </c>
      <c r="BD30" s="37">
        <f>BE30+BL30+BQ30</f>
        <v>41.603999999999999</v>
      </c>
      <c r="BE30" s="37">
        <f>BF30+BH30</f>
        <v>41.603999999999999</v>
      </c>
      <c r="BF30" s="37">
        <f>BF31+BF45</f>
        <v>41.603999999999999</v>
      </c>
      <c r="BG30" s="37">
        <f>BG31+BG45</f>
        <v>0</v>
      </c>
      <c r="BH30" s="37">
        <f>BH31+BH45</f>
        <v>0</v>
      </c>
      <c r="BI30" s="37">
        <f>BI31+BI45</f>
        <v>0</v>
      </c>
      <c r="BJ30" s="37">
        <f>BJ31+BJ45</f>
        <v>0</v>
      </c>
      <c r="BK30" s="37">
        <f>BK31+BK45</f>
        <v>0</v>
      </c>
      <c r="BL30" s="37">
        <f>BL31+BL45</f>
        <v>0</v>
      </c>
      <c r="BM30" s="37">
        <f>BM31+BM45</f>
        <v>0</v>
      </c>
      <c r="BN30" s="37">
        <f>BN31+BN45</f>
        <v>0</v>
      </c>
      <c r="BO30" s="37">
        <f>BO31+BO45</f>
        <v>0</v>
      </c>
      <c r="BP30" s="37">
        <f>BP31+BP45</f>
        <v>0</v>
      </c>
      <c r="BQ30" s="37">
        <f>BQ31+BQ45</f>
        <v>0</v>
      </c>
      <c r="BR30" s="37">
        <f>BR31+BR45</f>
        <v>0</v>
      </c>
      <c r="BS30" s="37"/>
      <c r="BT30" s="37">
        <f>BT31+BT45</f>
        <v>0</v>
      </c>
      <c r="BU30" s="37">
        <f>BU31+BU45</f>
        <v>0</v>
      </c>
      <c r="BV30" s="37">
        <f>BV31+BV45</f>
        <v>0</v>
      </c>
      <c r="BW30" s="145">
        <f>BW31+BW45</f>
        <v>0</v>
      </c>
      <c r="BX30" s="145">
        <f>BX31+BX45</f>
        <v>0</v>
      </c>
      <c r="BY30" s="145">
        <f>BY31+BY45</f>
        <v>0</v>
      </c>
      <c r="BZ30" s="145">
        <f>BZ31+BZ45</f>
        <v>0</v>
      </c>
      <c r="CA30" s="145">
        <f>CA31+CA45</f>
        <v>0</v>
      </c>
      <c r="CB30" s="145">
        <f>CB31+CB45</f>
        <v>0</v>
      </c>
      <c r="CC30" s="145">
        <f>CC31+CC45</f>
        <v>0</v>
      </c>
      <c r="CD30" s="37">
        <f>CD31+CD45</f>
        <v>35.408000000000001</v>
      </c>
      <c r="CE30" s="37">
        <f>CF30+CM30+CR30</f>
        <v>0</v>
      </c>
      <c r="CF30" s="37">
        <f>CG30+CI30</f>
        <v>0</v>
      </c>
      <c r="CG30" s="145">
        <f>CG31+CG45</f>
        <v>0</v>
      </c>
      <c r="CH30" s="145">
        <f>CH31+CH45</f>
        <v>0</v>
      </c>
      <c r="CI30" s="145">
        <f>CI31+CI45</f>
        <v>0</v>
      </c>
      <c r="CJ30" s="145">
        <f>CJ31+CJ45</f>
        <v>0</v>
      </c>
      <c r="CK30" s="145">
        <f>CK31+CK45</f>
        <v>0</v>
      </c>
      <c r="CL30" s="145">
        <f>CL31+CL45</f>
        <v>0</v>
      </c>
      <c r="CM30" s="145">
        <f>CM31+CM45</f>
        <v>0</v>
      </c>
      <c r="CN30" s="145">
        <f>CN31+CN45</f>
        <v>0</v>
      </c>
      <c r="CO30" s="145">
        <f>CO31+CO45</f>
        <v>0</v>
      </c>
      <c r="CP30" s="145">
        <f>CP31+CP45</f>
        <v>0</v>
      </c>
      <c r="CQ30" s="145">
        <f>CQ31+CQ45</f>
        <v>0</v>
      </c>
      <c r="CR30" s="145">
        <f>CR31+CR45</f>
        <v>0</v>
      </c>
      <c r="CS30" s="145">
        <f>CS31+CS45</f>
        <v>0</v>
      </c>
      <c r="CT30" s="145"/>
      <c r="CU30" s="145">
        <f>CU31+CU45</f>
        <v>0</v>
      </c>
      <c r="CV30" s="145">
        <f>CV31+CV45</f>
        <v>0</v>
      </c>
      <c r="CW30" s="145">
        <f>CW31+CW45</f>
        <v>0</v>
      </c>
      <c r="CX30" s="145">
        <f>CX31+CX45</f>
        <v>0</v>
      </c>
      <c r="CY30" s="145">
        <f>CY31+CY45</f>
        <v>0</v>
      </c>
      <c r="CZ30" s="145">
        <f>CZ31+CZ45</f>
        <v>0</v>
      </c>
      <c r="DA30" s="145">
        <f>DA31+DA45</f>
        <v>0</v>
      </c>
      <c r="DB30" s="145">
        <f>DB31+DB45</f>
        <v>0</v>
      </c>
      <c r="DC30" s="145">
        <f>DC31+DC45</f>
        <v>0</v>
      </c>
      <c r="DD30" s="145">
        <f>DD31+DD45</f>
        <v>0</v>
      </c>
      <c r="DE30" s="37">
        <f>DE31+DE45</f>
        <v>5.4080000000000004</v>
      </c>
      <c r="DF30" s="37">
        <f>DG30+DN30+DS30</f>
        <v>16.224</v>
      </c>
      <c r="DG30" s="37">
        <f>DG31+DG45</f>
        <v>5.4080000000000004</v>
      </c>
      <c r="DH30" s="37">
        <f>DH31+DH45</f>
        <v>5.4080000000000004</v>
      </c>
      <c r="DI30" s="37">
        <f>DI31+DI45</f>
        <v>0</v>
      </c>
      <c r="DJ30" s="37">
        <f>DJ31+DJ45</f>
        <v>5.4080000000000004</v>
      </c>
      <c r="DK30" s="37">
        <f>DK31+DK45</f>
        <v>0</v>
      </c>
      <c r="DL30" s="37">
        <f>DL31+DL45</f>
        <v>5.4080000000000004</v>
      </c>
      <c r="DM30" s="37">
        <f>DM31+DM45</f>
        <v>0</v>
      </c>
      <c r="DN30" s="37">
        <f>DN31+DN45</f>
        <v>5.4080000000000004</v>
      </c>
      <c r="DO30" s="37">
        <f>DO31+DO45</f>
        <v>0</v>
      </c>
      <c r="DP30" s="37">
        <f>DP31+DP45</f>
        <v>0</v>
      </c>
      <c r="DQ30" s="37">
        <f>DQ31+DQ45</f>
        <v>0</v>
      </c>
      <c r="DR30" s="37">
        <f>DR31+DR45</f>
        <v>0</v>
      </c>
      <c r="DS30" s="37">
        <f>DS31+DS45</f>
        <v>5.4080000000000004</v>
      </c>
      <c r="DT30" s="37">
        <f>DT31+DT45</f>
        <v>0</v>
      </c>
      <c r="DU30" s="37"/>
      <c r="DV30" s="37">
        <f>DV31+DV45</f>
        <v>0</v>
      </c>
      <c r="DW30" s="37">
        <f>DW31+DW45</f>
        <v>5.4080000000000004</v>
      </c>
      <c r="DX30" s="37">
        <f>DX31+DX45</f>
        <v>5.4080000000000004</v>
      </c>
      <c r="DY30" s="145">
        <f>DY31+DY45</f>
        <v>0</v>
      </c>
      <c r="DZ30" s="145">
        <f>DZ31+DZ45</f>
        <v>0</v>
      </c>
      <c r="EA30" s="145">
        <f>EA31+EA45</f>
        <v>0</v>
      </c>
      <c r="EB30" s="145">
        <f>EB31+EB45</f>
        <v>0</v>
      </c>
      <c r="EC30" s="145">
        <f>EC31+EC45</f>
        <v>0</v>
      </c>
      <c r="ED30" s="145">
        <f>ED31+ED45</f>
        <v>0</v>
      </c>
      <c r="EE30" s="145">
        <f>EE31+EE45</f>
        <v>0</v>
      </c>
      <c r="EF30" s="37">
        <f>EF31+EF45</f>
        <v>7.08</v>
      </c>
      <c r="EG30" s="37">
        <f>EH30+EO30+ET30</f>
        <v>0</v>
      </c>
      <c r="EH30" s="37">
        <f>EI30+EK30</f>
        <v>0</v>
      </c>
      <c r="EI30" s="37">
        <f>EI31+EI45</f>
        <v>0</v>
      </c>
      <c r="EJ30" s="37">
        <f>EJ31+EJ45</f>
        <v>0</v>
      </c>
      <c r="EK30" s="37">
        <f>EK31+EK45</f>
        <v>0</v>
      </c>
      <c r="EL30" s="37">
        <f>EL31+EL45</f>
        <v>0</v>
      </c>
      <c r="EM30" s="37">
        <f>EM31+EM45</f>
        <v>0</v>
      </c>
      <c r="EN30" s="37">
        <f>EN31+EN45</f>
        <v>0</v>
      </c>
      <c r="EO30" s="37">
        <f>EO31+EO45</f>
        <v>0</v>
      </c>
      <c r="EP30" s="37">
        <f>EP31+EP45</f>
        <v>0</v>
      </c>
      <c r="EQ30" s="37">
        <f>EQ31+EQ45</f>
        <v>0</v>
      </c>
      <c r="ER30" s="37">
        <f>ER31+ER45</f>
        <v>0</v>
      </c>
      <c r="ES30" s="37">
        <f>ES31+ES45</f>
        <v>0</v>
      </c>
      <c r="ET30" s="37">
        <f>ET31+ET45</f>
        <v>0</v>
      </c>
      <c r="EU30" s="37">
        <f>EU31+EU45</f>
        <v>0</v>
      </c>
      <c r="EV30" s="37">
        <f>EV31+EV45</f>
        <v>0</v>
      </c>
      <c r="EW30" s="37">
        <f>EW31+EW45</f>
        <v>0</v>
      </c>
      <c r="EX30" s="37">
        <f>EX31+EX45</f>
        <v>0</v>
      </c>
      <c r="EY30" s="37">
        <f>EY31+EY45</f>
        <v>0</v>
      </c>
      <c r="EZ30" s="145">
        <f>EZ31+EZ45</f>
        <v>0</v>
      </c>
      <c r="FA30" s="145">
        <f>FA31+FA45</f>
        <v>0</v>
      </c>
      <c r="FB30" s="145">
        <f>FB31+FB45</f>
        <v>0</v>
      </c>
      <c r="FC30" s="145">
        <f>FC31+FC45</f>
        <v>0</v>
      </c>
      <c r="FD30" s="145">
        <f>FD31+FD45</f>
        <v>0</v>
      </c>
      <c r="FE30" s="145">
        <f>FE31+FE45</f>
        <v>0</v>
      </c>
      <c r="FF30" s="145">
        <f>FF31+FF45</f>
        <v>0</v>
      </c>
      <c r="FG30" s="33">
        <f>FG31+FG45</f>
        <v>183.12450000000001</v>
      </c>
      <c r="FH30" s="44">
        <f>FH31+FH45</f>
        <v>139.422</v>
      </c>
      <c r="FI30" s="37">
        <f>FJ30+FL30</f>
        <v>134.01399999999998</v>
      </c>
      <c r="FJ30" s="37">
        <f>FJ31+FJ45</f>
        <v>128.60599999999999</v>
      </c>
      <c r="FK30" s="37"/>
      <c r="FL30" s="37">
        <f>FL31+FL45</f>
        <v>5.4080000000000004</v>
      </c>
      <c r="FM30" s="37"/>
      <c r="FN30" s="37">
        <f>FN31+FN45</f>
        <v>5.4080000000000004</v>
      </c>
      <c r="FO30" s="37"/>
      <c r="FP30" s="37">
        <f>FP31+FP45</f>
        <v>5.7940000000000005</v>
      </c>
      <c r="FQ30" s="37"/>
      <c r="FR30" s="37"/>
      <c r="FS30" s="37"/>
      <c r="FT30" s="37"/>
      <c r="FU30" s="37">
        <f>FU31+FU45</f>
        <v>5.4080000000000004</v>
      </c>
      <c r="FV30" s="37"/>
      <c r="FW30" s="37"/>
      <c r="FX30" s="37"/>
      <c r="FY30" s="37">
        <f>FY31+FY45</f>
        <v>5.4080000000000004</v>
      </c>
      <c r="FZ30" s="37">
        <f>FZ31+FZ45</f>
        <v>0</v>
      </c>
      <c r="GA30" s="145"/>
      <c r="GB30" s="145"/>
      <c r="GC30" s="145"/>
      <c r="GD30" s="145"/>
      <c r="GE30" s="145"/>
      <c r="GF30" s="145"/>
      <c r="GG30" s="144"/>
      <c r="GH30" s="49">
        <f>GH31+GH45</f>
        <v>1.8370000000000002</v>
      </c>
      <c r="GI30" s="37">
        <f>GI31+GI45</f>
        <v>76.760000000000005</v>
      </c>
      <c r="GJ30" s="37">
        <f>GJ31+GJ45</f>
        <v>35.22</v>
      </c>
      <c r="GK30" s="37">
        <f>GK31+GK45</f>
        <v>30.007000000000001</v>
      </c>
      <c r="GL30" s="37">
        <f>GL31+GL45</f>
        <v>0</v>
      </c>
      <c r="GM30" s="37">
        <f>GM31+GM45</f>
        <v>6</v>
      </c>
      <c r="GN30" s="33">
        <f>GN31+GN45</f>
        <v>149.82400000000001</v>
      </c>
    </row>
    <row r="31" spans="1:209" s="74" customFormat="1" ht="15.75" customHeight="1" outlineLevel="1" x14ac:dyDescent="0.25">
      <c r="A31" s="81"/>
      <c r="B31" s="109" t="s">
        <v>150</v>
      </c>
      <c r="C31" s="46"/>
      <c r="D31" s="125">
        <f>D32+D34+D40+D37</f>
        <v>188.15</v>
      </c>
      <c r="E31" s="50"/>
      <c r="F31" s="50"/>
      <c r="G31" s="37">
        <f>G32+G34+G37+G40</f>
        <v>276.64690000000002</v>
      </c>
      <c r="H31" s="37">
        <f>H32+H34+H37+H40</f>
        <v>183.12540000000001</v>
      </c>
      <c r="I31" s="33">
        <f>I32+I34+I37+I40</f>
        <v>14.778</v>
      </c>
      <c r="J31" s="149">
        <f>J32+J34+J37+J40</f>
        <v>0</v>
      </c>
      <c r="K31" s="148">
        <f>K32+K34+K37+K40</f>
        <v>0</v>
      </c>
      <c r="L31" s="148">
        <f>L32+L34+L37+L40</f>
        <v>0</v>
      </c>
      <c r="M31" s="148">
        <f>M32+M34+M37+M40</f>
        <v>0</v>
      </c>
      <c r="N31" s="148">
        <f>N32+N34+N37+N40</f>
        <v>0</v>
      </c>
      <c r="O31" s="148">
        <f>O32+O34+O37+O40</f>
        <v>0</v>
      </c>
      <c r="P31" s="147">
        <f>P32+P34+P37+P40</f>
        <v>0</v>
      </c>
      <c r="Q31" s="49">
        <f>Q32+Q34+Q37+Q40</f>
        <v>4.3605</v>
      </c>
      <c r="R31" s="37">
        <f>S31+W31+X31</f>
        <v>0.38600000000000001</v>
      </c>
      <c r="S31" s="37">
        <f>T31+U31</f>
        <v>0</v>
      </c>
      <c r="T31" s="37">
        <f>T32+T34+T37+T40</f>
        <v>0</v>
      </c>
      <c r="U31" s="37">
        <f>U32+U34+U37+U40</f>
        <v>0</v>
      </c>
      <c r="V31" s="37">
        <f>V32+V34+V37+V40</f>
        <v>0</v>
      </c>
      <c r="W31" s="37">
        <f>W32+W34+W37+W40</f>
        <v>0.38600000000000001</v>
      </c>
      <c r="X31" s="37">
        <f>X32+X34+X37+X40</f>
        <v>0</v>
      </c>
      <c r="Y31" s="37">
        <f>Y32+Y34+Y37+Y40</f>
        <v>0</v>
      </c>
      <c r="Z31" s="37">
        <f>Z32+Z34+Z37+Z40</f>
        <v>0</v>
      </c>
      <c r="AA31" s="37">
        <f>AA32+AA34+AA37+AA40</f>
        <v>0</v>
      </c>
      <c r="AB31" s="37">
        <f>AB32+AB34+AB37+AB40</f>
        <v>89.263999999999996</v>
      </c>
      <c r="AC31" s="37">
        <f>AD31+AK31+AP31</f>
        <v>81.593999999999994</v>
      </c>
      <c r="AD31" s="37">
        <f>AD32+AD34+AD37+AD40</f>
        <v>81.593999999999994</v>
      </c>
      <c r="AE31" s="37">
        <f>AE32+AE34+AE37+AE40</f>
        <v>81.593999999999994</v>
      </c>
      <c r="AF31" s="37">
        <f>AF32+AF34+AF37+AF40</f>
        <v>0</v>
      </c>
      <c r="AG31" s="37">
        <f>AG32+AG34+AG37+AG40</f>
        <v>0</v>
      </c>
      <c r="AH31" s="37">
        <f>AH32+AH34+AH37+AH40</f>
        <v>0</v>
      </c>
      <c r="AI31" s="37">
        <f>AI32+AI34+AI37+AI40</f>
        <v>0</v>
      </c>
      <c r="AJ31" s="37">
        <f>AJ32+AJ34+AJ37+AJ40</f>
        <v>0</v>
      </c>
      <c r="AK31" s="37">
        <f>AK32+AK34+AK37+AK40</f>
        <v>0</v>
      </c>
      <c r="AL31" s="37">
        <f>AL32+AL34+AL37+AL40</f>
        <v>0</v>
      </c>
      <c r="AM31" s="37">
        <f>AM32+AM34+AM37+AM40</f>
        <v>0</v>
      </c>
      <c r="AN31" s="37">
        <f>AN32+AN34+AN37+AN40</f>
        <v>0</v>
      </c>
      <c r="AO31" s="37">
        <f>AO32+AO34+AO37+AO40</f>
        <v>0</v>
      </c>
      <c r="AP31" s="37">
        <f>AP32+AP34+AP37+AP40</f>
        <v>0</v>
      </c>
      <c r="AQ31" s="37">
        <f>AQ32+AQ34+AQ37+AQ40</f>
        <v>0</v>
      </c>
      <c r="AR31" s="37"/>
      <c r="AS31" s="37">
        <f>AS32+AS34+AS37+AS40</f>
        <v>0</v>
      </c>
      <c r="AT31" s="37">
        <f>AT32+AT34+AT37+AT40</f>
        <v>0</v>
      </c>
      <c r="AU31" s="37">
        <f>AU32+AU34+AU37+AU40</f>
        <v>0</v>
      </c>
      <c r="AV31" s="37">
        <f>AV32+AV34+AV37+AV40</f>
        <v>0</v>
      </c>
      <c r="AW31" s="37">
        <f>AW32+AW34+AW37+AW40</f>
        <v>0</v>
      </c>
      <c r="AX31" s="37">
        <f>AX32+AX34+AX37+AX40</f>
        <v>0</v>
      </c>
      <c r="AY31" s="37">
        <f>AY32+AY34+AY37+AY40</f>
        <v>0</v>
      </c>
      <c r="AZ31" s="37">
        <f>AZ32+AZ34+AZ37+AZ40</f>
        <v>0</v>
      </c>
      <c r="BA31" s="37">
        <f>BA32+BA34+BA37+BA40</f>
        <v>0</v>
      </c>
      <c r="BB31" s="37">
        <f>BB32+BB34+BB37+BB40</f>
        <v>0</v>
      </c>
      <c r="BC31" s="37">
        <f>BC32+BC34+BC37+BC40</f>
        <v>41.603999999999999</v>
      </c>
      <c r="BD31" s="37">
        <f>BE31+BL31+BQ31</f>
        <v>41.603999999999999</v>
      </c>
      <c r="BE31" s="37">
        <f>BF31+BH31</f>
        <v>41.603999999999999</v>
      </c>
      <c r="BF31" s="37">
        <f>BF32+BF34+BF37+BF40</f>
        <v>41.603999999999999</v>
      </c>
      <c r="BG31" s="37">
        <f>BG32+BG34+BG37+BG40</f>
        <v>0</v>
      </c>
      <c r="BH31" s="37">
        <f>BH32+BH34+BH37+BH40</f>
        <v>0</v>
      </c>
      <c r="BI31" s="37">
        <f>BI32+BI34+BI37+BI40</f>
        <v>0</v>
      </c>
      <c r="BJ31" s="37">
        <f>BJ32+BJ34+BJ37+BJ40</f>
        <v>0</v>
      </c>
      <c r="BK31" s="37">
        <f>BK32+BK34+BK37+BK40</f>
        <v>0</v>
      </c>
      <c r="BL31" s="37">
        <f>BL32+BL34+BL37+BL40</f>
        <v>0</v>
      </c>
      <c r="BM31" s="37">
        <f>BM32+BM34+BM37+BM40</f>
        <v>0</v>
      </c>
      <c r="BN31" s="37">
        <f>BN32+BN34+BN37+BN40</f>
        <v>0</v>
      </c>
      <c r="BO31" s="37">
        <f>BO32+BO34+BO37+BO40</f>
        <v>0</v>
      </c>
      <c r="BP31" s="37">
        <f>BP32+BP34+BP37+BP40</f>
        <v>0</v>
      </c>
      <c r="BQ31" s="37">
        <f>BQ32+BQ34+BQ37+BQ40</f>
        <v>0</v>
      </c>
      <c r="BR31" s="37">
        <f>BR32+BR34+BR37+BR40</f>
        <v>0</v>
      </c>
      <c r="BS31" s="37"/>
      <c r="BT31" s="37">
        <f>BT32+BT34+BT37+BT40</f>
        <v>0</v>
      </c>
      <c r="BU31" s="37">
        <f>BU32+BU34+BU37+BU40</f>
        <v>0</v>
      </c>
      <c r="BV31" s="37">
        <f>BV32+BV34+BV37+BV40</f>
        <v>0</v>
      </c>
      <c r="BW31" s="145">
        <f>BW32+BW34+BW37+BW40</f>
        <v>0</v>
      </c>
      <c r="BX31" s="145">
        <f>BX32+BX34+BX37+BX40</f>
        <v>0</v>
      </c>
      <c r="BY31" s="145">
        <f>BY32+BY34+BY37+BY40</f>
        <v>0</v>
      </c>
      <c r="BZ31" s="145">
        <f>BZ32+BZ34+BZ37+BZ40</f>
        <v>0</v>
      </c>
      <c r="CA31" s="145">
        <f>CA32+CA34+CA37+CA40</f>
        <v>0</v>
      </c>
      <c r="CB31" s="145">
        <f>CB32+CB34+CB37+CB40</f>
        <v>0</v>
      </c>
      <c r="CC31" s="145">
        <f>CC32+CC34+CC37+CC40</f>
        <v>0</v>
      </c>
      <c r="CD31" s="37">
        <f>CD32+CD34+CD37+CD40</f>
        <v>35.408000000000001</v>
      </c>
      <c r="CE31" s="37">
        <f>CF31+CM31+CR31</f>
        <v>0</v>
      </c>
      <c r="CF31" s="37">
        <f>CG31+CI31</f>
        <v>0</v>
      </c>
      <c r="CG31" s="145">
        <f>CG32+CG34+CG37+CG40</f>
        <v>0</v>
      </c>
      <c r="CH31" s="145">
        <f>CH32+CH34+CH37+CH40</f>
        <v>0</v>
      </c>
      <c r="CI31" s="145">
        <f>CI32+CI34+CI37+CI40</f>
        <v>0</v>
      </c>
      <c r="CJ31" s="145">
        <f>CJ32+CJ34+CJ37+CJ40</f>
        <v>0</v>
      </c>
      <c r="CK31" s="145">
        <f>CK32+CK34+CK37+CK40</f>
        <v>0</v>
      </c>
      <c r="CL31" s="145">
        <f>CL32+CL34+CL37+CL40</f>
        <v>0</v>
      </c>
      <c r="CM31" s="145">
        <f>CM32+CM34+CM37+CM40</f>
        <v>0</v>
      </c>
      <c r="CN31" s="145">
        <f>CN32+CN34+CN37+CN40</f>
        <v>0</v>
      </c>
      <c r="CO31" s="145">
        <f>CO32+CO34+CO37+CO40</f>
        <v>0</v>
      </c>
      <c r="CP31" s="145">
        <f>CP32+CP34+CP37+CP40</f>
        <v>0</v>
      </c>
      <c r="CQ31" s="145">
        <f>CQ32+CQ34+CQ37+CQ40</f>
        <v>0</v>
      </c>
      <c r="CR31" s="145">
        <f>CR32+CR34+CR37+CR40</f>
        <v>0</v>
      </c>
      <c r="CS31" s="145">
        <f>CS32+CS34+CS37+CS40</f>
        <v>0</v>
      </c>
      <c r="CT31" s="145"/>
      <c r="CU31" s="145">
        <f>CU32+CU34+CU37+CU40</f>
        <v>0</v>
      </c>
      <c r="CV31" s="145">
        <f>CV32+CV34+CV37+CV40</f>
        <v>0</v>
      </c>
      <c r="CW31" s="145">
        <f>CW32+CW34+CW37+CW40</f>
        <v>0</v>
      </c>
      <c r="CX31" s="145">
        <f>CX32+CX34+CX37+CX40</f>
        <v>0</v>
      </c>
      <c r="CY31" s="145">
        <f>CY32+CY34+CY37+CY40</f>
        <v>0</v>
      </c>
      <c r="CZ31" s="145">
        <f>CZ32+CZ34+CZ37+CZ40</f>
        <v>0</v>
      </c>
      <c r="DA31" s="145">
        <f>DA32+DA34+DA37+DA40</f>
        <v>0</v>
      </c>
      <c r="DB31" s="145">
        <f>DB32+DB34+DB37+DB40</f>
        <v>0</v>
      </c>
      <c r="DC31" s="145">
        <f>DC32+DC34+DC37+DC40</f>
        <v>0</v>
      </c>
      <c r="DD31" s="145">
        <f>DD32+DD34+DD37+DD40</f>
        <v>0</v>
      </c>
      <c r="DE31" s="37">
        <f>DE32+DE34+DE37+DE40</f>
        <v>5.4080000000000004</v>
      </c>
      <c r="DF31" s="37">
        <f>DG31+DN31+DS31</f>
        <v>16.224</v>
      </c>
      <c r="DG31" s="37">
        <f>DG32+DG34+DG37+DG40</f>
        <v>5.4080000000000004</v>
      </c>
      <c r="DH31" s="37">
        <f>DH32+DH34+DH37+DH40</f>
        <v>5.4080000000000004</v>
      </c>
      <c r="DI31" s="37">
        <f>DI32+DI34+DI37+DI40</f>
        <v>0</v>
      </c>
      <c r="DJ31" s="37">
        <f>DJ32+DJ34+DJ37+DJ40</f>
        <v>5.4080000000000004</v>
      </c>
      <c r="DK31" s="37">
        <f>DK32+DK34+DK37+DK40</f>
        <v>0</v>
      </c>
      <c r="DL31" s="37">
        <f>DL32+DL34+DL37+DL40</f>
        <v>5.4080000000000004</v>
      </c>
      <c r="DM31" s="37">
        <f>DM32+DM34+DM37+DM40</f>
        <v>0</v>
      </c>
      <c r="DN31" s="37">
        <f>DN32+DN34+DN37+DN40</f>
        <v>5.4080000000000004</v>
      </c>
      <c r="DO31" s="37">
        <f>DO32+DO34+DO37+DO40</f>
        <v>0</v>
      </c>
      <c r="DP31" s="37">
        <f>DP32+DP34+DP37+DP40</f>
        <v>0</v>
      </c>
      <c r="DQ31" s="37">
        <f>DQ32+DQ34+DQ37+DQ40</f>
        <v>0</v>
      </c>
      <c r="DR31" s="37">
        <f>DR32+DR34+DR37+DR40</f>
        <v>0</v>
      </c>
      <c r="DS31" s="37">
        <f>DS32+DS34+DS37+DS40</f>
        <v>5.4080000000000004</v>
      </c>
      <c r="DT31" s="37">
        <f>DT32+DT34+DT37+DT40</f>
        <v>0</v>
      </c>
      <c r="DU31" s="37"/>
      <c r="DV31" s="37">
        <f>DV32+DV34+DV37+DV40</f>
        <v>0</v>
      </c>
      <c r="DW31" s="37">
        <f>DW32+DW34+DW37+DW40</f>
        <v>5.4080000000000004</v>
      </c>
      <c r="DX31" s="37">
        <f>DX32+DX34+DX37+DX40</f>
        <v>5.4080000000000004</v>
      </c>
      <c r="DY31" s="145">
        <f>DY32+DY34+DY37+DY40</f>
        <v>0</v>
      </c>
      <c r="DZ31" s="145">
        <f>DZ32+DZ34+DZ37+DZ40</f>
        <v>0</v>
      </c>
      <c r="EA31" s="145">
        <f>EA32+EA34+EA37+EA40</f>
        <v>0</v>
      </c>
      <c r="EB31" s="145">
        <f>EB32+EB34+EB37+EB40</f>
        <v>0</v>
      </c>
      <c r="EC31" s="145">
        <f>EC32+EC34+EC37+EC40</f>
        <v>0</v>
      </c>
      <c r="ED31" s="145">
        <f>ED32+ED34+ED37+ED40</f>
        <v>0</v>
      </c>
      <c r="EE31" s="145">
        <f>EE32+EE34+EE37+EE40</f>
        <v>0</v>
      </c>
      <c r="EF31" s="37">
        <f>EF32+EF34+EF37+EF40</f>
        <v>7.08</v>
      </c>
      <c r="EG31" s="37">
        <f>EH31+EO31+ET31</f>
        <v>0</v>
      </c>
      <c r="EH31" s="37">
        <f>EI31+EK31</f>
        <v>0</v>
      </c>
      <c r="EI31" s="37">
        <f>EI32+EI34+EI37+EI40</f>
        <v>0</v>
      </c>
      <c r="EJ31" s="37">
        <f>EJ32+EJ34+EJ37+EJ40</f>
        <v>0</v>
      </c>
      <c r="EK31" s="37">
        <f>EK32+EK34+EK37+EK40</f>
        <v>0</v>
      </c>
      <c r="EL31" s="37">
        <f>EL32+EL34+EL37+EL40</f>
        <v>0</v>
      </c>
      <c r="EM31" s="37">
        <f>EM32+EM34+EM37+EM40</f>
        <v>0</v>
      </c>
      <c r="EN31" s="37">
        <f>EN32+EN34+EN37+EN40</f>
        <v>0</v>
      </c>
      <c r="EO31" s="37">
        <f>EO32+EO34+EO37+EO40</f>
        <v>0</v>
      </c>
      <c r="EP31" s="37">
        <f>EP32+EP34+EP37+EP40</f>
        <v>0</v>
      </c>
      <c r="EQ31" s="37">
        <f>EQ32+EQ34+EQ37+EQ40</f>
        <v>0</v>
      </c>
      <c r="ER31" s="37">
        <f>ER32+ER34+ER37+ER40</f>
        <v>0</v>
      </c>
      <c r="ES31" s="37">
        <f>ES32+ES34+ES37+ES40</f>
        <v>0</v>
      </c>
      <c r="ET31" s="37">
        <f>ET32+ET34+ET37+ET40</f>
        <v>0</v>
      </c>
      <c r="EU31" s="37">
        <f>EU32+EU34+EU37+EU40</f>
        <v>0</v>
      </c>
      <c r="EV31" s="37">
        <f>EV32+EV34+EV37+EV40</f>
        <v>0</v>
      </c>
      <c r="EW31" s="37">
        <f>EW32+EW34+EW37+EW40</f>
        <v>0</v>
      </c>
      <c r="EX31" s="37">
        <f>EX32+EX34+EX37+EX40</f>
        <v>0</v>
      </c>
      <c r="EY31" s="37">
        <f>EY32+EY34+EY37+EY40</f>
        <v>0</v>
      </c>
      <c r="EZ31" s="145">
        <f>EZ32+EZ34+EZ37+EZ40</f>
        <v>0</v>
      </c>
      <c r="FA31" s="145">
        <f>FA32+FA34+FA37+FA40</f>
        <v>0</v>
      </c>
      <c r="FB31" s="145">
        <f>FB32+FB34+FB37+FB40</f>
        <v>0</v>
      </c>
      <c r="FC31" s="145">
        <f>FC32+FC34+FC37+FC40</f>
        <v>0</v>
      </c>
      <c r="FD31" s="145">
        <f>FD32+FD34+FD37+FD40</f>
        <v>0</v>
      </c>
      <c r="FE31" s="145">
        <f>FE32+FE34+FE37+FE40</f>
        <v>0</v>
      </c>
      <c r="FF31" s="145">
        <f>FF32+FF34+FF37+FF40</f>
        <v>0</v>
      </c>
      <c r="FG31" s="33">
        <f>FG32+FG34+FG37+FG40</f>
        <v>183.12450000000001</v>
      </c>
      <c r="FH31" s="44">
        <f>FH32+FH34+FH37+FH40</f>
        <v>139.422</v>
      </c>
      <c r="FI31" s="37">
        <f>FJ31+FL31</f>
        <v>134.01399999999998</v>
      </c>
      <c r="FJ31" s="37">
        <f>FJ32+FJ34+FJ37+FJ40</f>
        <v>128.60599999999999</v>
      </c>
      <c r="FK31" s="37"/>
      <c r="FL31" s="37">
        <f>FL32+FL34+FL37+FL40</f>
        <v>5.4080000000000004</v>
      </c>
      <c r="FM31" s="37"/>
      <c r="FN31" s="37">
        <f>FN32+FN34+FN37+FN40</f>
        <v>5.4080000000000004</v>
      </c>
      <c r="FO31" s="37"/>
      <c r="FP31" s="37">
        <f>FP32+FP34+FP37+FP40</f>
        <v>5.7940000000000005</v>
      </c>
      <c r="FQ31" s="37"/>
      <c r="FR31" s="37"/>
      <c r="FS31" s="37"/>
      <c r="FT31" s="37"/>
      <c r="FU31" s="37">
        <f>FU32+FU34+FU37+FU40</f>
        <v>5.4080000000000004</v>
      </c>
      <c r="FV31" s="37"/>
      <c r="FW31" s="37"/>
      <c r="FX31" s="37"/>
      <c r="FY31" s="37">
        <f>FY32+FY34+FY37+FY40</f>
        <v>5.4080000000000004</v>
      </c>
      <c r="FZ31" s="37">
        <f>FZ32+FZ34+FZ37+FZ40</f>
        <v>0</v>
      </c>
      <c r="GA31" s="145"/>
      <c r="GB31" s="145"/>
      <c r="GC31" s="145"/>
      <c r="GD31" s="145"/>
      <c r="GE31" s="145"/>
      <c r="GF31" s="145"/>
      <c r="GG31" s="144"/>
      <c r="GH31" s="49">
        <f>GH32+GH34+GH37+GH40</f>
        <v>1.8370000000000002</v>
      </c>
      <c r="GI31" s="37">
        <f>GI32+GI34+GI37+GI40</f>
        <v>76.760000000000005</v>
      </c>
      <c r="GJ31" s="37">
        <f>GJ32+GJ34+GJ37+GJ40</f>
        <v>35.22</v>
      </c>
      <c r="GK31" s="37">
        <f>GK32+GK34+GK37+GK40</f>
        <v>30.007000000000001</v>
      </c>
      <c r="GL31" s="37">
        <f>GL32+GL34+GL37+GL40</f>
        <v>0</v>
      </c>
      <c r="GM31" s="37">
        <f>GM32+GM34+GM37+GM40</f>
        <v>6</v>
      </c>
      <c r="GN31" s="33">
        <f>GN32+GN34+GN37+GN40</f>
        <v>149.82400000000001</v>
      </c>
    </row>
    <row r="32" spans="1:209" s="74" customFormat="1" ht="17.25" hidden="1" customHeight="1" outlineLevel="1" x14ac:dyDescent="0.25">
      <c r="A32" s="81"/>
      <c r="B32" s="109" t="s">
        <v>47</v>
      </c>
      <c r="C32" s="46"/>
      <c r="D32" s="125">
        <f>D33</f>
        <v>0</v>
      </c>
      <c r="E32" s="50"/>
      <c r="F32" s="50"/>
      <c r="G32" s="37">
        <f>G33</f>
        <v>0</v>
      </c>
      <c r="H32" s="37">
        <f>H33</f>
        <v>0</v>
      </c>
      <c r="I32" s="33">
        <f>I33</f>
        <v>0</v>
      </c>
      <c r="J32" s="146">
        <f>J33</f>
        <v>0</v>
      </c>
      <c r="K32" s="145">
        <f>K33</f>
        <v>0</v>
      </c>
      <c r="L32" s="145">
        <f>L33</f>
        <v>0</v>
      </c>
      <c r="M32" s="145">
        <f>M33</f>
        <v>0</v>
      </c>
      <c r="N32" s="145">
        <f>N33</f>
        <v>0</v>
      </c>
      <c r="O32" s="145">
        <f>O33</f>
        <v>0</v>
      </c>
      <c r="P32" s="144">
        <f>P33</f>
        <v>0</v>
      </c>
      <c r="Q32" s="49">
        <f>Q33</f>
        <v>0</v>
      </c>
      <c r="R32" s="37">
        <f>S32+W32+X32</f>
        <v>0</v>
      </c>
      <c r="S32" s="37">
        <f>T32+U32</f>
        <v>0</v>
      </c>
      <c r="T32" s="37">
        <f>T33</f>
        <v>0</v>
      </c>
      <c r="U32" s="37">
        <f>U33</f>
        <v>0</v>
      </c>
      <c r="V32" s="37">
        <f>V33</f>
        <v>0</v>
      </c>
      <c r="W32" s="37">
        <f>W33</f>
        <v>0</v>
      </c>
      <c r="X32" s="37">
        <f>X33</f>
        <v>0</v>
      </c>
      <c r="Y32" s="37">
        <f>Y33</f>
        <v>0</v>
      </c>
      <c r="Z32" s="37">
        <f>Z33</f>
        <v>0</v>
      </c>
      <c r="AA32" s="37">
        <f>AA33</f>
        <v>0</v>
      </c>
      <c r="AB32" s="37">
        <f>AB33</f>
        <v>0</v>
      </c>
      <c r="AC32" s="37">
        <f>AD32+AK32+AP32</f>
        <v>0</v>
      </c>
      <c r="AD32" s="37">
        <f>AD33</f>
        <v>0</v>
      </c>
      <c r="AE32" s="37">
        <f>AE33</f>
        <v>0</v>
      </c>
      <c r="AF32" s="37">
        <f>AF33</f>
        <v>0</v>
      </c>
      <c r="AG32" s="37">
        <f>AG33</f>
        <v>0</v>
      </c>
      <c r="AH32" s="37">
        <f>AH33</f>
        <v>0</v>
      </c>
      <c r="AI32" s="37">
        <f>AI33</f>
        <v>0</v>
      </c>
      <c r="AJ32" s="37">
        <f>AJ33</f>
        <v>0</v>
      </c>
      <c r="AK32" s="37">
        <f>AK33</f>
        <v>0</v>
      </c>
      <c r="AL32" s="37">
        <f>AL33</f>
        <v>0</v>
      </c>
      <c r="AM32" s="37">
        <f>AM33</f>
        <v>0</v>
      </c>
      <c r="AN32" s="37">
        <f>AN33</f>
        <v>0</v>
      </c>
      <c r="AO32" s="37">
        <f>AO33</f>
        <v>0</v>
      </c>
      <c r="AP32" s="37">
        <f>AP33</f>
        <v>0</v>
      </c>
      <c r="AQ32" s="37">
        <f>AQ33</f>
        <v>0</v>
      </c>
      <c r="AR32" s="37"/>
      <c r="AS32" s="37">
        <f>AS33</f>
        <v>0</v>
      </c>
      <c r="AT32" s="37">
        <f>AT33</f>
        <v>0</v>
      </c>
      <c r="AU32" s="37">
        <f>AU33</f>
        <v>0</v>
      </c>
      <c r="AV32" s="37">
        <f>AV33</f>
        <v>0</v>
      </c>
      <c r="AW32" s="37">
        <f>AW33</f>
        <v>0</v>
      </c>
      <c r="AX32" s="37">
        <f>AX33</f>
        <v>0</v>
      </c>
      <c r="AY32" s="37">
        <f>AY33</f>
        <v>0</v>
      </c>
      <c r="AZ32" s="37">
        <f>AZ33</f>
        <v>0</v>
      </c>
      <c r="BA32" s="37">
        <f>BA33</f>
        <v>0</v>
      </c>
      <c r="BB32" s="37">
        <f>BB33</f>
        <v>0</v>
      </c>
      <c r="BC32" s="37">
        <f>BC33</f>
        <v>0</v>
      </c>
      <c r="BD32" s="37">
        <f>BE32+BL32+BQ32</f>
        <v>0</v>
      </c>
      <c r="BE32" s="37">
        <f>BF32+BH32</f>
        <v>0</v>
      </c>
      <c r="BF32" s="37">
        <f>BF33</f>
        <v>0</v>
      </c>
      <c r="BG32" s="37">
        <f>BG33</f>
        <v>0</v>
      </c>
      <c r="BH32" s="37">
        <f>BH33</f>
        <v>0</v>
      </c>
      <c r="BI32" s="37">
        <f>BI33</f>
        <v>0</v>
      </c>
      <c r="BJ32" s="37">
        <f>BJ33</f>
        <v>0</v>
      </c>
      <c r="BK32" s="37">
        <f>BK33</f>
        <v>0</v>
      </c>
      <c r="BL32" s="37">
        <f>BL33</f>
        <v>0</v>
      </c>
      <c r="BM32" s="37">
        <f>BM33</f>
        <v>0</v>
      </c>
      <c r="BN32" s="37">
        <f>BN33</f>
        <v>0</v>
      </c>
      <c r="BO32" s="37">
        <f>BO33</f>
        <v>0</v>
      </c>
      <c r="BP32" s="37">
        <f>BP33</f>
        <v>0</v>
      </c>
      <c r="BQ32" s="37">
        <f>BQ33</f>
        <v>0</v>
      </c>
      <c r="BR32" s="37">
        <f>BR33</f>
        <v>0</v>
      </c>
      <c r="BS32" s="37"/>
      <c r="BT32" s="37">
        <f>BT33</f>
        <v>0</v>
      </c>
      <c r="BU32" s="37">
        <f>BU33</f>
        <v>0</v>
      </c>
      <c r="BV32" s="37">
        <f>BV33</f>
        <v>0</v>
      </c>
      <c r="BW32" s="145">
        <f>BW33</f>
        <v>0</v>
      </c>
      <c r="BX32" s="145">
        <f>BX33</f>
        <v>0</v>
      </c>
      <c r="BY32" s="145">
        <f>BY33</f>
        <v>0</v>
      </c>
      <c r="BZ32" s="145">
        <f>BZ33</f>
        <v>0</v>
      </c>
      <c r="CA32" s="145">
        <f>CA33</f>
        <v>0</v>
      </c>
      <c r="CB32" s="145">
        <f>CB33</f>
        <v>0</v>
      </c>
      <c r="CC32" s="145">
        <f>CC33</f>
        <v>0</v>
      </c>
      <c r="CD32" s="37">
        <f>CD33</f>
        <v>0</v>
      </c>
      <c r="CE32" s="37">
        <f>CF32+CM32+CR32</f>
        <v>0</v>
      </c>
      <c r="CF32" s="37">
        <f>CG32+CI32</f>
        <v>0</v>
      </c>
      <c r="CG32" s="145">
        <f>CG33</f>
        <v>0</v>
      </c>
      <c r="CH32" s="145">
        <f>CH33</f>
        <v>0</v>
      </c>
      <c r="CI32" s="145">
        <f>CI33</f>
        <v>0</v>
      </c>
      <c r="CJ32" s="145">
        <f>CJ33</f>
        <v>0</v>
      </c>
      <c r="CK32" s="145">
        <f>CK33</f>
        <v>0</v>
      </c>
      <c r="CL32" s="145">
        <f>CL33</f>
        <v>0</v>
      </c>
      <c r="CM32" s="145">
        <f>CM33</f>
        <v>0</v>
      </c>
      <c r="CN32" s="145">
        <f>CN33</f>
        <v>0</v>
      </c>
      <c r="CO32" s="145">
        <f>CO33</f>
        <v>0</v>
      </c>
      <c r="CP32" s="145">
        <f>CP33</f>
        <v>0</v>
      </c>
      <c r="CQ32" s="145">
        <f>CQ33</f>
        <v>0</v>
      </c>
      <c r="CR32" s="145">
        <f>CR33</f>
        <v>0</v>
      </c>
      <c r="CS32" s="145">
        <f>CS33</f>
        <v>0</v>
      </c>
      <c r="CT32" s="145"/>
      <c r="CU32" s="145">
        <f>CU33</f>
        <v>0</v>
      </c>
      <c r="CV32" s="145">
        <f>CV33</f>
        <v>0</v>
      </c>
      <c r="CW32" s="145">
        <f>CW33</f>
        <v>0</v>
      </c>
      <c r="CX32" s="145">
        <f>CX33</f>
        <v>0</v>
      </c>
      <c r="CY32" s="145">
        <f>CY33</f>
        <v>0</v>
      </c>
      <c r="CZ32" s="145">
        <f>CZ33</f>
        <v>0</v>
      </c>
      <c r="DA32" s="145">
        <f>DA33</f>
        <v>0</v>
      </c>
      <c r="DB32" s="145">
        <f>DB33</f>
        <v>0</v>
      </c>
      <c r="DC32" s="145">
        <f>DC33</f>
        <v>0</v>
      </c>
      <c r="DD32" s="145">
        <f>DD33</f>
        <v>0</v>
      </c>
      <c r="DE32" s="37">
        <f>DE33</f>
        <v>0</v>
      </c>
      <c r="DF32" s="37">
        <f>DG32+DN32+DS32</f>
        <v>0</v>
      </c>
      <c r="DG32" s="37">
        <f>DG33</f>
        <v>0</v>
      </c>
      <c r="DH32" s="37">
        <f>DH33</f>
        <v>0</v>
      </c>
      <c r="DI32" s="37">
        <f>DI33</f>
        <v>0</v>
      </c>
      <c r="DJ32" s="37">
        <f>DJ33</f>
        <v>0</v>
      </c>
      <c r="DK32" s="37">
        <f>DK33</f>
        <v>0</v>
      </c>
      <c r="DL32" s="37">
        <f>DL33</f>
        <v>0</v>
      </c>
      <c r="DM32" s="37">
        <f>DM33</f>
        <v>0</v>
      </c>
      <c r="DN32" s="37">
        <f>DN33</f>
        <v>0</v>
      </c>
      <c r="DO32" s="37">
        <f>DO33</f>
        <v>0</v>
      </c>
      <c r="DP32" s="37">
        <f>DP33</f>
        <v>0</v>
      </c>
      <c r="DQ32" s="37">
        <f>DQ33</f>
        <v>0</v>
      </c>
      <c r="DR32" s="37">
        <f>DR33</f>
        <v>0</v>
      </c>
      <c r="DS32" s="37">
        <f>DS33</f>
        <v>0</v>
      </c>
      <c r="DT32" s="37">
        <f>DT33</f>
        <v>0</v>
      </c>
      <c r="DU32" s="37"/>
      <c r="DV32" s="37">
        <f>DV33</f>
        <v>0</v>
      </c>
      <c r="DW32" s="37">
        <f>DW33</f>
        <v>0</v>
      </c>
      <c r="DX32" s="37">
        <f>DX33</f>
        <v>0</v>
      </c>
      <c r="DY32" s="145">
        <f>DY33</f>
        <v>0</v>
      </c>
      <c r="DZ32" s="145">
        <f>DZ33</f>
        <v>0</v>
      </c>
      <c r="EA32" s="145">
        <f>EA33</f>
        <v>0</v>
      </c>
      <c r="EB32" s="145">
        <f>EB33</f>
        <v>0</v>
      </c>
      <c r="EC32" s="145">
        <f>EC33</f>
        <v>0</v>
      </c>
      <c r="ED32" s="145">
        <f>ED33</f>
        <v>0</v>
      </c>
      <c r="EE32" s="145">
        <f>EE33</f>
        <v>0</v>
      </c>
      <c r="EF32" s="37">
        <f>EF33</f>
        <v>0</v>
      </c>
      <c r="EG32" s="37">
        <f>EH32+EO32+ET32</f>
        <v>0</v>
      </c>
      <c r="EH32" s="37">
        <f>EI32+EK32</f>
        <v>0</v>
      </c>
      <c r="EI32" s="37">
        <f>EI33</f>
        <v>0</v>
      </c>
      <c r="EJ32" s="37">
        <f>EJ33</f>
        <v>0</v>
      </c>
      <c r="EK32" s="37">
        <f>EK33</f>
        <v>0</v>
      </c>
      <c r="EL32" s="37">
        <f>EL33</f>
        <v>0</v>
      </c>
      <c r="EM32" s="37">
        <f>EM33</f>
        <v>0</v>
      </c>
      <c r="EN32" s="37">
        <f>EN33</f>
        <v>0</v>
      </c>
      <c r="EO32" s="37">
        <f>EO33</f>
        <v>0</v>
      </c>
      <c r="EP32" s="37">
        <f>EP33</f>
        <v>0</v>
      </c>
      <c r="EQ32" s="37">
        <f>EQ33</f>
        <v>0</v>
      </c>
      <c r="ER32" s="37">
        <f>ER33</f>
        <v>0</v>
      </c>
      <c r="ES32" s="37">
        <f>ES33</f>
        <v>0</v>
      </c>
      <c r="ET32" s="37">
        <f>ET33</f>
        <v>0</v>
      </c>
      <c r="EU32" s="37">
        <f>EU33</f>
        <v>0</v>
      </c>
      <c r="EV32" s="37">
        <f>EV33</f>
        <v>0</v>
      </c>
      <c r="EW32" s="37">
        <f>EW33</f>
        <v>0</v>
      </c>
      <c r="EX32" s="37">
        <f>EX33</f>
        <v>0</v>
      </c>
      <c r="EY32" s="37">
        <f>EY33</f>
        <v>0</v>
      </c>
      <c r="EZ32" s="145">
        <f>EZ33</f>
        <v>0</v>
      </c>
      <c r="FA32" s="145">
        <f>FA33</f>
        <v>0</v>
      </c>
      <c r="FB32" s="145">
        <f>FB33</f>
        <v>0</v>
      </c>
      <c r="FC32" s="145">
        <f>FC33</f>
        <v>0</v>
      </c>
      <c r="FD32" s="145">
        <f>FD33</f>
        <v>0</v>
      </c>
      <c r="FE32" s="145">
        <f>FE33</f>
        <v>0</v>
      </c>
      <c r="FF32" s="145">
        <f>FF33</f>
        <v>0</v>
      </c>
      <c r="FG32" s="33">
        <f>FG33</f>
        <v>0</v>
      </c>
      <c r="FH32" s="44">
        <f>FH33</f>
        <v>0</v>
      </c>
      <c r="FI32" s="37">
        <f>FJ32+FL32</f>
        <v>0</v>
      </c>
      <c r="FJ32" s="37">
        <f>FJ33</f>
        <v>0</v>
      </c>
      <c r="FK32" s="37"/>
      <c r="FL32" s="37">
        <f>FL33</f>
        <v>0</v>
      </c>
      <c r="FM32" s="37"/>
      <c r="FN32" s="37">
        <f>FN33</f>
        <v>0</v>
      </c>
      <c r="FO32" s="37"/>
      <c r="FP32" s="37">
        <f>FP33</f>
        <v>0</v>
      </c>
      <c r="FQ32" s="37"/>
      <c r="FR32" s="37"/>
      <c r="FS32" s="37"/>
      <c r="FT32" s="37"/>
      <c r="FU32" s="37">
        <f>FU33</f>
        <v>0</v>
      </c>
      <c r="FV32" s="37"/>
      <c r="FW32" s="37"/>
      <c r="FX32" s="37"/>
      <c r="FY32" s="37">
        <f>FY33</f>
        <v>0</v>
      </c>
      <c r="FZ32" s="37">
        <f>FZ33</f>
        <v>0</v>
      </c>
      <c r="GA32" s="145"/>
      <c r="GB32" s="145"/>
      <c r="GC32" s="145"/>
      <c r="GD32" s="145"/>
      <c r="GE32" s="145"/>
      <c r="GF32" s="145"/>
      <c r="GG32" s="144"/>
      <c r="GH32" s="49">
        <f>GH33</f>
        <v>0</v>
      </c>
      <c r="GI32" s="37">
        <f>GI33</f>
        <v>0</v>
      </c>
      <c r="GJ32" s="37">
        <f>GJ33</f>
        <v>0</v>
      </c>
      <c r="GK32" s="37">
        <f>GK33</f>
        <v>0</v>
      </c>
      <c r="GL32" s="37">
        <f>GL33</f>
        <v>0</v>
      </c>
      <c r="GM32" s="37">
        <f>GM33</f>
        <v>0</v>
      </c>
      <c r="GN32" s="33">
        <f>GN33</f>
        <v>0</v>
      </c>
    </row>
    <row r="33" spans="1:196" s="74" customFormat="1" ht="17.25" hidden="1" customHeight="1" outlineLevel="1" x14ac:dyDescent="0.25">
      <c r="A33" s="121"/>
      <c r="B33" s="106"/>
      <c r="C33" s="46"/>
      <c r="D33" s="125"/>
      <c r="E33" s="103"/>
      <c r="F33" s="103"/>
      <c r="G33" s="37"/>
      <c r="H33" s="37">
        <f>G33</f>
        <v>0</v>
      </c>
      <c r="I33" s="33"/>
      <c r="J33" s="143"/>
      <c r="K33" s="140"/>
      <c r="L33" s="142"/>
      <c r="M33" s="142"/>
      <c r="N33" s="142"/>
      <c r="O33" s="142"/>
      <c r="P33" s="141"/>
      <c r="Q33" s="49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140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140"/>
      <c r="FA33" s="140"/>
      <c r="FB33" s="140"/>
      <c r="FC33" s="140"/>
      <c r="FD33" s="140"/>
      <c r="FE33" s="140"/>
      <c r="FF33" s="140"/>
      <c r="FG33" s="33"/>
      <c r="FH33" s="44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140"/>
      <c r="GB33" s="140"/>
      <c r="GC33" s="140"/>
      <c r="GD33" s="140"/>
      <c r="GE33" s="140"/>
      <c r="GF33" s="140"/>
      <c r="GG33" s="139"/>
      <c r="GH33" s="49"/>
      <c r="GI33" s="37"/>
      <c r="GJ33" s="37"/>
      <c r="GK33" s="37"/>
      <c r="GL33" s="37"/>
      <c r="GM33" s="37"/>
      <c r="GN33" s="33"/>
    </row>
    <row r="34" spans="1:196" s="74" customFormat="1" ht="17.25" customHeight="1" outlineLevel="1" x14ac:dyDescent="0.25">
      <c r="A34" s="121"/>
      <c r="B34" s="109" t="s">
        <v>46</v>
      </c>
      <c r="C34" s="46"/>
      <c r="D34" s="37">
        <f>SUM(D35:D36)</f>
        <v>7.4</v>
      </c>
      <c r="E34" s="103"/>
      <c r="F34" s="103"/>
      <c r="G34" s="37">
        <f>SUM(G35:G36)</f>
        <v>18.821000000000002</v>
      </c>
      <c r="H34" s="37">
        <f>SUM(H35:H36)</f>
        <v>18.821000000000002</v>
      </c>
      <c r="I34" s="33">
        <f>SUM(I35:I36)</f>
        <v>0</v>
      </c>
      <c r="J34" s="44">
        <f>SUM(J35:J36)</f>
        <v>0</v>
      </c>
      <c r="K34" s="37">
        <f>SUM(K35:K36)</f>
        <v>0</v>
      </c>
      <c r="L34" s="37">
        <f>SUM(L35:L36)</f>
        <v>0</v>
      </c>
      <c r="M34" s="37">
        <f>SUM(M35:M36)</f>
        <v>0</v>
      </c>
      <c r="N34" s="37">
        <f>SUM(N35:N36)</f>
        <v>0</v>
      </c>
      <c r="O34" s="37">
        <f>SUM(O35:O36)</f>
        <v>0</v>
      </c>
      <c r="P34" s="43">
        <f>SUM(P35:P36)</f>
        <v>0</v>
      </c>
      <c r="Q34" s="49">
        <f>SUM(Q35:Q36)</f>
        <v>0</v>
      </c>
      <c r="R34" s="37">
        <f>SUM(R35:R36)</f>
        <v>0</v>
      </c>
      <c r="S34" s="37">
        <f>SUM(S35:S36)</f>
        <v>0</v>
      </c>
      <c r="T34" s="37">
        <f>SUM(T35:T36)</f>
        <v>0</v>
      </c>
      <c r="U34" s="37">
        <f>SUM(U35:U36)</f>
        <v>0</v>
      </c>
      <c r="V34" s="37">
        <f>SUM(V35:V36)</f>
        <v>0</v>
      </c>
      <c r="W34" s="37">
        <f>SUM(W35:W36)</f>
        <v>0</v>
      </c>
      <c r="X34" s="37">
        <f>SUM(X35:X36)</f>
        <v>0</v>
      </c>
      <c r="Y34" s="37">
        <f>SUM(Y35:Y36)</f>
        <v>0</v>
      </c>
      <c r="Z34" s="37">
        <f>SUM(Z35:Z36)</f>
        <v>0</v>
      </c>
      <c r="AA34" s="37">
        <f>SUM(AA35:AA36)</f>
        <v>0</v>
      </c>
      <c r="AB34" s="37">
        <f>SUM(AB35:AB36)</f>
        <v>18.821000000000002</v>
      </c>
      <c r="AC34" s="37">
        <f>SUM(AC35:AC36)</f>
        <v>11.505000000000001</v>
      </c>
      <c r="AD34" s="37">
        <f>SUM(AD35:AD36)</f>
        <v>11.505000000000001</v>
      </c>
      <c r="AE34" s="37">
        <f>SUM(AE35:AE36)</f>
        <v>11.505000000000001</v>
      </c>
      <c r="AF34" s="37">
        <f>SUM(AF35:AF36)</f>
        <v>0</v>
      </c>
      <c r="AG34" s="37">
        <f>SUM(AG35:AG36)</f>
        <v>0</v>
      </c>
      <c r="AH34" s="37">
        <f>SUM(AH35:AH36)</f>
        <v>0</v>
      </c>
      <c r="AI34" s="37">
        <f>SUM(AI35:AI36)</f>
        <v>0</v>
      </c>
      <c r="AJ34" s="37">
        <f>SUM(AJ35:AJ36)</f>
        <v>0</v>
      </c>
      <c r="AK34" s="37">
        <f>SUM(AK35:AK36)</f>
        <v>0</v>
      </c>
      <c r="AL34" s="37">
        <f>SUM(AL35:AL36)</f>
        <v>0</v>
      </c>
      <c r="AM34" s="37">
        <f>SUM(AM35:AM36)</f>
        <v>0</v>
      </c>
      <c r="AN34" s="37">
        <f>SUM(AN35:AN36)</f>
        <v>0</v>
      </c>
      <c r="AO34" s="37">
        <f>SUM(AO35:AO36)</f>
        <v>0</v>
      </c>
      <c r="AP34" s="37">
        <f>SUM(AP35:AP36)</f>
        <v>0</v>
      </c>
      <c r="AQ34" s="37">
        <f>SUM(AQ35:AQ36)</f>
        <v>0</v>
      </c>
      <c r="AR34" s="37">
        <f>SUM(AR35:AR36)</f>
        <v>0</v>
      </c>
      <c r="AS34" s="37">
        <f>SUM(AS35:AS36)</f>
        <v>0</v>
      </c>
      <c r="AT34" s="37">
        <f>SUM(AT35:AT36)</f>
        <v>0</v>
      </c>
      <c r="AU34" s="37">
        <f>SUM(AU35:AU36)</f>
        <v>0</v>
      </c>
      <c r="AV34" s="37">
        <f>SUM(AV35:AV36)</f>
        <v>0</v>
      </c>
      <c r="AW34" s="37">
        <f>SUM(AW35:AW36)</f>
        <v>0</v>
      </c>
      <c r="AX34" s="37">
        <f>SUM(AX35:AX36)</f>
        <v>0</v>
      </c>
      <c r="AY34" s="37">
        <f>SUM(AY35:AY36)</f>
        <v>0</v>
      </c>
      <c r="AZ34" s="37">
        <f>SUM(AZ35:AZ36)</f>
        <v>0</v>
      </c>
      <c r="BA34" s="37">
        <f>SUM(BA35:BA36)</f>
        <v>0</v>
      </c>
      <c r="BB34" s="37">
        <f>SUM(BB35:BB36)</f>
        <v>0</v>
      </c>
      <c r="BC34" s="37">
        <f>SUM(BC35:BC36)</f>
        <v>0</v>
      </c>
      <c r="BD34" s="37">
        <f>SUM(BD35:BD36)</f>
        <v>0</v>
      </c>
      <c r="BE34" s="37">
        <f>SUM(BE35:BE36)</f>
        <v>0</v>
      </c>
      <c r="BF34" s="37">
        <f>SUM(BF35:BF36)</f>
        <v>0</v>
      </c>
      <c r="BG34" s="37">
        <f>SUM(BG35:BG36)</f>
        <v>0</v>
      </c>
      <c r="BH34" s="37">
        <f>SUM(BH35:BH36)</f>
        <v>0</v>
      </c>
      <c r="BI34" s="37">
        <f>SUM(BI35:BI36)</f>
        <v>0</v>
      </c>
      <c r="BJ34" s="37">
        <f>SUM(BJ35:BJ36)</f>
        <v>0</v>
      </c>
      <c r="BK34" s="37">
        <f>SUM(BK35:BK36)</f>
        <v>0</v>
      </c>
      <c r="BL34" s="37">
        <f>SUM(BL35:BL36)</f>
        <v>0</v>
      </c>
      <c r="BM34" s="37">
        <f>SUM(BM35:BM36)</f>
        <v>0</v>
      </c>
      <c r="BN34" s="37">
        <f>SUM(BN35:BN36)</f>
        <v>0</v>
      </c>
      <c r="BO34" s="37">
        <f>SUM(BO35:BO36)</f>
        <v>0</v>
      </c>
      <c r="BP34" s="37">
        <f>SUM(BP35:BP36)</f>
        <v>0</v>
      </c>
      <c r="BQ34" s="37">
        <f>SUM(BQ35:BQ36)</f>
        <v>0</v>
      </c>
      <c r="BR34" s="37">
        <f>SUM(BR35:BR36)</f>
        <v>0</v>
      </c>
      <c r="BS34" s="37">
        <f>SUM(BS35:BS36)</f>
        <v>0</v>
      </c>
      <c r="BT34" s="37">
        <f>SUM(BT35:BT36)</f>
        <v>0</v>
      </c>
      <c r="BU34" s="37">
        <f>SUM(BU35:BU36)</f>
        <v>0</v>
      </c>
      <c r="BV34" s="37">
        <f>SUM(BV35:BV36)</f>
        <v>0</v>
      </c>
      <c r="BW34" s="37">
        <f>SUM(BW35:BW36)</f>
        <v>0</v>
      </c>
      <c r="BX34" s="37">
        <f>SUM(BX35:BX36)</f>
        <v>0</v>
      </c>
      <c r="BY34" s="37">
        <f>SUM(BY35:BY36)</f>
        <v>0</v>
      </c>
      <c r="BZ34" s="37">
        <f>SUM(BZ35:BZ36)</f>
        <v>0</v>
      </c>
      <c r="CA34" s="37">
        <f>SUM(CA35:CA36)</f>
        <v>0</v>
      </c>
      <c r="CB34" s="37">
        <f>SUM(CB35:CB36)</f>
        <v>0</v>
      </c>
      <c r="CC34" s="37">
        <f>SUM(CC35:CC36)</f>
        <v>0</v>
      </c>
      <c r="CD34" s="37">
        <f>SUM(CD35:CD36)</f>
        <v>0</v>
      </c>
      <c r="CE34" s="37">
        <f>SUM(CE35:CE36)</f>
        <v>0</v>
      </c>
      <c r="CF34" s="37">
        <f>SUM(CF35:CF36)</f>
        <v>0</v>
      </c>
      <c r="CG34" s="37">
        <f>SUM(CG35:CG36)</f>
        <v>0</v>
      </c>
      <c r="CH34" s="37">
        <f>SUM(CH35:CH36)</f>
        <v>0</v>
      </c>
      <c r="CI34" s="37">
        <f>SUM(CI35:CI36)</f>
        <v>0</v>
      </c>
      <c r="CJ34" s="37">
        <f>SUM(CJ35:CJ36)</f>
        <v>0</v>
      </c>
      <c r="CK34" s="37">
        <f>SUM(CK35:CK36)</f>
        <v>0</v>
      </c>
      <c r="CL34" s="37">
        <f>SUM(CL35:CL36)</f>
        <v>0</v>
      </c>
      <c r="CM34" s="37">
        <f>SUM(CM35:CM36)</f>
        <v>0</v>
      </c>
      <c r="CN34" s="37">
        <f>SUM(CN35:CN36)</f>
        <v>0</v>
      </c>
      <c r="CO34" s="37">
        <f>SUM(CO35:CO36)</f>
        <v>0</v>
      </c>
      <c r="CP34" s="37">
        <f>SUM(CP35:CP36)</f>
        <v>0</v>
      </c>
      <c r="CQ34" s="37">
        <f>SUM(CQ35:CQ36)</f>
        <v>0</v>
      </c>
      <c r="CR34" s="37">
        <f>SUM(CR35:CR36)</f>
        <v>0</v>
      </c>
      <c r="CS34" s="37">
        <f>SUM(CS35:CS36)</f>
        <v>0</v>
      </c>
      <c r="CT34" s="37">
        <f>SUM(CT35:CT36)</f>
        <v>0</v>
      </c>
      <c r="CU34" s="37">
        <f>SUM(CU35:CU36)</f>
        <v>0</v>
      </c>
      <c r="CV34" s="37">
        <f>SUM(CV35:CV36)</f>
        <v>0</v>
      </c>
      <c r="CW34" s="37">
        <f>SUM(CW35:CW36)</f>
        <v>0</v>
      </c>
      <c r="CX34" s="37">
        <f>SUM(CX35:CX36)</f>
        <v>0</v>
      </c>
      <c r="CY34" s="37">
        <f>SUM(CY35:CY36)</f>
        <v>0</v>
      </c>
      <c r="CZ34" s="37">
        <f>SUM(CZ35:CZ36)</f>
        <v>0</v>
      </c>
      <c r="DA34" s="37">
        <f>SUM(DA35:DA36)</f>
        <v>0</v>
      </c>
      <c r="DB34" s="37">
        <f>SUM(DB35:DB36)</f>
        <v>0</v>
      </c>
      <c r="DC34" s="37">
        <f>SUM(DC35:DC36)</f>
        <v>0</v>
      </c>
      <c r="DD34" s="37">
        <f>SUM(DD35:DD36)</f>
        <v>0</v>
      </c>
      <c r="DE34" s="37">
        <f>SUM(DE35:DE36)</f>
        <v>0</v>
      </c>
      <c r="DF34" s="37">
        <f>SUM(DF35:DF36)</f>
        <v>0</v>
      </c>
      <c r="DG34" s="37">
        <f>SUM(DG35:DG36)</f>
        <v>0</v>
      </c>
      <c r="DH34" s="37">
        <f>SUM(DH35:DH36)</f>
        <v>0</v>
      </c>
      <c r="DI34" s="37">
        <f>SUM(DI35:DI36)</f>
        <v>0</v>
      </c>
      <c r="DJ34" s="37">
        <f>SUM(DJ35:DJ36)</f>
        <v>0</v>
      </c>
      <c r="DK34" s="37">
        <f>SUM(DK35:DK36)</f>
        <v>0</v>
      </c>
      <c r="DL34" s="37">
        <f>SUM(DL35:DL36)</f>
        <v>0</v>
      </c>
      <c r="DM34" s="37">
        <f>SUM(DM35:DM36)</f>
        <v>0</v>
      </c>
      <c r="DN34" s="37">
        <f>SUM(DN35:DN36)</f>
        <v>0</v>
      </c>
      <c r="DO34" s="37">
        <f>SUM(DO35:DO36)</f>
        <v>0</v>
      </c>
      <c r="DP34" s="37">
        <f>SUM(DP35:DP36)</f>
        <v>0</v>
      </c>
      <c r="DQ34" s="37">
        <f>SUM(DQ35:DQ36)</f>
        <v>0</v>
      </c>
      <c r="DR34" s="37">
        <f>SUM(DR35:DR36)</f>
        <v>0</v>
      </c>
      <c r="DS34" s="37">
        <f>SUM(DS35:DS36)</f>
        <v>0</v>
      </c>
      <c r="DT34" s="37">
        <f>SUM(DT35:DT36)</f>
        <v>0</v>
      </c>
      <c r="DU34" s="37">
        <f>SUM(DU35:DU36)</f>
        <v>0</v>
      </c>
      <c r="DV34" s="37">
        <f>SUM(DV35:DV36)</f>
        <v>0</v>
      </c>
      <c r="DW34" s="37">
        <f>SUM(DW35:DW36)</f>
        <v>0</v>
      </c>
      <c r="DX34" s="37">
        <f>SUM(DX35:DX36)</f>
        <v>0</v>
      </c>
      <c r="DY34" s="37">
        <f>SUM(DY35:DY36)</f>
        <v>0</v>
      </c>
      <c r="DZ34" s="37">
        <f>SUM(DZ35:DZ36)</f>
        <v>0</v>
      </c>
      <c r="EA34" s="37">
        <f>SUM(EA35:EA36)</f>
        <v>0</v>
      </c>
      <c r="EB34" s="37">
        <f>SUM(EB35:EB36)</f>
        <v>0</v>
      </c>
      <c r="EC34" s="37">
        <f>SUM(EC35:EC36)</f>
        <v>0</v>
      </c>
      <c r="ED34" s="37">
        <f>SUM(ED35:ED36)</f>
        <v>0</v>
      </c>
      <c r="EE34" s="37">
        <f>SUM(EE35:EE36)</f>
        <v>0</v>
      </c>
      <c r="EF34" s="37">
        <f>SUM(EF35:EF36)</f>
        <v>0</v>
      </c>
      <c r="EG34" s="37">
        <f>SUM(EG35:EG36)</f>
        <v>0</v>
      </c>
      <c r="EH34" s="37">
        <f>SUM(EH35:EH36)</f>
        <v>0</v>
      </c>
      <c r="EI34" s="37">
        <f>SUM(EI35:EI36)</f>
        <v>0</v>
      </c>
      <c r="EJ34" s="37">
        <f>SUM(EJ35:EJ36)</f>
        <v>0</v>
      </c>
      <c r="EK34" s="37">
        <f>SUM(EK35:EK36)</f>
        <v>0</v>
      </c>
      <c r="EL34" s="37">
        <f>SUM(EL35:EL36)</f>
        <v>0</v>
      </c>
      <c r="EM34" s="37">
        <f>SUM(EM35:EM36)</f>
        <v>0</v>
      </c>
      <c r="EN34" s="37">
        <f>SUM(EN35:EN36)</f>
        <v>0</v>
      </c>
      <c r="EO34" s="37">
        <f>SUM(EO35:EO36)</f>
        <v>0</v>
      </c>
      <c r="EP34" s="37">
        <f>SUM(EP35:EP36)</f>
        <v>0</v>
      </c>
      <c r="EQ34" s="37">
        <f>SUM(EQ35:EQ36)</f>
        <v>0</v>
      </c>
      <c r="ER34" s="37">
        <f>SUM(ER35:ER36)</f>
        <v>0</v>
      </c>
      <c r="ES34" s="37">
        <f>SUM(ES35:ES36)</f>
        <v>0</v>
      </c>
      <c r="ET34" s="37">
        <f>SUM(ET35:ET36)</f>
        <v>0</v>
      </c>
      <c r="EU34" s="37">
        <f>SUM(EU35:EU36)</f>
        <v>0</v>
      </c>
      <c r="EV34" s="37">
        <f>SUM(EV35:EV36)</f>
        <v>0</v>
      </c>
      <c r="EW34" s="37">
        <f>SUM(EW35:EW36)</f>
        <v>0</v>
      </c>
      <c r="EX34" s="37">
        <f>SUM(EX35:EX36)</f>
        <v>0</v>
      </c>
      <c r="EY34" s="37">
        <f>SUM(EY35:EY36)</f>
        <v>0</v>
      </c>
      <c r="EZ34" s="37">
        <f>SUM(EZ35:EZ36)</f>
        <v>0</v>
      </c>
      <c r="FA34" s="37">
        <f>SUM(FA35:FA36)</f>
        <v>0</v>
      </c>
      <c r="FB34" s="37">
        <f>SUM(FB35:FB36)</f>
        <v>0</v>
      </c>
      <c r="FC34" s="37">
        <f>SUM(FC35:FC36)</f>
        <v>0</v>
      </c>
      <c r="FD34" s="37">
        <f>SUM(FD35:FD36)</f>
        <v>0</v>
      </c>
      <c r="FE34" s="37">
        <f>SUM(FE35:FE36)</f>
        <v>0</v>
      </c>
      <c r="FF34" s="37">
        <f>SUM(FF35:FF36)</f>
        <v>0</v>
      </c>
      <c r="FG34" s="33">
        <f>SUM(FG35:FG36)</f>
        <v>18.821000000000002</v>
      </c>
      <c r="FH34" s="44">
        <f>SUM(FH35:FH36)</f>
        <v>11.505000000000001</v>
      </c>
      <c r="FI34" s="37">
        <f>SUM(FI35:FI36)</f>
        <v>11.505000000000001</v>
      </c>
      <c r="FJ34" s="37">
        <f>SUM(FJ35:FJ36)</f>
        <v>11.505000000000001</v>
      </c>
      <c r="FK34" s="37">
        <f>SUM(FK35:FK36)</f>
        <v>0</v>
      </c>
      <c r="FL34" s="37">
        <f>SUM(FL35:FL36)</f>
        <v>0</v>
      </c>
      <c r="FM34" s="37">
        <f>SUM(FM35:FM36)</f>
        <v>0</v>
      </c>
      <c r="FN34" s="37">
        <f>SUM(FN35:FN36)</f>
        <v>0</v>
      </c>
      <c r="FO34" s="37">
        <f>SUM(FO35:FO36)</f>
        <v>0</v>
      </c>
      <c r="FP34" s="37">
        <f>SUM(FP35:FP36)</f>
        <v>0</v>
      </c>
      <c r="FQ34" s="37">
        <f>SUM(FQ35:FQ36)</f>
        <v>0</v>
      </c>
      <c r="FR34" s="37">
        <f>SUM(FR35:FR36)</f>
        <v>0</v>
      </c>
      <c r="FS34" s="37">
        <f>SUM(FS35:FS36)</f>
        <v>0</v>
      </c>
      <c r="FT34" s="37">
        <f>SUM(FT35:FT36)</f>
        <v>0</v>
      </c>
      <c r="FU34" s="37">
        <f>SUM(FU35:FU36)</f>
        <v>0</v>
      </c>
      <c r="FV34" s="37">
        <f>SUM(FV35:FV36)</f>
        <v>0</v>
      </c>
      <c r="FW34" s="37">
        <f>SUM(FW35:FW36)</f>
        <v>0</v>
      </c>
      <c r="FX34" s="37">
        <f>SUM(FX35:FX36)</f>
        <v>0</v>
      </c>
      <c r="FY34" s="37">
        <f>SUM(FY35:FY36)</f>
        <v>0</v>
      </c>
      <c r="FZ34" s="37">
        <f>SUM(FZ35:FZ36)</f>
        <v>0</v>
      </c>
      <c r="GA34" s="37">
        <f>SUM(GA35:GA36)</f>
        <v>0</v>
      </c>
      <c r="GB34" s="37">
        <f>SUM(GB35:GB36)</f>
        <v>0</v>
      </c>
      <c r="GC34" s="37">
        <f>SUM(GC35:GC36)</f>
        <v>0</v>
      </c>
      <c r="GD34" s="37">
        <f>SUM(GD35:GD36)</f>
        <v>0</v>
      </c>
      <c r="GE34" s="37">
        <f>SUM(GE35:GE36)</f>
        <v>0</v>
      </c>
      <c r="GF34" s="37">
        <f>SUM(GF35:GF36)</f>
        <v>0</v>
      </c>
      <c r="GG34" s="43">
        <f>SUM(GG35:GG36)</f>
        <v>0</v>
      </c>
      <c r="GH34" s="49">
        <f>SUM(GH35:GH36)</f>
        <v>0</v>
      </c>
      <c r="GI34" s="37">
        <f>SUM(GI35:GI36)</f>
        <v>16.417999999999999</v>
      </c>
      <c r="GJ34" s="37">
        <f>SUM(GJ35:GJ36)</f>
        <v>0</v>
      </c>
      <c r="GK34" s="37">
        <f>SUM(GK35:GK36)</f>
        <v>0</v>
      </c>
      <c r="GL34" s="37">
        <f>SUM(GL35:GL36)</f>
        <v>0</v>
      </c>
      <c r="GM34" s="37">
        <f>SUM(GM35:GM36)</f>
        <v>0</v>
      </c>
      <c r="GN34" s="33">
        <f>SUM(GN35:GN36)</f>
        <v>16.417999999999999</v>
      </c>
    </row>
    <row r="35" spans="1:196" s="15" customFormat="1" ht="45" customHeight="1" outlineLevel="1" x14ac:dyDescent="0.25">
      <c r="A35" s="71" t="s">
        <v>149</v>
      </c>
      <c r="B35" s="70" t="s">
        <v>148</v>
      </c>
      <c r="C35" s="40" t="s">
        <v>138</v>
      </c>
      <c r="D35" s="92">
        <v>7</v>
      </c>
      <c r="E35" s="83">
        <v>2013</v>
      </c>
      <c r="F35" s="83">
        <v>2013</v>
      </c>
      <c r="G35" s="21">
        <f>FG35</f>
        <v>7.3159999999999998</v>
      </c>
      <c r="H35" s="21">
        <f>FG35</f>
        <v>7.3159999999999998</v>
      </c>
      <c r="I35" s="38"/>
      <c r="J35" s="36"/>
      <c r="K35" s="21"/>
      <c r="L35" s="21"/>
      <c r="M35" s="21"/>
      <c r="N35" s="21"/>
      <c r="O35" s="21"/>
      <c r="P35" s="35"/>
      <c r="Q35" s="34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>
        <v>7.3159999999999998</v>
      </c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37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37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33">
        <f>EF35+DE35+CD35+BC35+AB35+Q35</f>
        <v>7.3159999999999998</v>
      </c>
      <c r="FH35" s="36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35"/>
      <c r="GH35" s="34"/>
      <c r="GI35" s="21">
        <v>6.3719999999999999</v>
      </c>
      <c r="GJ35" s="21"/>
      <c r="GK35" s="21"/>
      <c r="GL35" s="21"/>
      <c r="GM35" s="21"/>
      <c r="GN35" s="33">
        <f>GH35+GI35+GJ35+GK35+GL35+GM35</f>
        <v>6.3719999999999999</v>
      </c>
    </row>
    <row r="36" spans="1:196" s="15" customFormat="1" ht="38.25" customHeight="1" outlineLevel="1" x14ac:dyDescent="0.25">
      <c r="A36" s="71" t="s">
        <v>147</v>
      </c>
      <c r="B36" s="42" t="s">
        <v>146</v>
      </c>
      <c r="C36" s="40" t="s">
        <v>28</v>
      </c>
      <c r="D36" s="92">
        <v>0.4</v>
      </c>
      <c r="E36" s="83">
        <v>2013</v>
      </c>
      <c r="F36" s="83">
        <v>2013</v>
      </c>
      <c r="G36" s="21">
        <f>FG36</f>
        <v>11.505000000000001</v>
      </c>
      <c r="H36" s="21">
        <f>FG36</f>
        <v>11.505000000000001</v>
      </c>
      <c r="I36" s="38"/>
      <c r="J36" s="91"/>
      <c r="K36" s="85"/>
      <c r="L36" s="85"/>
      <c r="M36" s="85"/>
      <c r="N36" s="85"/>
      <c r="O36" s="85"/>
      <c r="P36" s="88">
        <f>SUM(J36:O36)</f>
        <v>0</v>
      </c>
      <c r="Q36" s="34"/>
      <c r="R36" s="21">
        <f>S36+W36+X36</f>
        <v>0</v>
      </c>
      <c r="S36" s="21">
        <f>T36+U36</f>
        <v>0</v>
      </c>
      <c r="T36" s="21">
        <f>Q36</f>
        <v>0</v>
      </c>
      <c r="U36" s="21"/>
      <c r="V36" s="21"/>
      <c r="W36" s="21">
        <f>Q36</f>
        <v>0</v>
      </c>
      <c r="X36" s="21"/>
      <c r="Y36" s="21"/>
      <c r="Z36" s="21"/>
      <c r="AA36" s="21"/>
      <c r="AB36" s="21">
        <v>11.505000000000001</v>
      </c>
      <c r="AC36" s="21">
        <f>AD36+AK36+AP36</f>
        <v>11.505000000000001</v>
      </c>
      <c r="AD36" s="21">
        <f>AE36</f>
        <v>11.505000000000001</v>
      </c>
      <c r="AE36" s="21">
        <f>AB36</f>
        <v>11.505000000000001</v>
      </c>
      <c r="AF36" s="21"/>
      <c r="AG36" s="21">
        <f>AI36</f>
        <v>0</v>
      </c>
      <c r="AH36" s="21"/>
      <c r="AI36" s="21"/>
      <c r="AJ36" s="21"/>
      <c r="AK36" s="21"/>
      <c r="AL36" s="21"/>
      <c r="AM36" s="21"/>
      <c r="AN36" s="21"/>
      <c r="AO36" s="21"/>
      <c r="AP36" s="21">
        <f>AR36</f>
        <v>0</v>
      </c>
      <c r="AQ36" s="21"/>
      <c r="AR36" s="21"/>
      <c r="AS36" s="21"/>
      <c r="AT36" s="21">
        <f>AU36</f>
        <v>0</v>
      </c>
      <c r="AU36" s="21"/>
      <c r="AV36" s="37"/>
      <c r="AW36" s="37"/>
      <c r="AX36" s="37"/>
      <c r="AY36" s="37"/>
      <c r="AZ36" s="37"/>
      <c r="BA36" s="37"/>
      <c r="BB36" s="37"/>
      <c r="BC36" s="21"/>
      <c r="BD36" s="21">
        <f>BE36+BL36+BQ36</f>
        <v>0</v>
      </c>
      <c r="BE36" s="21">
        <f>BF36+BH36</f>
        <v>0</v>
      </c>
      <c r="BF36" s="21">
        <f>BC36</f>
        <v>0</v>
      </c>
      <c r="BG36" s="21"/>
      <c r="BH36" s="21">
        <f>BJ36</f>
        <v>0</v>
      </c>
      <c r="BI36" s="21"/>
      <c r="BJ36" s="21">
        <f>BC36</f>
        <v>0</v>
      </c>
      <c r="BK36" s="21"/>
      <c r="BL36" s="21">
        <f>BC36</f>
        <v>0</v>
      </c>
      <c r="BM36" s="21"/>
      <c r="BN36" s="21"/>
      <c r="BO36" s="21"/>
      <c r="BP36" s="21"/>
      <c r="BQ36" s="21">
        <f>BS36</f>
        <v>0</v>
      </c>
      <c r="BR36" s="21"/>
      <c r="BS36" s="21">
        <f>BC36</f>
        <v>0</v>
      </c>
      <c r="BT36" s="21"/>
      <c r="BU36" s="21">
        <f>BV36</f>
        <v>0</v>
      </c>
      <c r="BV36" s="21">
        <f>BC36</f>
        <v>0</v>
      </c>
      <c r="BW36" s="37"/>
      <c r="BX36" s="37"/>
      <c r="BY36" s="37"/>
      <c r="BZ36" s="37"/>
      <c r="CA36" s="37"/>
      <c r="CB36" s="37"/>
      <c r="CC36" s="37"/>
      <c r="CD36" s="21"/>
      <c r="CE36" s="21">
        <f>CF36+CM36+CR36</f>
        <v>0</v>
      </c>
      <c r="CF36" s="37">
        <f>CG36+CI36</f>
        <v>0</v>
      </c>
      <c r="CG36" s="21">
        <f>CD36</f>
        <v>0</v>
      </c>
      <c r="CH36" s="21"/>
      <c r="CI36" s="21">
        <f>CK36</f>
        <v>0</v>
      </c>
      <c r="CJ36" s="21"/>
      <c r="CK36" s="21">
        <f>CD36</f>
        <v>0</v>
      </c>
      <c r="CL36" s="21"/>
      <c r="CM36" s="21">
        <f>CD36</f>
        <v>0</v>
      </c>
      <c r="CN36" s="21"/>
      <c r="CO36" s="21"/>
      <c r="CP36" s="21"/>
      <c r="CQ36" s="21"/>
      <c r="CR36" s="21">
        <f>CT36</f>
        <v>0</v>
      </c>
      <c r="CS36" s="21"/>
      <c r="CT36" s="21">
        <f>CD36</f>
        <v>0</v>
      </c>
      <c r="CU36" s="21"/>
      <c r="CV36" s="21">
        <f>CW36</f>
        <v>0</v>
      </c>
      <c r="CW36" s="21">
        <f>CD36</f>
        <v>0</v>
      </c>
      <c r="CX36" s="37"/>
      <c r="CY36" s="37"/>
      <c r="CZ36" s="37"/>
      <c r="DA36" s="37"/>
      <c r="DB36" s="37"/>
      <c r="DC36" s="37"/>
      <c r="DD36" s="37"/>
      <c r="DE36" s="21"/>
      <c r="DF36" s="21">
        <f>DG36+DN36+DS36</f>
        <v>0</v>
      </c>
      <c r="DG36" s="21">
        <f>DH36</f>
        <v>0</v>
      </c>
      <c r="DH36" s="21">
        <f>DE36</f>
        <v>0</v>
      </c>
      <c r="DI36" s="21"/>
      <c r="DJ36" s="21">
        <f>DL36</f>
        <v>0</v>
      </c>
      <c r="DK36" s="21"/>
      <c r="DL36" s="21">
        <f>DE36</f>
        <v>0</v>
      </c>
      <c r="DM36" s="21"/>
      <c r="DN36" s="21">
        <f>DE36</f>
        <v>0</v>
      </c>
      <c r="DO36" s="21"/>
      <c r="DP36" s="21"/>
      <c r="DQ36" s="21"/>
      <c r="DR36" s="21"/>
      <c r="DS36" s="21">
        <f>DU36</f>
        <v>0</v>
      </c>
      <c r="DT36" s="21"/>
      <c r="DU36" s="21">
        <f>DE36</f>
        <v>0</v>
      </c>
      <c r="DV36" s="21"/>
      <c r="DW36" s="21">
        <f>DX36</f>
        <v>0</v>
      </c>
      <c r="DX36" s="21">
        <f>DE36</f>
        <v>0</v>
      </c>
      <c r="DY36" s="37"/>
      <c r="DZ36" s="37"/>
      <c r="EA36" s="37"/>
      <c r="EB36" s="37"/>
      <c r="EC36" s="37"/>
      <c r="ED36" s="37"/>
      <c r="EE36" s="37"/>
      <c r="EF36" s="21"/>
      <c r="EG36" s="21">
        <f>EH36+EO36+ET36</f>
        <v>0</v>
      </c>
      <c r="EH36" s="37">
        <f>EI36+EK36</f>
        <v>0</v>
      </c>
      <c r="EI36" s="21">
        <f>EF36</f>
        <v>0</v>
      </c>
      <c r="EJ36" s="21"/>
      <c r="EK36" s="21">
        <f>EM36</f>
        <v>0</v>
      </c>
      <c r="EL36" s="21"/>
      <c r="EM36" s="21">
        <f>EF36</f>
        <v>0</v>
      </c>
      <c r="EN36" s="21"/>
      <c r="EO36" s="21">
        <f>EF36</f>
        <v>0</v>
      </c>
      <c r="EP36" s="21"/>
      <c r="EQ36" s="21"/>
      <c r="ER36" s="21"/>
      <c r="ES36" s="21"/>
      <c r="ET36" s="21">
        <f>EV36</f>
        <v>0</v>
      </c>
      <c r="EU36" s="21"/>
      <c r="EV36" s="21">
        <f>EF36</f>
        <v>0</v>
      </c>
      <c r="EW36" s="21"/>
      <c r="EX36" s="21">
        <f>EY36</f>
        <v>0</v>
      </c>
      <c r="EY36" s="21">
        <f>EF36</f>
        <v>0</v>
      </c>
      <c r="EZ36" s="37"/>
      <c r="FA36" s="37"/>
      <c r="FB36" s="37"/>
      <c r="FC36" s="37"/>
      <c r="FD36" s="37"/>
      <c r="FE36" s="37"/>
      <c r="FF36" s="37"/>
      <c r="FG36" s="33">
        <f>EF36+DE36+CD36+BC36+AB36+Q36</f>
        <v>11.505000000000001</v>
      </c>
      <c r="FH36" s="36">
        <f>FI36+FL36</f>
        <v>11.505000000000001</v>
      </c>
      <c r="FI36" s="21">
        <f>FJ36+FL36</f>
        <v>11.505000000000001</v>
      </c>
      <c r="FJ36" s="21">
        <f>EI36+CG36+BF36+AE36+T36+DH36</f>
        <v>11.505000000000001</v>
      </c>
      <c r="FK36" s="21"/>
      <c r="FL36" s="21">
        <f>FN36</f>
        <v>0</v>
      </c>
      <c r="FM36" s="21"/>
      <c r="FN36" s="21">
        <f>EM36+CK36+BJ36+AI36+V36+DL36</f>
        <v>0</v>
      </c>
      <c r="FO36" s="21"/>
      <c r="FP36" s="21">
        <f>EO36+CM36+BL36+AK36+W36+DN36</f>
        <v>0</v>
      </c>
      <c r="FQ36" s="21"/>
      <c r="FR36" s="21"/>
      <c r="FS36" s="21"/>
      <c r="FT36" s="21"/>
      <c r="FU36" s="21">
        <f>ET36+CR36+BQ36+AP36+X36+DS36</f>
        <v>0</v>
      </c>
      <c r="FV36" s="21"/>
      <c r="FW36" s="21">
        <f>EV36+CT36+BS36+AR36+Y36+DU36</f>
        <v>0</v>
      </c>
      <c r="FX36" s="21"/>
      <c r="FY36" s="21">
        <f>EX36+CV36+BU36+AT36+Z36+DW36</f>
        <v>0</v>
      </c>
      <c r="FZ36" s="21">
        <f>EY36+CW36+BV36+AU36+AA36</f>
        <v>0</v>
      </c>
      <c r="GA36" s="37"/>
      <c r="GB36" s="37"/>
      <c r="GC36" s="37"/>
      <c r="GD36" s="37"/>
      <c r="GE36" s="37"/>
      <c r="GF36" s="37"/>
      <c r="GG36" s="43"/>
      <c r="GH36" s="34"/>
      <c r="GI36" s="21">
        <v>10.045999999999999</v>
      </c>
      <c r="GJ36" s="21"/>
      <c r="GK36" s="21"/>
      <c r="GL36" s="21"/>
      <c r="GM36" s="21"/>
      <c r="GN36" s="33">
        <f>GH36+GI36+GJ36+GK36+GL36+GM36</f>
        <v>10.045999999999999</v>
      </c>
    </row>
    <row r="37" spans="1:196" s="74" customFormat="1" ht="17.25" customHeight="1" outlineLevel="1" x14ac:dyDescent="0.25">
      <c r="A37" s="121"/>
      <c r="B37" s="109" t="s">
        <v>45</v>
      </c>
      <c r="C37" s="46"/>
      <c r="D37" s="125">
        <f>SUM(D38:D39)</f>
        <v>0.4</v>
      </c>
      <c r="E37" s="103"/>
      <c r="F37" s="103"/>
      <c r="G37" s="37">
        <f>SUM(G38:G39)</f>
        <v>2.4838999999999998</v>
      </c>
      <c r="H37" s="37">
        <f>SUM(H38:H39)</f>
        <v>2.0670000000000002</v>
      </c>
      <c r="I37" s="33">
        <f>SUM(I38:I39)</f>
        <v>0</v>
      </c>
      <c r="J37" s="44">
        <f>SUM(J38:J39)</f>
        <v>0</v>
      </c>
      <c r="K37" s="37">
        <f>SUM(K38:K39)</f>
        <v>0</v>
      </c>
      <c r="L37" s="37">
        <f>SUM(L38:L39)</f>
        <v>0</v>
      </c>
      <c r="M37" s="37">
        <f>SUM(M38:M39)</f>
        <v>0</v>
      </c>
      <c r="N37" s="37">
        <f>SUM(N38:N39)</f>
        <v>0</v>
      </c>
      <c r="O37" s="37">
        <f>SUM(O38:O39)</f>
        <v>0</v>
      </c>
      <c r="P37" s="43">
        <f>SUM(P38:P39)</f>
        <v>0</v>
      </c>
      <c r="Q37" s="49">
        <f>SUM(Q38:Q39)</f>
        <v>1.7130000000000001</v>
      </c>
      <c r="R37" s="37">
        <f>SUM(R38:R39)</f>
        <v>0</v>
      </c>
      <c r="S37" s="37">
        <f>SUM(S38:S39)</f>
        <v>0</v>
      </c>
      <c r="T37" s="37">
        <f>SUM(T38:T39)</f>
        <v>0</v>
      </c>
      <c r="U37" s="37">
        <f>SUM(U38:U39)</f>
        <v>0</v>
      </c>
      <c r="V37" s="37">
        <f>SUM(V38:V39)</f>
        <v>0</v>
      </c>
      <c r="W37" s="37">
        <f>SUM(W38:W39)</f>
        <v>0</v>
      </c>
      <c r="X37" s="37">
        <f>SUM(X38:X39)</f>
        <v>0</v>
      </c>
      <c r="Y37" s="37">
        <f>SUM(Y38:Y39)</f>
        <v>0</v>
      </c>
      <c r="Z37" s="37">
        <f>SUM(Z38:Z39)</f>
        <v>0</v>
      </c>
      <c r="AA37" s="37">
        <f>SUM(AA38:AA39)</f>
        <v>0</v>
      </c>
      <c r="AB37" s="37">
        <f>SUM(AB38:AB39)</f>
        <v>0.35399999999999998</v>
      </c>
      <c r="AC37" s="37">
        <f>SUM(AC38:AC39)</f>
        <v>0</v>
      </c>
      <c r="AD37" s="37">
        <f>SUM(AD38:AD39)</f>
        <v>0</v>
      </c>
      <c r="AE37" s="37">
        <f>SUM(AE38:AE39)</f>
        <v>0</v>
      </c>
      <c r="AF37" s="37">
        <f>SUM(AF38:AF39)</f>
        <v>0</v>
      </c>
      <c r="AG37" s="37">
        <f>SUM(AG38:AG39)</f>
        <v>0</v>
      </c>
      <c r="AH37" s="37">
        <f>SUM(AH38:AH39)</f>
        <v>0</v>
      </c>
      <c r="AI37" s="37">
        <f>SUM(AI38:AI39)</f>
        <v>0</v>
      </c>
      <c r="AJ37" s="37">
        <f>SUM(AJ38:AJ39)</f>
        <v>0</v>
      </c>
      <c r="AK37" s="37">
        <f>SUM(AK38:AK39)</f>
        <v>0</v>
      </c>
      <c r="AL37" s="37">
        <f>SUM(AL38:AL39)</f>
        <v>0</v>
      </c>
      <c r="AM37" s="37">
        <f>SUM(AM38:AM39)</f>
        <v>0</v>
      </c>
      <c r="AN37" s="37">
        <f>SUM(AN38:AN39)</f>
        <v>0</v>
      </c>
      <c r="AO37" s="37">
        <f>SUM(AO38:AO39)</f>
        <v>0</v>
      </c>
      <c r="AP37" s="37">
        <f>SUM(AP38:AP39)</f>
        <v>0</v>
      </c>
      <c r="AQ37" s="37">
        <f>SUM(AQ38:AQ39)</f>
        <v>0</v>
      </c>
      <c r="AR37" s="37">
        <f>SUM(AR38:AR39)</f>
        <v>0</v>
      </c>
      <c r="AS37" s="37">
        <f>SUM(AS38:AS39)</f>
        <v>0</v>
      </c>
      <c r="AT37" s="37">
        <f>SUM(AT38:AT39)</f>
        <v>0</v>
      </c>
      <c r="AU37" s="37">
        <f>SUM(AU38:AU39)</f>
        <v>0</v>
      </c>
      <c r="AV37" s="37">
        <f>SUM(AV38:AV39)</f>
        <v>0</v>
      </c>
      <c r="AW37" s="37">
        <f>SUM(AW38:AW39)</f>
        <v>0</v>
      </c>
      <c r="AX37" s="37">
        <f>SUM(AX38:AX39)</f>
        <v>0</v>
      </c>
      <c r="AY37" s="37">
        <f>SUM(AY38:AY39)</f>
        <v>0</v>
      </c>
      <c r="AZ37" s="37">
        <f>SUM(AZ38:AZ39)</f>
        <v>0</v>
      </c>
      <c r="BA37" s="37">
        <f>SUM(BA38:BA39)</f>
        <v>0</v>
      </c>
      <c r="BB37" s="37">
        <f>SUM(BB38:BB39)</f>
        <v>0</v>
      </c>
      <c r="BC37" s="37">
        <f>SUM(BC38:BC39)</f>
        <v>0</v>
      </c>
      <c r="BD37" s="37">
        <f>SUM(BD38:BD39)</f>
        <v>0</v>
      </c>
      <c r="BE37" s="37">
        <f>SUM(BE38:BE39)</f>
        <v>0</v>
      </c>
      <c r="BF37" s="37">
        <f>SUM(BF38:BF39)</f>
        <v>0</v>
      </c>
      <c r="BG37" s="37">
        <f>SUM(BG38:BG39)</f>
        <v>0</v>
      </c>
      <c r="BH37" s="37">
        <f>SUM(BH38:BH39)</f>
        <v>0</v>
      </c>
      <c r="BI37" s="37">
        <f>SUM(BI38:BI39)</f>
        <v>0</v>
      </c>
      <c r="BJ37" s="37">
        <f>SUM(BJ38:BJ39)</f>
        <v>0</v>
      </c>
      <c r="BK37" s="37">
        <f>SUM(BK38:BK39)</f>
        <v>0</v>
      </c>
      <c r="BL37" s="37">
        <f>SUM(BL38:BL39)</f>
        <v>0</v>
      </c>
      <c r="BM37" s="37">
        <f>SUM(BM38:BM39)</f>
        <v>0</v>
      </c>
      <c r="BN37" s="37">
        <f>SUM(BN38:BN39)</f>
        <v>0</v>
      </c>
      <c r="BO37" s="37">
        <f>SUM(BO38:BO39)</f>
        <v>0</v>
      </c>
      <c r="BP37" s="37">
        <f>SUM(BP38:BP39)</f>
        <v>0</v>
      </c>
      <c r="BQ37" s="37">
        <f>SUM(BQ38:BQ39)</f>
        <v>0</v>
      </c>
      <c r="BR37" s="37">
        <f>SUM(BR38:BR39)</f>
        <v>0</v>
      </c>
      <c r="BS37" s="37">
        <f>SUM(BS38:BS39)</f>
        <v>0</v>
      </c>
      <c r="BT37" s="37">
        <f>SUM(BT38:BT39)</f>
        <v>0</v>
      </c>
      <c r="BU37" s="37">
        <f>SUM(BU38:BU39)</f>
        <v>0</v>
      </c>
      <c r="BV37" s="37">
        <f>SUM(BV38:BV39)</f>
        <v>0</v>
      </c>
      <c r="BW37" s="37">
        <f>SUM(BW38:BW39)</f>
        <v>0</v>
      </c>
      <c r="BX37" s="37">
        <f>SUM(BX38:BX39)</f>
        <v>0</v>
      </c>
      <c r="BY37" s="37">
        <f>SUM(BY38:BY39)</f>
        <v>0</v>
      </c>
      <c r="BZ37" s="37">
        <f>SUM(BZ38:BZ39)</f>
        <v>0</v>
      </c>
      <c r="CA37" s="37">
        <f>SUM(CA38:CA39)</f>
        <v>0</v>
      </c>
      <c r="CB37" s="37">
        <f>SUM(CB38:CB39)</f>
        <v>0</v>
      </c>
      <c r="CC37" s="37">
        <f>SUM(CC38:CC39)</f>
        <v>0</v>
      </c>
      <c r="CD37" s="37">
        <f>SUM(CD38:CD39)</f>
        <v>0</v>
      </c>
      <c r="CE37" s="37">
        <f>SUM(CE38:CE39)</f>
        <v>0</v>
      </c>
      <c r="CF37" s="37">
        <f>SUM(CF38:CF39)</f>
        <v>0</v>
      </c>
      <c r="CG37" s="37">
        <f>SUM(CG38:CG39)</f>
        <v>0</v>
      </c>
      <c r="CH37" s="37">
        <f>SUM(CH38:CH39)</f>
        <v>0</v>
      </c>
      <c r="CI37" s="37">
        <f>SUM(CI38:CI39)</f>
        <v>0</v>
      </c>
      <c r="CJ37" s="37">
        <f>SUM(CJ38:CJ39)</f>
        <v>0</v>
      </c>
      <c r="CK37" s="37">
        <f>SUM(CK38:CK39)</f>
        <v>0</v>
      </c>
      <c r="CL37" s="37">
        <f>SUM(CL38:CL39)</f>
        <v>0</v>
      </c>
      <c r="CM37" s="37">
        <f>SUM(CM38:CM39)</f>
        <v>0</v>
      </c>
      <c r="CN37" s="37">
        <f>SUM(CN38:CN39)</f>
        <v>0</v>
      </c>
      <c r="CO37" s="37">
        <f>SUM(CO38:CO39)</f>
        <v>0</v>
      </c>
      <c r="CP37" s="37">
        <f>SUM(CP38:CP39)</f>
        <v>0</v>
      </c>
      <c r="CQ37" s="37">
        <f>SUM(CQ38:CQ39)</f>
        <v>0</v>
      </c>
      <c r="CR37" s="37">
        <f>SUM(CR38:CR39)</f>
        <v>0</v>
      </c>
      <c r="CS37" s="37">
        <f>SUM(CS38:CS39)</f>
        <v>0</v>
      </c>
      <c r="CT37" s="37">
        <f>SUM(CT38:CT39)</f>
        <v>0</v>
      </c>
      <c r="CU37" s="37">
        <f>SUM(CU38:CU39)</f>
        <v>0</v>
      </c>
      <c r="CV37" s="37">
        <f>SUM(CV38:CV39)</f>
        <v>0</v>
      </c>
      <c r="CW37" s="37">
        <f>SUM(CW38:CW39)</f>
        <v>0</v>
      </c>
      <c r="CX37" s="37">
        <f>SUM(CX38:CX39)</f>
        <v>0</v>
      </c>
      <c r="CY37" s="37">
        <f>SUM(CY38:CY39)</f>
        <v>0</v>
      </c>
      <c r="CZ37" s="37">
        <f>SUM(CZ38:CZ39)</f>
        <v>0</v>
      </c>
      <c r="DA37" s="37">
        <f>SUM(DA38:DA39)</f>
        <v>0</v>
      </c>
      <c r="DB37" s="37">
        <f>SUM(DB38:DB39)</f>
        <v>0</v>
      </c>
      <c r="DC37" s="37">
        <f>SUM(DC38:DC39)</f>
        <v>0</v>
      </c>
      <c r="DD37" s="37">
        <f>SUM(DD38:DD39)</f>
        <v>0</v>
      </c>
      <c r="DE37" s="37">
        <f>SUM(DE38:DE39)</f>
        <v>0</v>
      </c>
      <c r="DF37" s="37">
        <f>SUM(DF38:DF39)</f>
        <v>0</v>
      </c>
      <c r="DG37" s="37">
        <f>SUM(DG38:DG39)</f>
        <v>0</v>
      </c>
      <c r="DH37" s="37">
        <f>SUM(DH38:DH39)</f>
        <v>0</v>
      </c>
      <c r="DI37" s="37">
        <f>SUM(DI38:DI39)</f>
        <v>0</v>
      </c>
      <c r="DJ37" s="37">
        <f>SUM(DJ38:DJ39)</f>
        <v>0</v>
      </c>
      <c r="DK37" s="37">
        <f>SUM(DK38:DK39)</f>
        <v>0</v>
      </c>
      <c r="DL37" s="37">
        <f>SUM(DL38:DL39)</f>
        <v>0</v>
      </c>
      <c r="DM37" s="37">
        <f>SUM(DM38:DM39)</f>
        <v>0</v>
      </c>
      <c r="DN37" s="37">
        <f>SUM(DN38:DN39)</f>
        <v>0</v>
      </c>
      <c r="DO37" s="37">
        <f>SUM(DO38:DO39)</f>
        <v>0</v>
      </c>
      <c r="DP37" s="37">
        <f>SUM(DP38:DP39)</f>
        <v>0</v>
      </c>
      <c r="DQ37" s="37">
        <f>SUM(DQ38:DQ39)</f>
        <v>0</v>
      </c>
      <c r="DR37" s="37">
        <f>SUM(DR38:DR39)</f>
        <v>0</v>
      </c>
      <c r="DS37" s="37">
        <f>SUM(DS38:DS39)</f>
        <v>0</v>
      </c>
      <c r="DT37" s="37">
        <f>SUM(DT38:DT39)</f>
        <v>0</v>
      </c>
      <c r="DU37" s="37">
        <f>SUM(DU38:DU39)</f>
        <v>0</v>
      </c>
      <c r="DV37" s="37">
        <f>SUM(DV38:DV39)</f>
        <v>0</v>
      </c>
      <c r="DW37" s="37">
        <f>SUM(DW38:DW39)</f>
        <v>0</v>
      </c>
      <c r="DX37" s="37">
        <f>SUM(DX38:DX39)</f>
        <v>0</v>
      </c>
      <c r="DY37" s="37">
        <f>SUM(DY38:DY39)</f>
        <v>0</v>
      </c>
      <c r="DZ37" s="37">
        <f>SUM(DZ38:DZ39)</f>
        <v>0</v>
      </c>
      <c r="EA37" s="37">
        <f>SUM(EA38:EA39)</f>
        <v>0</v>
      </c>
      <c r="EB37" s="37">
        <f>SUM(EB38:EB39)</f>
        <v>0</v>
      </c>
      <c r="EC37" s="37">
        <f>SUM(EC38:EC39)</f>
        <v>0</v>
      </c>
      <c r="ED37" s="37">
        <f>SUM(ED38:ED39)</f>
        <v>0</v>
      </c>
      <c r="EE37" s="37">
        <f>SUM(EE38:EE39)</f>
        <v>0</v>
      </c>
      <c r="EF37" s="37">
        <f>SUM(EF38:EF39)</f>
        <v>0</v>
      </c>
      <c r="EG37" s="37">
        <f>SUM(EG38:EG39)</f>
        <v>0</v>
      </c>
      <c r="EH37" s="37">
        <f>SUM(EH38:EH39)</f>
        <v>0</v>
      </c>
      <c r="EI37" s="37">
        <f>SUM(EI38:EI39)</f>
        <v>0</v>
      </c>
      <c r="EJ37" s="37">
        <f>SUM(EJ38:EJ39)</f>
        <v>0</v>
      </c>
      <c r="EK37" s="37">
        <f>SUM(EK38:EK39)</f>
        <v>0</v>
      </c>
      <c r="EL37" s="37">
        <f>SUM(EL38:EL39)</f>
        <v>0</v>
      </c>
      <c r="EM37" s="37">
        <f>SUM(EM38:EM39)</f>
        <v>0</v>
      </c>
      <c r="EN37" s="37">
        <f>SUM(EN38:EN39)</f>
        <v>0</v>
      </c>
      <c r="EO37" s="37">
        <f>SUM(EO38:EO39)</f>
        <v>0</v>
      </c>
      <c r="EP37" s="37">
        <f>SUM(EP38:EP39)</f>
        <v>0</v>
      </c>
      <c r="EQ37" s="37">
        <f>SUM(EQ38:EQ39)</f>
        <v>0</v>
      </c>
      <c r="ER37" s="37">
        <f>SUM(ER38:ER39)</f>
        <v>0</v>
      </c>
      <c r="ES37" s="37">
        <f>SUM(ES38:ES39)</f>
        <v>0</v>
      </c>
      <c r="ET37" s="37">
        <f>SUM(ET38:ET39)</f>
        <v>0</v>
      </c>
      <c r="EU37" s="37">
        <f>SUM(EU38:EU39)</f>
        <v>0</v>
      </c>
      <c r="EV37" s="37">
        <f>SUM(EV38:EV39)</f>
        <v>0</v>
      </c>
      <c r="EW37" s="37">
        <f>SUM(EW38:EW39)</f>
        <v>0</v>
      </c>
      <c r="EX37" s="37">
        <f>SUM(EX38:EX39)</f>
        <v>0</v>
      </c>
      <c r="EY37" s="37">
        <f>SUM(EY38:EY39)</f>
        <v>0</v>
      </c>
      <c r="EZ37" s="37">
        <f>SUM(EZ38:EZ39)</f>
        <v>0</v>
      </c>
      <c r="FA37" s="37">
        <f>SUM(FA38:FA39)</f>
        <v>0</v>
      </c>
      <c r="FB37" s="37">
        <f>SUM(FB38:FB39)</f>
        <v>0</v>
      </c>
      <c r="FC37" s="37">
        <f>SUM(FC38:FC39)</f>
        <v>0</v>
      </c>
      <c r="FD37" s="37">
        <f>SUM(FD38:FD39)</f>
        <v>0</v>
      </c>
      <c r="FE37" s="37">
        <f>SUM(FE38:FE39)</f>
        <v>0</v>
      </c>
      <c r="FF37" s="37">
        <f>SUM(FF38:FF39)</f>
        <v>0</v>
      </c>
      <c r="FG37" s="33">
        <f>SUM(FG38:FG39)</f>
        <v>2.0670000000000002</v>
      </c>
      <c r="FH37" s="44">
        <f>SUM(FH38:FH39)</f>
        <v>0</v>
      </c>
      <c r="FI37" s="37">
        <f>SUM(FI38:FI39)</f>
        <v>0</v>
      </c>
      <c r="FJ37" s="37">
        <f>SUM(FJ38:FJ39)</f>
        <v>0</v>
      </c>
      <c r="FK37" s="37">
        <f>SUM(FK38:FK39)</f>
        <v>0</v>
      </c>
      <c r="FL37" s="37">
        <f>SUM(FL38:FL39)</f>
        <v>0</v>
      </c>
      <c r="FM37" s="37">
        <f>SUM(FM38:FM39)</f>
        <v>0</v>
      </c>
      <c r="FN37" s="37">
        <f>SUM(FN38:FN39)</f>
        <v>0</v>
      </c>
      <c r="FO37" s="37">
        <f>SUM(FO38:FO39)</f>
        <v>0</v>
      </c>
      <c r="FP37" s="37">
        <f>SUM(FP38:FP39)</f>
        <v>0</v>
      </c>
      <c r="FQ37" s="37">
        <f>SUM(FQ38:FQ39)</f>
        <v>0</v>
      </c>
      <c r="FR37" s="37">
        <f>SUM(FR38:FR39)</f>
        <v>0</v>
      </c>
      <c r="FS37" s="37">
        <f>SUM(FS38:FS39)</f>
        <v>0</v>
      </c>
      <c r="FT37" s="37">
        <f>SUM(FT38:FT39)</f>
        <v>0</v>
      </c>
      <c r="FU37" s="37">
        <f>SUM(FU38:FU39)</f>
        <v>0</v>
      </c>
      <c r="FV37" s="37">
        <f>SUM(FV38:FV39)</f>
        <v>0</v>
      </c>
      <c r="FW37" s="37">
        <f>SUM(FW38:FW39)</f>
        <v>0</v>
      </c>
      <c r="FX37" s="37">
        <f>SUM(FX38:FX39)</f>
        <v>0</v>
      </c>
      <c r="FY37" s="37">
        <f>SUM(FY38:FY39)</f>
        <v>0</v>
      </c>
      <c r="FZ37" s="37">
        <f>SUM(FZ38:FZ39)</f>
        <v>0</v>
      </c>
      <c r="GA37" s="37">
        <f>SUM(GA38:GA39)</f>
        <v>0</v>
      </c>
      <c r="GB37" s="37">
        <f>SUM(GB38:GB39)</f>
        <v>0</v>
      </c>
      <c r="GC37" s="37">
        <f>SUM(GC38:GC39)</f>
        <v>0</v>
      </c>
      <c r="GD37" s="37">
        <f>SUM(GD38:GD39)</f>
        <v>0</v>
      </c>
      <c r="GE37" s="37">
        <f>SUM(GE38:GE39)</f>
        <v>0</v>
      </c>
      <c r="GF37" s="37">
        <f>SUM(GF38:GF39)</f>
        <v>0</v>
      </c>
      <c r="GG37" s="43">
        <f>SUM(GG38:GG39)</f>
        <v>0</v>
      </c>
      <c r="GH37" s="49">
        <f>SUM(GH38:GH39)</f>
        <v>1.4510000000000001</v>
      </c>
      <c r="GI37" s="37">
        <f>SUM(GI38:GI39)</f>
        <v>0.3</v>
      </c>
      <c r="GJ37" s="37">
        <f>SUM(GJ38:GJ39)</f>
        <v>0</v>
      </c>
      <c r="GK37" s="37">
        <f>SUM(GK38:GK39)</f>
        <v>0</v>
      </c>
      <c r="GL37" s="37">
        <f>SUM(GL38:GL39)</f>
        <v>0</v>
      </c>
      <c r="GM37" s="37">
        <f>SUM(GM38:GM39)</f>
        <v>0</v>
      </c>
      <c r="GN37" s="33">
        <f>SUM(GN38:GN39)</f>
        <v>1.7510000000000001</v>
      </c>
    </row>
    <row r="38" spans="1:196" s="15" customFormat="1" ht="31.5" outlineLevel="1" x14ac:dyDescent="0.25">
      <c r="A38" s="80" t="s">
        <v>145</v>
      </c>
      <c r="B38" s="70" t="s">
        <v>144</v>
      </c>
      <c r="C38" s="40" t="s">
        <v>28</v>
      </c>
      <c r="D38" s="92"/>
      <c r="E38" s="83">
        <v>2012</v>
      </c>
      <c r="F38" s="83">
        <v>2012</v>
      </c>
      <c r="G38" s="21">
        <f>1.805*1.18</f>
        <v>2.1298999999999997</v>
      </c>
      <c r="H38" s="21">
        <v>1.7130000000000001</v>
      </c>
      <c r="I38" s="38"/>
      <c r="J38" s="36"/>
      <c r="K38" s="21"/>
      <c r="L38" s="21"/>
      <c r="M38" s="21"/>
      <c r="N38" s="21"/>
      <c r="O38" s="21"/>
      <c r="P38" s="35"/>
      <c r="Q38" s="34">
        <v>1.7130000000000001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37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37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33">
        <f>EF38+DE38+CD38+BC38+AB38+Q38</f>
        <v>1.7130000000000001</v>
      </c>
      <c r="FH38" s="36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35"/>
      <c r="GH38" s="34">
        <v>1.4510000000000001</v>
      </c>
      <c r="GI38" s="21"/>
      <c r="GJ38" s="21"/>
      <c r="GK38" s="21"/>
      <c r="GL38" s="21"/>
      <c r="GM38" s="21"/>
      <c r="GN38" s="33">
        <f>GH38+GI38+GJ38+GK38+GL38+GM38</f>
        <v>1.4510000000000001</v>
      </c>
    </row>
    <row r="39" spans="1:196" s="15" customFormat="1" ht="31.5" customHeight="1" outlineLevel="1" x14ac:dyDescent="0.25">
      <c r="A39" s="71" t="s">
        <v>143</v>
      </c>
      <c r="B39" s="70" t="s">
        <v>142</v>
      </c>
      <c r="C39" s="40" t="s">
        <v>138</v>
      </c>
      <c r="D39" s="92">
        <v>0.4</v>
      </c>
      <c r="E39" s="83">
        <v>2013</v>
      </c>
      <c r="F39" s="83">
        <v>2013</v>
      </c>
      <c r="G39" s="21">
        <v>0.35399999999999998</v>
      </c>
      <c r="H39" s="21">
        <v>0.35399999999999998</v>
      </c>
      <c r="I39" s="38"/>
      <c r="J39" s="36"/>
      <c r="K39" s="21"/>
      <c r="L39" s="21"/>
      <c r="M39" s="21"/>
      <c r="N39" s="21"/>
      <c r="O39" s="21"/>
      <c r="P39" s="35"/>
      <c r="Q39" s="34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>
        <f>0.3*1.18</f>
        <v>0.35399999999999998</v>
      </c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37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37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33">
        <f>EF39+DE39+CD39+BC39+AB39+Q39</f>
        <v>0.35399999999999998</v>
      </c>
      <c r="FH39" s="36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35"/>
      <c r="GH39" s="34"/>
      <c r="GI39" s="21">
        <v>0.3</v>
      </c>
      <c r="GJ39" s="21"/>
      <c r="GK39" s="21"/>
      <c r="GL39" s="21"/>
      <c r="GM39" s="21"/>
      <c r="GN39" s="33">
        <f>GH39+GI39+GJ39+GK39+GL39+GM39</f>
        <v>0.3</v>
      </c>
    </row>
    <row r="40" spans="1:196" s="74" customFormat="1" ht="17.25" customHeight="1" outlineLevel="1" x14ac:dyDescent="0.25">
      <c r="A40" s="121"/>
      <c r="B40" s="109" t="s">
        <v>42</v>
      </c>
      <c r="C40" s="46"/>
      <c r="D40" s="133">
        <f>SUM(D41:D44)</f>
        <v>180.35</v>
      </c>
      <c r="E40" s="133"/>
      <c r="F40" s="133"/>
      <c r="G40" s="130">
        <f>SUM(G41:G44)</f>
        <v>255.34200000000001</v>
      </c>
      <c r="H40" s="130">
        <f>SUM(H41:H44)</f>
        <v>162.23740000000001</v>
      </c>
      <c r="I40" s="129">
        <f>SUM(I41:I44)</f>
        <v>14.778</v>
      </c>
      <c r="J40" s="138">
        <f>SUM(J41:J44)</f>
        <v>0</v>
      </c>
      <c r="K40" s="137">
        <f>SUM(K41:K44)</f>
        <v>0</v>
      </c>
      <c r="L40" s="137">
        <f>SUM(L41:L44)</f>
        <v>0</v>
      </c>
      <c r="M40" s="137">
        <f>SUM(M41:M44)</f>
        <v>0</v>
      </c>
      <c r="N40" s="137">
        <f>SUM(N41:N44)</f>
        <v>0</v>
      </c>
      <c r="O40" s="137">
        <f>SUM(O41:O44)</f>
        <v>0</v>
      </c>
      <c r="P40" s="136">
        <f>SUM(P41:P44)</f>
        <v>0</v>
      </c>
      <c r="Q40" s="131">
        <f>SUM(Q41:Q44)</f>
        <v>2.6475</v>
      </c>
      <c r="R40" s="37">
        <f>S40+W40+X40</f>
        <v>0.38600000000000001</v>
      </c>
      <c r="S40" s="37">
        <f>T40+U40</f>
        <v>0</v>
      </c>
      <c r="T40" s="130">
        <f>SUM(T41:T44)</f>
        <v>0</v>
      </c>
      <c r="U40" s="130">
        <f>SUM(U41:U44)</f>
        <v>0</v>
      </c>
      <c r="V40" s="130">
        <f>SUM(V41:V44)</f>
        <v>0</v>
      </c>
      <c r="W40" s="130">
        <f>SUM(W41:W44)</f>
        <v>0.38600000000000001</v>
      </c>
      <c r="X40" s="130">
        <f>SUM(X41:X44)</f>
        <v>0</v>
      </c>
      <c r="Y40" s="130">
        <f>SUM(Y41:Y44)</f>
        <v>0</v>
      </c>
      <c r="Z40" s="130">
        <f>SUM(Z41:Z44)</f>
        <v>0</v>
      </c>
      <c r="AA40" s="130">
        <f>SUM(AA41:AA44)</f>
        <v>0</v>
      </c>
      <c r="AB40" s="133">
        <f>SUM(AB41:AB44)</f>
        <v>70.088999999999999</v>
      </c>
      <c r="AC40" s="37">
        <f>AD40+AK40+AP40</f>
        <v>70.088999999999999</v>
      </c>
      <c r="AD40" s="130">
        <f>SUM(AD41:AD44)</f>
        <v>70.088999999999999</v>
      </c>
      <c r="AE40" s="130">
        <f>SUM(AE41:AE44)</f>
        <v>70.088999999999999</v>
      </c>
      <c r="AF40" s="130">
        <f>SUM(AF41:AF44)</f>
        <v>0</v>
      </c>
      <c r="AG40" s="130">
        <f>SUM(AG41:AG44)</f>
        <v>0</v>
      </c>
      <c r="AH40" s="130">
        <f>SUM(AH41:AH44)</f>
        <v>0</v>
      </c>
      <c r="AI40" s="130">
        <f>SUM(AI41:AI44)</f>
        <v>0</v>
      </c>
      <c r="AJ40" s="130">
        <f>SUM(AJ41:AJ44)</f>
        <v>0</v>
      </c>
      <c r="AK40" s="130">
        <f>SUM(AK41:AK44)</f>
        <v>0</v>
      </c>
      <c r="AL40" s="130">
        <f>SUM(AL41:AL44)</f>
        <v>0</v>
      </c>
      <c r="AM40" s="130">
        <f>SUM(AM41:AM44)</f>
        <v>0</v>
      </c>
      <c r="AN40" s="130">
        <f>SUM(AN41:AN44)</f>
        <v>0</v>
      </c>
      <c r="AO40" s="130">
        <f>SUM(AO41:AO44)</f>
        <v>0</v>
      </c>
      <c r="AP40" s="130">
        <f>SUM(AP41:AP44)</f>
        <v>0</v>
      </c>
      <c r="AQ40" s="130">
        <f>SUM(AQ41:AQ44)</f>
        <v>0</v>
      </c>
      <c r="AR40" s="130"/>
      <c r="AS40" s="130">
        <f>SUM(AS41:AS44)</f>
        <v>0</v>
      </c>
      <c r="AT40" s="130">
        <f>SUM(AT41:AT44)</f>
        <v>0</v>
      </c>
      <c r="AU40" s="130">
        <f>SUM(AU41:AU44)</f>
        <v>0</v>
      </c>
      <c r="AV40" s="130">
        <f>SUM(AV41:AV44)</f>
        <v>0</v>
      </c>
      <c r="AW40" s="130">
        <f>SUM(AW41:AW44)</f>
        <v>0</v>
      </c>
      <c r="AX40" s="130">
        <f>SUM(AX41:AX44)</f>
        <v>0</v>
      </c>
      <c r="AY40" s="130">
        <f>SUM(AY41:AY44)</f>
        <v>0</v>
      </c>
      <c r="AZ40" s="130">
        <f>SUM(AZ41:AZ44)</f>
        <v>0</v>
      </c>
      <c r="BA40" s="130">
        <f>SUM(BA41:BA44)</f>
        <v>0</v>
      </c>
      <c r="BB40" s="130">
        <f>SUM(BB41:BB44)</f>
        <v>0</v>
      </c>
      <c r="BC40" s="130">
        <f>SUM(BC41:BC44)</f>
        <v>41.603999999999999</v>
      </c>
      <c r="BD40" s="37">
        <f>BE40+BL40+BQ40</f>
        <v>41.603999999999999</v>
      </c>
      <c r="BE40" s="37">
        <f>BF40+BH40</f>
        <v>41.603999999999999</v>
      </c>
      <c r="BF40" s="130">
        <f>SUM(BF41:BF44)</f>
        <v>41.603999999999999</v>
      </c>
      <c r="BG40" s="130">
        <f>SUM(BG41:BG44)</f>
        <v>0</v>
      </c>
      <c r="BH40" s="130">
        <f>SUM(BH41:BH44)</f>
        <v>0</v>
      </c>
      <c r="BI40" s="130">
        <f>SUM(BI41:BI44)</f>
        <v>0</v>
      </c>
      <c r="BJ40" s="130">
        <f>SUM(BJ41:BJ44)</f>
        <v>0</v>
      </c>
      <c r="BK40" s="130">
        <f>SUM(BK41:BK44)</f>
        <v>0</v>
      </c>
      <c r="BL40" s="130">
        <f>SUM(BL41:BL44)</f>
        <v>0</v>
      </c>
      <c r="BM40" s="130">
        <f>SUM(BM41:BM44)</f>
        <v>0</v>
      </c>
      <c r="BN40" s="130">
        <f>SUM(BN41:BN44)</f>
        <v>0</v>
      </c>
      <c r="BO40" s="130">
        <f>SUM(BO41:BO44)</f>
        <v>0</v>
      </c>
      <c r="BP40" s="130">
        <f>SUM(BP41:BP44)</f>
        <v>0</v>
      </c>
      <c r="BQ40" s="130">
        <f>SUM(BQ41:BQ44)</f>
        <v>0</v>
      </c>
      <c r="BR40" s="130">
        <f>SUM(BR41:BR44)</f>
        <v>0</v>
      </c>
      <c r="BS40" s="130"/>
      <c r="BT40" s="130">
        <f>SUM(BT41:BT44)</f>
        <v>0</v>
      </c>
      <c r="BU40" s="130">
        <f>SUM(BU41:BU44)</f>
        <v>0</v>
      </c>
      <c r="BV40" s="130">
        <f>SUM(BV41:BV44)</f>
        <v>0</v>
      </c>
      <c r="BW40" s="133">
        <f>SUM(BW41:BW44)</f>
        <v>0</v>
      </c>
      <c r="BX40" s="133">
        <f>SUM(BX41:BX44)</f>
        <v>0</v>
      </c>
      <c r="BY40" s="133">
        <f>SUM(BY41:BY44)</f>
        <v>0</v>
      </c>
      <c r="BZ40" s="133">
        <f>SUM(BZ41:BZ44)</f>
        <v>0</v>
      </c>
      <c r="CA40" s="133">
        <f>SUM(CA41:CA44)</f>
        <v>0</v>
      </c>
      <c r="CB40" s="133">
        <f>SUM(CB41:CB44)</f>
        <v>0</v>
      </c>
      <c r="CC40" s="133">
        <f>SUM(CC41:CC44)</f>
        <v>0</v>
      </c>
      <c r="CD40" s="133">
        <f>SUM(CD41:CD44)</f>
        <v>35.408000000000001</v>
      </c>
      <c r="CE40" s="37">
        <f>CF40+CM40+CR40</f>
        <v>0</v>
      </c>
      <c r="CF40" s="37">
        <f>CG40+CI40</f>
        <v>0</v>
      </c>
      <c r="CG40" s="133">
        <f>SUM(CG41:CG44)</f>
        <v>0</v>
      </c>
      <c r="CH40" s="133">
        <f>SUM(CH41:CH44)</f>
        <v>0</v>
      </c>
      <c r="CI40" s="133">
        <f>SUM(CI41:CI44)</f>
        <v>0</v>
      </c>
      <c r="CJ40" s="133">
        <f>SUM(CJ41:CJ44)</f>
        <v>0</v>
      </c>
      <c r="CK40" s="133">
        <f>SUM(CK41:CK44)</f>
        <v>0</v>
      </c>
      <c r="CL40" s="133">
        <f>SUM(CL41:CL44)</f>
        <v>0</v>
      </c>
      <c r="CM40" s="133">
        <f>SUM(CM41:CM44)</f>
        <v>0</v>
      </c>
      <c r="CN40" s="133">
        <f>SUM(CN41:CN44)</f>
        <v>0</v>
      </c>
      <c r="CO40" s="133">
        <f>SUM(CO41:CO44)</f>
        <v>0</v>
      </c>
      <c r="CP40" s="133">
        <f>SUM(CP41:CP44)</f>
        <v>0</v>
      </c>
      <c r="CQ40" s="133">
        <f>SUM(CQ41:CQ44)</f>
        <v>0</v>
      </c>
      <c r="CR40" s="133">
        <f>SUM(CR41:CR44)</f>
        <v>0</v>
      </c>
      <c r="CS40" s="133">
        <f>SUM(CS41:CS44)</f>
        <v>0</v>
      </c>
      <c r="CT40" s="133"/>
      <c r="CU40" s="133">
        <f>SUM(CU41:CU44)</f>
        <v>0</v>
      </c>
      <c r="CV40" s="133">
        <f>SUM(CV41:CV44)</f>
        <v>0</v>
      </c>
      <c r="CW40" s="133">
        <f>SUM(CW41:CW44)</f>
        <v>0</v>
      </c>
      <c r="CX40" s="133">
        <f>SUM(CX41:CX44)</f>
        <v>0</v>
      </c>
      <c r="CY40" s="133">
        <f>SUM(CY41:CY44)</f>
        <v>0</v>
      </c>
      <c r="CZ40" s="133">
        <f>SUM(CZ41:CZ44)</f>
        <v>0</v>
      </c>
      <c r="DA40" s="133">
        <f>SUM(DA41:DA44)</f>
        <v>0</v>
      </c>
      <c r="DB40" s="133">
        <f>SUM(DB41:DB44)</f>
        <v>0</v>
      </c>
      <c r="DC40" s="133">
        <f>SUM(DC41:DC44)</f>
        <v>0</v>
      </c>
      <c r="DD40" s="133">
        <f>SUM(DD41:DD44)</f>
        <v>0</v>
      </c>
      <c r="DE40" s="133">
        <f>SUM(DE41:DE44)</f>
        <v>5.4080000000000004</v>
      </c>
      <c r="DF40" s="37">
        <f>DG40+DN40+DS40</f>
        <v>16.224</v>
      </c>
      <c r="DG40" s="130">
        <f>SUM(DG41:DG44)</f>
        <v>5.4080000000000004</v>
      </c>
      <c r="DH40" s="130">
        <f>SUM(DH41:DH44)</f>
        <v>5.4080000000000004</v>
      </c>
      <c r="DI40" s="130">
        <f>SUM(DI41:DI44)</f>
        <v>0</v>
      </c>
      <c r="DJ40" s="130">
        <f>SUM(DJ41:DJ44)</f>
        <v>5.4080000000000004</v>
      </c>
      <c r="DK40" s="130">
        <f>SUM(DK41:DK44)</f>
        <v>0</v>
      </c>
      <c r="DL40" s="130">
        <f>SUM(DL41:DL44)</f>
        <v>5.4080000000000004</v>
      </c>
      <c r="DM40" s="130">
        <f>SUM(DM41:DM44)</f>
        <v>0</v>
      </c>
      <c r="DN40" s="130">
        <f>SUM(DN41:DN44)</f>
        <v>5.4080000000000004</v>
      </c>
      <c r="DO40" s="130">
        <f>SUM(DO41:DO44)</f>
        <v>0</v>
      </c>
      <c r="DP40" s="130">
        <f>SUM(DP41:DP44)</f>
        <v>0</v>
      </c>
      <c r="DQ40" s="130">
        <f>SUM(DQ41:DQ44)</f>
        <v>0</v>
      </c>
      <c r="DR40" s="130">
        <f>SUM(DR41:DR44)</f>
        <v>0</v>
      </c>
      <c r="DS40" s="130">
        <f>SUM(DS41:DS44)</f>
        <v>5.4080000000000004</v>
      </c>
      <c r="DT40" s="130">
        <f>SUM(DT41:DT44)</f>
        <v>0</v>
      </c>
      <c r="DU40" s="130"/>
      <c r="DV40" s="130">
        <f>SUM(DV41:DV44)</f>
        <v>0</v>
      </c>
      <c r="DW40" s="130">
        <f>SUM(DW41:DW44)</f>
        <v>5.4080000000000004</v>
      </c>
      <c r="DX40" s="130">
        <f>SUM(DX41:DX44)</f>
        <v>5.4080000000000004</v>
      </c>
      <c r="DY40" s="133">
        <f>SUM(DY41:DY44)</f>
        <v>0</v>
      </c>
      <c r="DZ40" s="133">
        <f>SUM(DZ41:DZ44)</f>
        <v>0</v>
      </c>
      <c r="EA40" s="133">
        <f>SUM(EA41:EA44)</f>
        <v>0</v>
      </c>
      <c r="EB40" s="133">
        <f>SUM(EB41:EB44)</f>
        <v>0</v>
      </c>
      <c r="EC40" s="133">
        <f>SUM(EC41:EC44)</f>
        <v>0</v>
      </c>
      <c r="ED40" s="133">
        <f>SUM(ED41:ED44)</f>
        <v>0</v>
      </c>
      <c r="EE40" s="133">
        <f>SUM(EE41:EE44)</f>
        <v>0</v>
      </c>
      <c r="EF40" s="133">
        <f>SUM(EF41:EF44)</f>
        <v>7.08</v>
      </c>
      <c r="EG40" s="37">
        <f>EH40+EO40+ET40</f>
        <v>0</v>
      </c>
      <c r="EH40" s="37">
        <f>EI40+EK40</f>
        <v>0</v>
      </c>
      <c r="EI40" s="130">
        <f>SUM(EI41:EI44)</f>
        <v>0</v>
      </c>
      <c r="EJ40" s="130">
        <f>SUM(EJ41:EJ44)</f>
        <v>0</v>
      </c>
      <c r="EK40" s="130">
        <f>SUM(EK41:EK44)</f>
        <v>0</v>
      </c>
      <c r="EL40" s="130">
        <f>SUM(EL41:EL44)</f>
        <v>0</v>
      </c>
      <c r="EM40" s="130">
        <f>SUM(EM41:EM44)</f>
        <v>0</v>
      </c>
      <c r="EN40" s="130">
        <f>SUM(EN41:EN44)</f>
        <v>0</v>
      </c>
      <c r="EO40" s="130">
        <f>SUM(EO41:EO44)</f>
        <v>0</v>
      </c>
      <c r="EP40" s="130">
        <f>SUM(EP41:EP44)</f>
        <v>0</v>
      </c>
      <c r="EQ40" s="130">
        <f>SUM(EQ41:EQ44)</f>
        <v>0</v>
      </c>
      <c r="ER40" s="130">
        <f>SUM(ER41:ER44)</f>
        <v>0</v>
      </c>
      <c r="ES40" s="130">
        <f>SUM(ES41:ES44)</f>
        <v>0</v>
      </c>
      <c r="ET40" s="130">
        <f>SUM(ET41:ET44)</f>
        <v>0</v>
      </c>
      <c r="EU40" s="130">
        <f>SUM(EU41:EU44)</f>
        <v>0</v>
      </c>
      <c r="EV40" s="130"/>
      <c r="EW40" s="130">
        <f>SUM(EW41:EW44)</f>
        <v>0</v>
      </c>
      <c r="EX40" s="130">
        <f>SUM(EX41:EX44)</f>
        <v>0</v>
      </c>
      <c r="EY40" s="130">
        <f>SUM(EY41:EY44)</f>
        <v>0</v>
      </c>
      <c r="EZ40" s="133">
        <f>SUM(EZ41:EZ44)</f>
        <v>0</v>
      </c>
      <c r="FA40" s="133">
        <f>SUM(FA41:FA44)</f>
        <v>0</v>
      </c>
      <c r="FB40" s="133">
        <f>SUM(FB41:FB44)</f>
        <v>0</v>
      </c>
      <c r="FC40" s="133">
        <f>SUM(FC41:FC44)</f>
        <v>0</v>
      </c>
      <c r="FD40" s="133">
        <f>SUM(FD41:FD44)</f>
        <v>0</v>
      </c>
      <c r="FE40" s="133">
        <f>SUM(FE41:FE44)</f>
        <v>0</v>
      </c>
      <c r="FF40" s="133">
        <f>SUM(FF41:FF44)</f>
        <v>0</v>
      </c>
      <c r="FG40" s="135">
        <f>SUM(FG41:FG44)</f>
        <v>162.23650000000001</v>
      </c>
      <c r="FH40" s="134">
        <f>SUM(FH41:FH44)</f>
        <v>127.917</v>
      </c>
      <c r="FI40" s="37">
        <f>FJ40+FL40</f>
        <v>122.509</v>
      </c>
      <c r="FJ40" s="130">
        <f>SUM(FJ41:FJ44)</f>
        <v>117.101</v>
      </c>
      <c r="FK40" s="130"/>
      <c r="FL40" s="130">
        <f>SUM(FL41:FL44)</f>
        <v>5.4080000000000004</v>
      </c>
      <c r="FM40" s="130"/>
      <c r="FN40" s="130">
        <f>SUM(FN41:FN44)</f>
        <v>5.4080000000000004</v>
      </c>
      <c r="FO40" s="130"/>
      <c r="FP40" s="130">
        <f>SUM(FP41:FP44)</f>
        <v>5.7940000000000005</v>
      </c>
      <c r="FQ40" s="130"/>
      <c r="FR40" s="130"/>
      <c r="FS40" s="130"/>
      <c r="FT40" s="130"/>
      <c r="FU40" s="130">
        <f>SUM(FU41:FU44)</f>
        <v>5.4080000000000004</v>
      </c>
      <c r="FV40" s="130"/>
      <c r="FW40" s="130"/>
      <c r="FX40" s="130"/>
      <c r="FY40" s="130">
        <f>SUM(FY41:FY44)</f>
        <v>5.4080000000000004</v>
      </c>
      <c r="FZ40" s="130">
        <f>SUM(FZ41:FZ44)</f>
        <v>0</v>
      </c>
      <c r="GA40" s="133"/>
      <c r="GB40" s="133"/>
      <c r="GC40" s="133"/>
      <c r="GD40" s="133"/>
      <c r="GE40" s="133"/>
      <c r="GF40" s="133"/>
      <c r="GG40" s="132"/>
      <c r="GH40" s="131">
        <f>SUM(GH41:GH44)</f>
        <v>0.38600000000000001</v>
      </c>
      <c r="GI40" s="130">
        <f>SUM(GI41:GI44)</f>
        <v>60.042000000000002</v>
      </c>
      <c r="GJ40" s="130">
        <f>SUM(GJ41:GJ44)</f>
        <v>35.22</v>
      </c>
      <c r="GK40" s="130">
        <f>SUM(GK41:GK44)</f>
        <v>30.007000000000001</v>
      </c>
      <c r="GL40" s="130">
        <f>SUM(GL41:GL44)</f>
        <v>0</v>
      </c>
      <c r="GM40" s="130">
        <f>SUM(GM41:GM44)</f>
        <v>6</v>
      </c>
      <c r="GN40" s="129">
        <f>SUM(GN41:GN44)</f>
        <v>131.655</v>
      </c>
    </row>
    <row r="41" spans="1:196" s="15" customFormat="1" ht="34.5" customHeight="1" outlineLevel="1" x14ac:dyDescent="0.25">
      <c r="A41" s="71" t="s">
        <v>141</v>
      </c>
      <c r="B41" s="93" t="s">
        <v>140</v>
      </c>
      <c r="C41" s="40" t="s">
        <v>28</v>
      </c>
      <c r="D41" s="39">
        <v>81.739999999999995</v>
      </c>
      <c r="E41" s="100">
        <v>2010</v>
      </c>
      <c r="F41" s="100">
        <v>2015</v>
      </c>
      <c r="G41" s="21">
        <v>141.29599999999999</v>
      </c>
      <c r="H41" s="21">
        <v>108.5544</v>
      </c>
      <c r="I41" s="38">
        <v>14.08</v>
      </c>
      <c r="J41" s="91"/>
      <c r="K41" s="85"/>
      <c r="L41" s="85"/>
      <c r="M41" s="21"/>
      <c r="N41" s="21"/>
      <c r="O41" s="21"/>
      <c r="P41" s="88">
        <f>SUM(J41:O41)</f>
        <v>0</v>
      </c>
      <c r="Q41" s="34">
        <v>0.2</v>
      </c>
      <c r="R41" s="21">
        <f>S41+W41+X41</f>
        <v>0.2</v>
      </c>
      <c r="S41" s="21">
        <f>T41+U41</f>
        <v>0</v>
      </c>
      <c r="T41" s="21"/>
      <c r="U41" s="21"/>
      <c r="V41" s="21"/>
      <c r="W41" s="21">
        <v>0.2</v>
      </c>
      <c r="X41" s="21"/>
      <c r="Y41" s="21"/>
      <c r="Z41" s="21"/>
      <c r="AA41" s="21"/>
      <c r="AB41" s="21">
        <v>43.988</v>
      </c>
      <c r="AC41" s="21">
        <f>AD41+AK41+AP41</f>
        <v>43.988</v>
      </c>
      <c r="AD41" s="21">
        <f>AE41</f>
        <v>43.988</v>
      </c>
      <c r="AE41" s="21">
        <f>AB41</f>
        <v>43.988</v>
      </c>
      <c r="AF41" s="21"/>
      <c r="AG41" s="21">
        <f>AI41</f>
        <v>0</v>
      </c>
      <c r="AH41" s="21"/>
      <c r="AI41" s="21"/>
      <c r="AJ41" s="21"/>
      <c r="AK41" s="21"/>
      <c r="AL41" s="21"/>
      <c r="AM41" s="21"/>
      <c r="AN41" s="21"/>
      <c r="AO41" s="21"/>
      <c r="AP41" s="21">
        <f>AR41</f>
        <v>0</v>
      </c>
      <c r="AQ41" s="21"/>
      <c r="AR41" s="21"/>
      <c r="AS41" s="21"/>
      <c r="AT41" s="21"/>
      <c r="AU41" s="21"/>
      <c r="AV41" s="37"/>
      <c r="AW41" s="37"/>
      <c r="AX41" s="37"/>
      <c r="AY41" s="37"/>
      <c r="AZ41" s="37"/>
      <c r="BA41" s="37"/>
      <c r="BB41" s="37"/>
      <c r="BC41" s="21">
        <v>23.55</v>
      </c>
      <c r="BD41" s="21">
        <f>BE41+BL41+BQ41</f>
        <v>23.55</v>
      </c>
      <c r="BE41" s="21">
        <f>BF41+BH41</f>
        <v>23.55</v>
      </c>
      <c r="BF41" s="21">
        <f>BC41</f>
        <v>23.55</v>
      </c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>
        <f>BS41</f>
        <v>0</v>
      </c>
      <c r="BR41" s="21"/>
      <c r="BS41" s="21"/>
      <c r="BT41" s="21"/>
      <c r="BU41" s="21">
        <f>BV41</f>
        <v>0</v>
      </c>
      <c r="BV41" s="21"/>
      <c r="BW41" s="37"/>
      <c r="BX41" s="37"/>
      <c r="BY41" s="37"/>
      <c r="BZ41" s="37"/>
      <c r="CA41" s="37"/>
      <c r="CB41" s="37"/>
      <c r="CC41" s="37"/>
      <c r="CD41" s="21">
        <v>35.408000000000001</v>
      </c>
      <c r="CE41" s="21">
        <f>CF41+CM41+CR41</f>
        <v>0</v>
      </c>
      <c r="CF41" s="37">
        <f>CG41+CI41</f>
        <v>0</v>
      </c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21">
        <v>5.4080000000000004</v>
      </c>
      <c r="DF41" s="21">
        <f>DG41+DN41+DS41</f>
        <v>16.224</v>
      </c>
      <c r="DG41" s="21">
        <f>DH41</f>
        <v>5.4080000000000004</v>
      </c>
      <c r="DH41" s="21">
        <f>DE41</f>
        <v>5.4080000000000004</v>
      </c>
      <c r="DI41" s="21"/>
      <c r="DJ41" s="21">
        <f>DL41</f>
        <v>5.4080000000000004</v>
      </c>
      <c r="DK41" s="21"/>
      <c r="DL41" s="21">
        <f>DE41</f>
        <v>5.4080000000000004</v>
      </c>
      <c r="DM41" s="21"/>
      <c r="DN41" s="21">
        <f>DE41</f>
        <v>5.4080000000000004</v>
      </c>
      <c r="DO41" s="21"/>
      <c r="DP41" s="21"/>
      <c r="DQ41" s="21"/>
      <c r="DR41" s="21"/>
      <c r="DS41" s="21">
        <f>DU41</f>
        <v>5.4080000000000004</v>
      </c>
      <c r="DT41" s="21"/>
      <c r="DU41" s="21">
        <f>DE41</f>
        <v>5.4080000000000004</v>
      </c>
      <c r="DV41" s="21"/>
      <c r="DW41" s="21">
        <f>DX41</f>
        <v>5.4080000000000004</v>
      </c>
      <c r="DX41" s="21">
        <f>DE41</f>
        <v>5.4080000000000004</v>
      </c>
      <c r="DY41" s="37"/>
      <c r="DZ41" s="37"/>
      <c r="EA41" s="37"/>
      <c r="EB41" s="37"/>
      <c r="EC41" s="37"/>
      <c r="ED41" s="37"/>
      <c r="EE41" s="37"/>
      <c r="EF41" s="21"/>
      <c r="EG41" s="21">
        <f>EH41+EO41+ET41</f>
        <v>0</v>
      </c>
      <c r="EH41" s="37">
        <f>EI41+EK41</f>
        <v>0</v>
      </c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3">
        <f>EF41+DE41+CD41+BC41+AB41+Q41</f>
        <v>108.554</v>
      </c>
      <c r="FH41" s="36">
        <f>FI41+FL41</f>
        <v>83.762</v>
      </c>
      <c r="FI41" s="21">
        <f>FJ41+FL41</f>
        <v>78.353999999999999</v>
      </c>
      <c r="FJ41" s="21">
        <f>EI41+CG41+BF41+AE41+T41+DH41</f>
        <v>72.945999999999998</v>
      </c>
      <c r="FK41" s="21"/>
      <c r="FL41" s="21">
        <f>FN41</f>
        <v>5.4080000000000004</v>
      </c>
      <c r="FM41" s="21"/>
      <c r="FN41" s="21">
        <f>EM41+CK41+BJ41+AI41+V41+DL41</f>
        <v>5.4080000000000004</v>
      </c>
      <c r="FO41" s="21"/>
      <c r="FP41" s="21">
        <f>EO41+CM41+BL41+AK41+W41+DN41</f>
        <v>5.6080000000000005</v>
      </c>
      <c r="FQ41" s="21"/>
      <c r="FR41" s="21"/>
      <c r="FS41" s="21"/>
      <c r="FT41" s="21"/>
      <c r="FU41" s="21">
        <f>ET41+CR41+BQ41+AP41+X41+DS41</f>
        <v>5.4080000000000004</v>
      </c>
      <c r="FV41" s="21"/>
      <c r="FW41" s="21">
        <f>EV41+CT41+BS41+AR41+Y41+DU41</f>
        <v>5.4080000000000004</v>
      </c>
      <c r="FX41" s="21"/>
      <c r="FY41" s="21">
        <f>EX41+CV41+BU41+AT41+Z41+DW41</f>
        <v>5.4080000000000004</v>
      </c>
      <c r="FZ41" s="21">
        <f>EY41+CW41+BV41+AU41+AA41</f>
        <v>0</v>
      </c>
      <c r="GA41" s="37"/>
      <c r="GB41" s="37"/>
      <c r="GC41" s="37"/>
      <c r="GD41" s="37"/>
      <c r="GE41" s="37"/>
      <c r="GF41" s="37"/>
      <c r="GG41" s="43"/>
      <c r="GH41" s="34">
        <v>0.2</v>
      </c>
      <c r="GI41" s="21">
        <v>37.662999999999997</v>
      </c>
      <c r="GJ41" s="21">
        <v>19.920000000000002</v>
      </c>
      <c r="GK41" s="21">
        <v>30.007000000000001</v>
      </c>
      <c r="GL41" s="21"/>
      <c r="GM41" s="21"/>
      <c r="GN41" s="33">
        <f>GH41+GI41+GJ41+GK41+GL41+GM41</f>
        <v>87.79</v>
      </c>
    </row>
    <row r="42" spans="1:196" s="15" customFormat="1" ht="36" customHeight="1" outlineLevel="1" x14ac:dyDescent="0.25">
      <c r="A42" s="40">
        <v>6</v>
      </c>
      <c r="B42" s="93" t="s">
        <v>139</v>
      </c>
      <c r="C42" s="40" t="s">
        <v>138</v>
      </c>
      <c r="D42" s="92">
        <v>41.51</v>
      </c>
      <c r="E42" s="100">
        <v>2011</v>
      </c>
      <c r="F42" s="100">
        <v>2017</v>
      </c>
      <c r="G42" s="21">
        <v>7.9059999999999997</v>
      </c>
      <c r="H42" s="21">
        <v>7.08</v>
      </c>
      <c r="I42" s="38"/>
      <c r="J42" s="91"/>
      <c r="K42" s="85"/>
      <c r="L42" s="85"/>
      <c r="M42" s="21"/>
      <c r="N42" s="21"/>
      <c r="O42" s="21"/>
      <c r="P42" s="88">
        <f>SUM(J42:O42)</f>
        <v>0</v>
      </c>
      <c r="Q42" s="34"/>
      <c r="R42" s="21">
        <f>S42+W42+X42</f>
        <v>0</v>
      </c>
      <c r="S42" s="21">
        <f>T42+U42</f>
        <v>0</v>
      </c>
      <c r="T42" s="21"/>
      <c r="U42" s="21"/>
      <c r="V42" s="21"/>
      <c r="W42" s="21">
        <f>Q42</f>
        <v>0</v>
      </c>
      <c r="X42" s="21"/>
      <c r="Y42" s="21"/>
      <c r="Z42" s="21"/>
      <c r="AA42" s="21"/>
      <c r="AB42" s="21"/>
      <c r="AC42" s="21">
        <f>AD42+AK42+AP42</f>
        <v>0</v>
      </c>
      <c r="AD42" s="21">
        <f>AE42</f>
        <v>0</v>
      </c>
      <c r="AE42" s="21">
        <f>AB42</f>
        <v>0</v>
      </c>
      <c r="AF42" s="21"/>
      <c r="AG42" s="21">
        <f>AI42</f>
        <v>0</v>
      </c>
      <c r="AH42" s="21"/>
      <c r="AI42" s="21"/>
      <c r="AJ42" s="21"/>
      <c r="AK42" s="21"/>
      <c r="AL42" s="21"/>
      <c r="AM42" s="21"/>
      <c r="AN42" s="21"/>
      <c r="AO42" s="21"/>
      <c r="AP42" s="21">
        <f>AR42</f>
        <v>0</v>
      </c>
      <c r="AQ42" s="21"/>
      <c r="AR42" s="21"/>
      <c r="AS42" s="21"/>
      <c r="AT42" s="21"/>
      <c r="AU42" s="21"/>
      <c r="AV42" s="37"/>
      <c r="AW42" s="37"/>
      <c r="AX42" s="37"/>
      <c r="AY42" s="37"/>
      <c r="AZ42" s="37"/>
      <c r="BA42" s="37"/>
      <c r="BB42" s="37"/>
      <c r="BC42" s="21"/>
      <c r="BD42" s="21">
        <f>BE42+BL42+BQ42</f>
        <v>0</v>
      </c>
      <c r="BE42" s="21">
        <f>BF42+BH42</f>
        <v>0</v>
      </c>
      <c r="BF42" s="21">
        <f>BC42</f>
        <v>0</v>
      </c>
      <c r="BG42" s="21"/>
      <c r="BH42" s="21"/>
      <c r="BI42" s="21"/>
      <c r="BJ42" s="21"/>
      <c r="BK42" s="21"/>
      <c r="BL42" s="21">
        <f>BC42</f>
        <v>0</v>
      </c>
      <c r="BM42" s="21"/>
      <c r="BN42" s="21"/>
      <c r="BO42" s="21"/>
      <c r="BP42" s="21"/>
      <c r="BQ42" s="21">
        <f>BS42</f>
        <v>0</v>
      </c>
      <c r="BR42" s="21"/>
      <c r="BS42" s="21"/>
      <c r="BT42" s="21"/>
      <c r="BU42" s="21">
        <f>BV42</f>
        <v>0</v>
      </c>
      <c r="BV42" s="21"/>
      <c r="BW42" s="37"/>
      <c r="BX42" s="37"/>
      <c r="BY42" s="37"/>
      <c r="BZ42" s="37"/>
      <c r="CA42" s="37"/>
      <c r="CB42" s="37"/>
      <c r="CC42" s="37"/>
      <c r="CD42" s="21"/>
      <c r="CE42" s="21">
        <f>CF42+CM42+CR42</f>
        <v>0</v>
      </c>
      <c r="CF42" s="37">
        <f>CG42+CI42</f>
        <v>0</v>
      </c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21"/>
      <c r="DF42" s="21">
        <f>DG42+DN42+DS42</f>
        <v>0</v>
      </c>
      <c r="DG42" s="21">
        <f>DH42</f>
        <v>0</v>
      </c>
      <c r="DH42" s="21">
        <f>DE42</f>
        <v>0</v>
      </c>
      <c r="DI42" s="21"/>
      <c r="DJ42" s="21">
        <f>DL42</f>
        <v>0</v>
      </c>
      <c r="DK42" s="21"/>
      <c r="DL42" s="21">
        <f>DE42</f>
        <v>0</v>
      </c>
      <c r="DM42" s="21"/>
      <c r="DN42" s="21">
        <f>DE42</f>
        <v>0</v>
      </c>
      <c r="DO42" s="21"/>
      <c r="DP42" s="21"/>
      <c r="DQ42" s="21"/>
      <c r="DR42" s="21"/>
      <c r="DS42" s="21">
        <f>DU42</f>
        <v>0</v>
      </c>
      <c r="DT42" s="21"/>
      <c r="DU42" s="21">
        <f>DE42</f>
        <v>0</v>
      </c>
      <c r="DV42" s="21"/>
      <c r="DW42" s="21">
        <f>DX42</f>
        <v>0</v>
      </c>
      <c r="DX42" s="21">
        <f>DE42</f>
        <v>0</v>
      </c>
      <c r="DY42" s="37"/>
      <c r="DZ42" s="37"/>
      <c r="EA42" s="37"/>
      <c r="EB42" s="37"/>
      <c r="EC42" s="37"/>
      <c r="ED42" s="37"/>
      <c r="EE42" s="37"/>
      <c r="EF42" s="21">
        <v>7.08</v>
      </c>
      <c r="EG42" s="21">
        <f>EH42+EO42+ET42</f>
        <v>0</v>
      </c>
      <c r="EH42" s="37">
        <f>EI42+EK42</f>
        <v>0</v>
      </c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3">
        <f>EF42+DE42+CD42+BC42+AB42+Q42</f>
        <v>7.08</v>
      </c>
      <c r="FH42" s="36">
        <f>FI42+FL42</f>
        <v>0</v>
      </c>
      <c r="FI42" s="21">
        <f>FJ42+FL42</f>
        <v>0</v>
      </c>
      <c r="FJ42" s="21">
        <f>EI42+CG42+BF42+AE42+T42+DH42</f>
        <v>0</v>
      </c>
      <c r="FK42" s="21"/>
      <c r="FL42" s="21">
        <f>FN42</f>
        <v>0</v>
      </c>
      <c r="FM42" s="21"/>
      <c r="FN42" s="21">
        <f>EM42+CK42+BJ42+AI42+V42+DL42</f>
        <v>0</v>
      </c>
      <c r="FO42" s="21"/>
      <c r="FP42" s="21">
        <f>EO42+CM42+BL42+AK42+W42+DN42</f>
        <v>0</v>
      </c>
      <c r="FQ42" s="21"/>
      <c r="FR42" s="21"/>
      <c r="FS42" s="21"/>
      <c r="FT42" s="21"/>
      <c r="FU42" s="21">
        <f>ET42+CR42+BQ42+AP42+X42+DS42</f>
        <v>0</v>
      </c>
      <c r="FV42" s="21"/>
      <c r="FW42" s="21">
        <f>EV42+CT42+BS42+AR42+Y42+DU42</f>
        <v>0</v>
      </c>
      <c r="FX42" s="21"/>
      <c r="FY42" s="21">
        <f>EX42+CV42+BU42+AT42+Z42+DW42</f>
        <v>0</v>
      </c>
      <c r="FZ42" s="21">
        <f>EY42+CW42+BV42+AU42+AA42</f>
        <v>0</v>
      </c>
      <c r="GA42" s="37"/>
      <c r="GB42" s="37"/>
      <c r="GC42" s="37"/>
      <c r="GD42" s="37"/>
      <c r="GE42" s="37"/>
      <c r="GF42" s="37"/>
      <c r="GG42" s="43"/>
      <c r="GH42" s="34"/>
      <c r="GI42" s="21"/>
      <c r="GJ42" s="21"/>
      <c r="GK42" s="21"/>
      <c r="GL42" s="21"/>
      <c r="GM42" s="21">
        <v>6</v>
      </c>
      <c r="GN42" s="33">
        <f>GH42+GI42+GJ42+GK42+GL42+GM42</f>
        <v>6</v>
      </c>
    </row>
    <row r="43" spans="1:196" s="15" customFormat="1" ht="15.75" outlineLevel="1" x14ac:dyDescent="0.25">
      <c r="A43" s="40">
        <v>7</v>
      </c>
      <c r="B43" s="56" t="s">
        <v>137</v>
      </c>
      <c r="C43" s="40" t="s">
        <v>28</v>
      </c>
      <c r="D43" s="92">
        <v>12.6</v>
      </c>
      <c r="E43" s="100">
        <v>2007</v>
      </c>
      <c r="F43" s="100">
        <v>2011</v>
      </c>
      <c r="G43" s="21">
        <v>61.798999999999999</v>
      </c>
      <c r="H43" s="21">
        <v>2.262</v>
      </c>
      <c r="I43" s="38">
        <v>0.69799999999999995</v>
      </c>
      <c r="J43" s="36"/>
      <c r="K43" s="21"/>
      <c r="L43" s="85"/>
      <c r="M43" s="85"/>
      <c r="N43" s="85"/>
      <c r="O43" s="85"/>
      <c r="P43" s="88"/>
      <c r="Q43" s="34">
        <v>2.2614999999999998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37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37"/>
      <c r="AW43" s="37"/>
      <c r="AX43" s="37"/>
      <c r="AY43" s="37"/>
      <c r="AZ43" s="37"/>
      <c r="BA43" s="37"/>
      <c r="BB43" s="37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37"/>
      <c r="BX43" s="37"/>
      <c r="BY43" s="37"/>
      <c r="BZ43" s="37"/>
      <c r="CA43" s="37"/>
      <c r="CB43" s="37"/>
      <c r="CC43" s="37"/>
      <c r="CD43" s="21"/>
      <c r="CE43" s="21"/>
      <c r="CF43" s="37"/>
      <c r="CG43" s="37"/>
      <c r="CH43" s="37"/>
      <c r="CI43" s="37"/>
      <c r="CJ43" s="37"/>
      <c r="CK43" s="37"/>
      <c r="CL43" s="37"/>
      <c r="CM43" s="21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37"/>
      <c r="DZ43" s="37"/>
      <c r="EA43" s="37"/>
      <c r="EB43" s="37"/>
      <c r="EC43" s="37"/>
      <c r="ED43" s="37"/>
      <c r="EE43" s="37"/>
      <c r="EF43" s="21"/>
      <c r="EG43" s="21"/>
      <c r="EH43" s="37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37"/>
      <c r="FA43" s="37"/>
      <c r="FB43" s="37"/>
      <c r="FC43" s="37"/>
      <c r="FD43" s="37"/>
      <c r="FE43" s="37"/>
      <c r="FF43" s="37"/>
      <c r="FG43" s="33">
        <f>EF43+DE43+CD43+BC43+AB43+Q43</f>
        <v>2.2614999999999998</v>
      </c>
      <c r="FH43" s="36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37"/>
      <c r="GB43" s="37"/>
      <c r="GC43" s="37"/>
      <c r="GD43" s="37"/>
      <c r="GE43" s="37"/>
      <c r="GF43" s="37"/>
      <c r="GG43" s="43"/>
      <c r="GH43" s="34"/>
      <c r="GI43" s="21"/>
      <c r="GJ43" s="21"/>
      <c r="GK43" s="21"/>
      <c r="GL43" s="21"/>
      <c r="GM43" s="21"/>
      <c r="GN43" s="33">
        <f>GH43+GI43+GJ43+GK43+GL43+GM43</f>
        <v>0</v>
      </c>
    </row>
    <row r="44" spans="1:196" s="15" customFormat="1" ht="29.25" customHeight="1" outlineLevel="1" x14ac:dyDescent="0.25">
      <c r="A44" s="40">
        <v>8</v>
      </c>
      <c r="B44" s="93" t="s">
        <v>136</v>
      </c>
      <c r="C44" s="40" t="s">
        <v>28</v>
      </c>
      <c r="D44" s="92">
        <v>44.5</v>
      </c>
      <c r="E44" s="100">
        <v>2012</v>
      </c>
      <c r="F44" s="100">
        <v>2014</v>
      </c>
      <c r="G44" s="21">
        <f>H44+I44</f>
        <v>44.341000000000001</v>
      </c>
      <c r="H44" s="21">
        <f>FG44</f>
        <v>44.341000000000001</v>
      </c>
      <c r="I44" s="38"/>
      <c r="J44" s="36"/>
      <c r="K44" s="85"/>
      <c r="L44" s="85"/>
      <c r="M44" s="85"/>
      <c r="N44" s="85"/>
      <c r="O44" s="85"/>
      <c r="P44" s="88"/>
      <c r="Q44" s="34">
        <v>0.186</v>
      </c>
      <c r="R44" s="21">
        <f>S44+W44+X44</f>
        <v>0.186</v>
      </c>
      <c r="S44" s="21">
        <f>T44+U44</f>
        <v>0</v>
      </c>
      <c r="T44" s="21"/>
      <c r="U44" s="21"/>
      <c r="V44" s="21"/>
      <c r="W44" s="21">
        <f>Q44</f>
        <v>0.186</v>
      </c>
      <c r="X44" s="21"/>
      <c r="Y44" s="21"/>
      <c r="Z44" s="21"/>
      <c r="AA44" s="21"/>
      <c r="AB44" s="21">
        <v>26.100999999999999</v>
      </c>
      <c r="AC44" s="21">
        <f>AD44+AK44+AP44</f>
        <v>26.100999999999999</v>
      </c>
      <c r="AD44" s="21">
        <f>AE44</f>
        <v>26.100999999999999</v>
      </c>
      <c r="AE44" s="21">
        <f>AB44</f>
        <v>26.100999999999999</v>
      </c>
      <c r="AF44" s="21"/>
      <c r="AG44" s="21">
        <f>AI44</f>
        <v>0</v>
      </c>
      <c r="AH44" s="21"/>
      <c r="AI44" s="21"/>
      <c r="AJ44" s="21"/>
      <c r="AK44" s="21">
        <v>0</v>
      </c>
      <c r="AL44" s="21"/>
      <c r="AM44" s="21"/>
      <c r="AN44" s="21"/>
      <c r="AO44" s="21"/>
      <c r="AP44" s="21">
        <f>AR44</f>
        <v>0</v>
      </c>
      <c r="AQ44" s="21"/>
      <c r="AR44" s="21"/>
      <c r="AS44" s="21"/>
      <c r="AT44" s="21"/>
      <c r="AU44" s="21"/>
      <c r="AV44" s="37"/>
      <c r="AW44" s="37"/>
      <c r="AX44" s="37"/>
      <c r="AY44" s="37"/>
      <c r="AZ44" s="37"/>
      <c r="BA44" s="37"/>
      <c r="BB44" s="37"/>
      <c r="BC44" s="21">
        <v>18.053999999999998</v>
      </c>
      <c r="BD44" s="21">
        <f>BE44+BL44+BQ44</f>
        <v>18.053999999999998</v>
      </c>
      <c r="BE44" s="21">
        <f>BF44+BH44</f>
        <v>18.053999999999998</v>
      </c>
      <c r="BF44" s="21">
        <f>BC44</f>
        <v>18.053999999999998</v>
      </c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>
        <f>BS44</f>
        <v>0</v>
      </c>
      <c r="BR44" s="21"/>
      <c r="BS44" s="21"/>
      <c r="BT44" s="21"/>
      <c r="BU44" s="21">
        <f>BV44</f>
        <v>0</v>
      </c>
      <c r="BV44" s="21"/>
      <c r="BW44" s="37"/>
      <c r="BX44" s="37"/>
      <c r="BY44" s="37"/>
      <c r="BZ44" s="37"/>
      <c r="CA44" s="37"/>
      <c r="CB44" s="37"/>
      <c r="CC44" s="37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37"/>
      <c r="CY44" s="37"/>
      <c r="CZ44" s="37"/>
      <c r="DA44" s="37"/>
      <c r="DB44" s="37"/>
      <c r="DC44" s="37"/>
      <c r="DD44" s="37"/>
      <c r="DE44" s="21"/>
      <c r="DF44" s="21">
        <f>DG44+DN44+DS44</f>
        <v>0</v>
      </c>
      <c r="DG44" s="21">
        <f>DH44</f>
        <v>0</v>
      </c>
      <c r="DH44" s="21"/>
      <c r="DI44" s="21"/>
      <c r="DJ44" s="21">
        <f>DL44</f>
        <v>0</v>
      </c>
      <c r="DK44" s="21"/>
      <c r="DL44" s="21"/>
      <c r="DM44" s="21"/>
      <c r="DN44" s="21">
        <f>DE44</f>
        <v>0</v>
      </c>
      <c r="DO44" s="21"/>
      <c r="DP44" s="21"/>
      <c r="DQ44" s="21"/>
      <c r="DR44" s="21"/>
      <c r="DS44" s="21">
        <f>DU44</f>
        <v>0</v>
      </c>
      <c r="DT44" s="21"/>
      <c r="DU44" s="21"/>
      <c r="DV44" s="21"/>
      <c r="DW44" s="21">
        <f>DX44</f>
        <v>0</v>
      </c>
      <c r="DX44" s="21"/>
      <c r="DY44" s="37"/>
      <c r="DZ44" s="37"/>
      <c r="EA44" s="37"/>
      <c r="EB44" s="37"/>
      <c r="EC44" s="37"/>
      <c r="ED44" s="37"/>
      <c r="EE44" s="37"/>
      <c r="EF44" s="21"/>
      <c r="EG44" s="21">
        <f>EH44+EO44+ET44</f>
        <v>0</v>
      </c>
      <c r="EH44" s="37">
        <f>EI44+EK44</f>
        <v>0</v>
      </c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3">
        <f>EF44+DE44+CD44+BC44+AB44+Q44</f>
        <v>44.341000000000001</v>
      </c>
      <c r="FH44" s="36">
        <f>FI44+FL44</f>
        <v>44.155000000000001</v>
      </c>
      <c r="FI44" s="21">
        <f>FJ44+FL44</f>
        <v>44.155000000000001</v>
      </c>
      <c r="FJ44" s="21">
        <f>EI44+CG44+BF44+AE44+T44+DH44</f>
        <v>44.155000000000001</v>
      </c>
      <c r="FK44" s="21"/>
      <c r="FL44" s="21">
        <f>FN44</f>
        <v>0</v>
      </c>
      <c r="FM44" s="21"/>
      <c r="FN44" s="21">
        <f>EM44+CK44+BJ44+AI44+V44+DL44</f>
        <v>0</v>
      </c>
      <c r="FO44" s="21"/>
      <c r="FP44" s="21">
        <f>EO44+CM44+BL44+AK44+W44+DN44</f>
        <v>0.186</v>
      </c>
      <c r="FQ44" s="21"/>
      <c r="FR44" s="21"/>
      <c r="FS44" s="21"/>
      <c r="FT44" s="21"/>
      <c r="FU44" s="21">
        <f>ET44+CR44+BQ44+AP44+X44+DS44</f>
        <v>0</v>
      </c>
      <c r="FV44" s="21"/>
      <c r="FW44" s="21">
        <f>EV44+CT44+BS44+AR44+Y44+DU44</f>
        <v>0</v>
      </c>
      <c r="FX44" s="21"/>
      <c r="FY44" s="21">
        <f>EX44+CV44+BU44+AT44+Z44+DW44</f>
        <v>0</v>
      </c>
      <c r="FZ44" s="21">
        <f>EY44+CW44+BV44+AU44+AA44</f>
        <v>0</v>
      </c>
      <c r="GA44" s="37"/>
      <c r="GB44" s="37"/>
      <c r="GC44" s="37"/>
      <c r="GD44" s="37"/>
      <c r="GE44" s="37"/>
      <c r="GF44" s="37"/>
      <c r="GG44" s="43"/>
      <c r="GH44" s="34">
        <v>0.186</v>
      </c>
      <c r="GI44" s="21">
        <v>22.379000000000001</v>
      </c>
      <c r="GJ44" s="21">
        <v>15.3</v>
      </c>
      <c r="GK44" s="21"/>
      <c r="GL44" s="21"/>
      <c r="GM44" s="21"/>
      <c r="GN44" s="33">
        <f>GH44+GI44+GJ44+GK44+GL44+GM44</f>
        <v>37.865000000000002</v>
      </c>
    </row>
    <row r="45" spans="1:196" s="15" customFormat="1" ht="17.25" hidden="1" customHeight="1" outlineLevel="1" x14ac:dyDescent="0.25">
      <c r="A45" s="40"/>
      <c r="B45" s="70" t="s">
        <v>41</v>
      </c>
      <c r="C45" s="40"/>
      <c r="D45" s="92"/>
      <c r="E45" s="100"/>
      <c r="F45" s="100"/>
      <c r="G45" s="21"/>
      <c r="H45" s="21"/>
      <c r="I45" s="38"/>
      <c r="J45" s="36"/>
      <c r="K45" s="85"/>
      <c r="L45" s="85"/>
      <c r="M45" s="85"/>
      <c r="N45" s="85"/>
      <c r="O45" s="85"/>
      <c r="P45" s="88"/>
      <c r="Q45" s="34"/>
      <c r="R45" s="21">
        <f>S45+W45+X45</f>
        <v>0</v>
      </c>
      <c r="S45" s="21">
        <f>T45+U45</f>
        <v>0</v>
      </c>
      <c r="T45" s="21"/>
      <c r="U45" s="21"/>
      <c r="V45" s="21"/>
      <c r="W45" s="21"/>
      <c r="X45" s="21"/>
      <c r="Y45" s="21"/>
      <c r="Z45" s="21"/>
      <c r="AA45" s="21"/>
      <c r="AB45" s="21"/>
      <c r="AC45" s="21">
        <f>AD45+AK45+AP45</f>
        <v>0</v>
      </c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21"/>
      <c r="BD45" s="21">
        <f>BE45+BL45+BQ45</f>
        <v>0</v>
      </c>
      <c r="BE45" s="21">
        <f>BF45+BH45</f>
        <v>0</v>
      </c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21"/>
      <c r="CE45" s="21">
        <f>CF45+CM45+CR45</f>
        <v>0</v>
      </c>
      <c r="CF45" s="21">
        <f>CG45+CI45</f>
        <v>0</v>
      </c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21"/>
      <c r="DF45" s="21">
        <f>DG45+DN45+DS45</f>
        <v>0</v>
      </c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21"/>
      <c r="EG45" s="21">
        <f>EH45+EO45+ET45</f>
        <v>0</v>
      </c>
      <c r="EH45" s="37">
        <f>EI45+EK45</f>
        <v>0</v>
      </c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3"/>
      <c r="FH45" s="44"/>
      <c r="FI45" s="21">
        <f>FJ45+FL45</f>
        <v>0</v>
      </c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43"/>
      <c r="GH45" s="34"/>
      <c r="GI45" s="21"/>
      <c r="GJ45" s="21"/>
      <c r="GK45" s="21"/>
      <c r="GL45" s="21"/>
      <c r="GM45" s="21"/>
      <c r="GN45" s="33"/>
    </row>
    <row r="46" spans="1:196" s="15" customFormat="1" ht="17.25" hidden="1" customHeight="1" outlineLevel="1" x14ac:dyDescent="0.25">
      <c r="A46" s="40"/>
      <c r="B46" s="70" t="s">
        <v>40</v>
      </c>
      <c r="C46" s="40"/>
      <c r="D46" s="92"/>
      <c r="E46" s="100"/>
      <c r="F46" s="100"/>
      <c r="G46" s="21"/>
      <c r="H46" s="21"/>
      <c r="I46" s="38"/>
      <c r="J46" s="36"/>
      <c r="K46" s="85"/>
      <c r="L46" s="85"/>
      <c r="M46" s="85"/>
      <c r="N46" s="85"/>
      <c r="O46" s="85"/>
      <c r="P46" s="88"/>
      <c r="Q46" s="34"/>
      <c r="R46" s="21">
        <f>S46+W46+X46</f>
        <v>0</v>
      </c>
      <c r="S46" s="21">
        <f>T46+U46</f>
        <v>0</v>
      </c>
      <c r="T46" s="21"/>
      <c r="U46" s="21"/>
      <c r="V46" s="21"/>
      <c r="W46" s="21"/>
      <c r="X46" s="21"/>
      <c r="Y46" s="21"/>
      <c r="Z46" s="21"/>
      <c r="AA46" s="21"/>
      <c r="AB46" s="21"/>
      <c r="AC46" s="21">
        <f>AD46+AK46+AP46</f>
        <v>0</v>
      </c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21"/>
      <c r="BD46" s="21">
        <f>BE46+BL46+BQ46</f>
        <v>0</v>
      </c>
      <c r="BE46" s="21">
        <f>BF46+BH46</f>
        <v>0</v>
      </c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21"/>
      <c r="CE46" s="21">
        <f>CF46+CM46+CR46</f>
        <v>0</v>
      </c>
      <c r="CF46" s="21">
        <f>CG46+CI46</f>
        <v>0</v>
      </c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21"/>
      <c r="DF46" s="21">
        <f>DG46+DN46+DS46</f>
        <v>0</v>
      </c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21"/>
      <c r="EG46" s="21">
        <f>EH46+EO46+ET46</f>
        <v>0</v>
      </c>
      <c r="EH46" s="37">
        <f>EI46+EK46</f>
        <v>0</v>
      </c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3"/>
      <c r="FH46" s="44"/>
      <c r="FI46" s="21">
        <f>FJ46+FL46</f>
        <v>0</v>
      </c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43"/>
      <c r="GH46" s="34"/>
      <c r="GI46" s="21"/>
      <c r="GJ46" s="21"/>
      <c r="GK46" s="21"/>
      <c r="GL46" s="21"/>
      <c r="GM46" s="21"/>
      <c r="GN46" s="33"/>
    </row>
    <row r="47" spans="1:196" s="15" customFormat="1" ht="17.25" hidden="1" customHeight="1" outlineLevel="1" x14ac:dyDescent="0.25">
      <c r="A47" s="40"/>
      <c r="B47" s="70" t="s">
        <v>39</v>
      </c>
      <c r="C47" s="40"/>
      <c r="D47" s="92"/>
      <c r="E47" s="100"/>
      <c r="F47" s="100"/>
      <c r="G47" s="21"/>
      <c r="H47" s="21"/>
      <c r="I47" s="38"/>
      <c r="J47" s="36"/>
      <c r="K47" s="85"/>
      <c r="L47" s="85"/>
      <c r="M47" s="85"/>
      <c r="N47" s="85"/>
      <c r="O47" s="85"/>
      <c r="P47" s="88"/>
      <c r="Q47" s="34"/>
      <c r="R47" s="21">
        <f>S47+W47+X47</f>
        <v>0</v>
      </c>
      <c r="S47" s="21">
        <f>T47+U47</f>
        <v>0</v>
      </c>
      <c r="T47" s="21"/>
      <c r="U47" s="21"/>
      <c r="V47" s="21"/>
      <c r="W47" s="21"/>
      <c r="X47" s="21"/>
      <c r="Y47" s="21"/>
      <c r="Z47" s="21"/>
      <c r="AA47" s="21"/>
      <c r="AB47" s="21"/>
      <c r="AC47" s="21">
        <f>AD47+AK47+AP47</f>
        <v>0</v>
      </c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21"/>
      <c r="BD47" s="21">
        <f>BE47+BL47+BQ47</f>
        <v>0</v>
      </c>
      <c r="BE47" s="21">
        <f>BF47+BH47</f>
        <v>0</v>
      </c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21"/>
      <c r="CE47" s="21">
        <f>CF47+CM47+CR47</f>
        <v>0</v>
      </c>
      <c r="CF47" s="21">
        <f>CG47+CI47</f>
        <v>0</v>
      </c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21"/>
      <c r="DF47" s="21">
        <f>DG47+DN47+DS47</f>
        <v>0</v>
      </c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21"/>
      <c r="EG47" s="21">
        <f>EH47+EO47+ET47</f>
        <v>0</v>
      </c>
      <c r="EH47" s="37">
        <f>EI47+EK47</f>
        <v>0</v>
      </c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3"/>
      <c r="FH47" s="44"/>
      <c r="FI47" s="21">
        <f>FJ47+FL47</f>
        <v>0</v>
      </c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43"/>
      <c r="GH47" s="34"/>
      <c r="GI47" s="21"/>
      <c r="GJ47" s="21"/>
      <c r="GK47" s="21"/>
      <c r="GL47" s="21"/>
      <c r="GM47" s="21"/>
      <c r="GN47" s="33"/>
    </row>
    <row r="48" spans="1:196" s="15" customFormat="1" ht="17.25" hidden="1" customHeight="1" outlineLevel="1" x14ac:dyDescent="0.25">
      <c r="A48" s="40"/>
      <c r="B48" s="70" t="s">
        <v>38</v>
      </c>
      <c r="C48" s="40"/>
      <c r="D48" s="92"/>
      <c r="E48" s="100"/>
      <c r="F48" s="100"/>
      <c r="G48" s="21"/>
      <c r="H48" s="21"/>
      <c r="I48" s="38"/>
      <c r="J48" s="36"/>
      <c r="K48" s="85"/>
      <c r="L48" s="85"/>
      <c r="M48" s="85"/>
      <c r="N48" s="85"/>
      <c r="O48" s="85"/>
      <c r="P48" s="88"/>
      <c r="Q48" s="34"/>
      <c r="R48" s="21">
        <f>S48+W48+X48</f>
        <v>0</v>
      </c>
      <c r="S48" s="21">
        <f>T48+U48</f>
        <v>0</v>
      </c>
      <c r="T48" s="21"/>
      <c r="U48" s="21"/>
      <c r="V48" s="21"/>
      <c r="W48" s="21"/>
      <c r="X48" s="21"/>
      <c r="Y48" s="21"/>
      <c r="Z48" s="21"/>
      <c r="AA48" s="21"/>
      <c r="AB48" s="21"/>
      <c r="AC48" s="21">
        <f>AD48+AK48+AP48</f>
        <v>0</v>
      </c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21"/>
      <c r="BD48" s="21">
        <f>BE48+BL48+BQ48</f>
        <v>0</v>
      </c>
      <c r="BE48" s="21">
        <f>BF48+BH48</f>
        <v>0</v>
      </c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21"/>
      <c r="CE48" s="21">
        <f>CF48+CM48+CR48</f>
        <v>0</v>
      </c>
      <c r="CF48" s="21">
        <f>CG48+CI48</f>
        <v>0</v>
      </c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21"/>
      <c r="DF48" s="21">
        <f>DG48+DN48+DS48</f>
        <v>0</v>
      </c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21"/>
      <c r="EG48" s="21">
        <f>EH48+EO48+ET48</f>
        <v>0</v>
      </c>
      <c r="EH48" s="37">
        <f>EI48+EK48</f>
        <v>0</v>
      </c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3"/>
      <c r="FH48" s="44"/>
      <c r="FI48" s="21">
        <f>FJ48+FL48</f>
        <v>0</v>
      </c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43"/>
      <c r="GH48" s="34"/>
      <c r="GI48" s="21"/>
      <c r="GJ48" s="21"/>
      <c r="GK48" s="21"/>
      <c r="GL48" s="21"/>
      <c r="GM48" s="21"/>
      <c r="GN48" s="33"/>
    </row>
    <row r="49" spans="1:196" s="15" customFormat="1" ht="17.25" hidden="1" customHeight="1" outlineLevel="1" x14ac:dyDescent="0.25">
      <c r="A49" s="40"/>
      <c r="B49" s="70" t="s">
        <v>37</v>
      </c>
      <c r="C49" s="40"/>
      <c r="D49" s="92"/>
      <c r="E49" s="100"/>
      <c r="F49" s="100"/>
      <c r="G49" s="21"/>
      <c r="H49" s="21"/>
      <c r="I49" s="38"/>
      <c r="J49" s="36"/>
      <c r="K49" s="85"/>
      <c r="L49" s="85"/>
      <c r="M49" s="85"/>
      <c r="N49" s="85"/>
      <c r="O49" s="85"/>
      <c r="P49" s="88"/>
      <c r="Q49" s="34"/>
      <c r="R49" s="21">
        <f>S49+W49+X49</f>
        <v>0</v>
      </c>
      <c r="S49" s="21">
        <f>T49+U49</f>
        <v>0</v>
      </c>
      <c r="T49" s="21"/>
      <c r="U49" s="21"/>
      <c r="V49" s="21"/>
      <c r="W49" s="21"/>
      <c r="X49" s="21"/>
      <c r="Y49" s="21"/>
      <c r="Z49" s="21"/>
      <c r="AA49" s="21"/>
      <c r="AB49" s="21"/>
      <c r="AC49" s="21">
        <f>AD49+AK49+AP49</f>
        <v>0</v>
      </c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21"/>
      <c r="BD49" s="21">
        <f>BE49+BL49+BQ49</f>
        <v>0</v>
      </c>
      <c r="BE49" s="21">
        <f>BF49+BH49</f>
        <v>0</v>
      </c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21"/>
      <c r="CE49" s="21">
        <f>CF49+CM49+CR49</f>
        <v>0</v>
      </c>
      <c r="CF49" s="21">
        <f>CG49+CI49</f>
        <v>0</v>
      </c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21"/>
      <c r="DF49" s="21">
        <f>DG49+DN49+DS49</f>
        <v>0</v>
      </c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21"/>
      <c r="EG49" s="21">
        <f>EH49+EO49+ET49</f>
        <v>0</v>
      </c>
      <c r="EH49" s="37">
        <f>EI49+EK49</f>
        <v>0</v>
      </c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3"/>
      <c r="FH49" s="44"/>
      <c r="FI49" s="21">
        <f>FJ49+FL49</f>
        <v>0</v>
      </c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43"/>
      <c r="GH49" s="34"/>
      <c r="GI49" s="21"/>
      <c r="GJ49" s="21"/>
      <c r="GK49" s="21"/>
      <c r="GL49" s="21"/>
      <c r="GM49" s="21"/>
      <c r="GN49" s="33"/>
    </row>
    <row r="50" spans="1:196" s="74" customFormat="1" ht="17.25" customHeight="1" outlineLevel="1" x14ac:dyDescent="0.25">
      <c r="A50" s="46"/>
      <c r="B50" s="109" t="s">
        <v>36</v>
      </c>
      <c r="C50" s="46"/>
      <c r="D50" s="125">
        <f>D51+D54</f>
        <v>82</v>
      </c>
      <c r="E50" s="101"/>
      <c r="F50" s="101"/>
      <c r="G50" s="37">
        <f>G51+G54+G58</f>
        <v>1000.35</v>
      </c>
      <c r="H50" s="37">
        <f>H51+H54+H58</f>
        <v>1000.35</v>
      </c>
      <c r="I50" s="33">
        <f>I51+I54+I58</f>
        <v>0</v>
      </c>
      <c r="J50" s="128">
        <f>J51+J54+J58</f>
        <v>25</v>
      </c>
      <c r="K50" s="103">
        <f>K51+K54+K58</f>
        <v>0</v>
      </c>
      <c r="L50" s="103">
        <f>L51+L54+L58</f>
        <v>0</v>
      </c>
      <c r="M50" s="103">
        <f>M51+M54+M58</f>
        <v>0</v>
      </c>
      <c r="N50" s="103">
        <f>N51+N54+N58</f>
        <v>32</v>
      </c>
      <c r="O50" s="103">
        <f>O51+O54+O58</f>
        <v>0</v>
      </c>
      <c r="P50" s="127">
        <f>P51+P54+P58</f>
        <v>57</v>
      </c>
      <c r="Q50" s="49">
        <f>Q51+Q54+Q58</f>
        <v>43.145000000000003</v>
      </c>
      <c r="R50" s="37">
        <f>S50+W50+X50</f>
        <v>13.152000000000001</v>
      </c>
      <c r="S50" s="37">
        <f>T50+U50</f>
        <v>0</v>
      </c>
      <c r="T50" s="37">
        <f>T51+T54+T58</f>
        <v>0</v>
      </c>
      <c r="U50" s="37">
        <f>U51+U54+U58</f>
        <v>0</v>
      </c>
      <c r="V50" s="37">
        <f>V51+V54+V58</f>
        <v>0.20499999999999999</v>
      </c>
      <c r="W50" s="37">
        <f>W51+W54+W58</f>
        <v>13.152000000000001</v>
      </c>
      <c r="X50" s="37">
        <f>X51+X54+X58</f>
        <v>0</v>
      </c>
      <c r="Y50" s="37">
        <f>Y51+Y54+Y58</f>
        <v>0</v>
      </c>
      <c r="Z50" s="37">
        <f>Z51+Z54+Z58</f>
        <v>29.788</v>
      </c>
      <c r="AA50" s="37">
        <f>AA51+AA54+AA58</f>
        <v>29.788</v>
      </c>
      <c r="AB50" s="37">
        <f>AB51+AB54+AB58</f>
        <v>35.4</v>
      </c>
      <c r="AC50" s="37">
        <f>AD50+AK50+AP50</f>
        <v>-46.035999999999987</v>
      </c>
      <c r="AD50" s="37">
        <f>AD51+AD54+AD58</f>
        <v>27.183</v>
      </c>
      <c r="AE50" s="37">
        <f>AE51+AE54+AE58</f>
        <v>27.183</v>
      </c>
      <c r="AF50" s="37">
        <f>AF51+AF54+AF58</f>
        <v>0</v>
      </c>
      <c r="AG50" s="37">
        <f>AG51+AG54+AG58</f>
        <v>5.1999999999999998E-2</v>
      </c>
      <c r="AH50" s="37">
        <f>AH51+AH54+AH58</f>
        <v>0</v>
      </c>
      <c r="AI50" s="37">
        <f>AI51+AI54+AI58</f>
        <v>5.1999999999999998E-2</v>
      </c>
      <c r="AJ50" s="37">
        <f>AJ51+AJ54+AJ58</f>
        <v>0</v>
      </c>
      <c r="AK50" s="37">
        <f>AK51+AK54+AK58</f>
        <v>-73.270999999999987</v>
      </c>
      <c r="AL50" s="37">
        <f>AL51+AL54+AL58</f>
        <v>0</v>
      </c>
      <c r="AM50" s="37">
        <f>AM51+AM54+AM58</f>
        <v>0</v>
      </c>
      <c r="AN50" s="37">
        <f>AN51+AN54+AN58</f>
        <v>0</v>
      </c>
      <c r="AO50" s="37">
        <f>AO51+AO54+AO58</f>
        <v>0</v>
      </c>
      <c r="AP50" s="37">
        <f>AP51+AP54+AP58</f>
        <v>5.1999999999999998E-2</v>
      </c>
      <c r="AQ50" s="37">
        <f>AQ51+AQ54+AQ58</f>
        <v>0</v>
      </c>
      <c r="AR50" s="37"/>
      <c r="AS50" s="37">
        <f>AS51+AS54+AS58</f>
        <v>0</v>
      </c>
      <c r="AT50" s="37">
        <f>AU50</f>
        <v>50.125999999999998</v>
      </c>
      <c r="AU50" s="37">
        <f>AU51+AU54+AU58</f>
        <v>50.125999999999998</v>
      </c>
      <c r="AV50" s="37">
        <f>AV51+AV54+AV58</f>
        <v>0</v>
      </c>
      <c r="AW50" s="37">
        <f>AW51+AW54+AW58</f>
        <v>0</v>
      </c>
      <c r="AX50" s="37">
        <f>AX51+AX54+AX58</f>
        <v>0</v>
      </c>
      <c r="AY50" s="37">
        <f>AY51+AY54+AY58</f>
        <v>0</v>
      </c>
      <c r="AZ50" s="37">
        <f>AZ51+AZ54+AZ58</f>
        <v>0</v>
      </c>
      <c r="BA50" s="37">
        <f>BA51+BA54+BA58</f>
        <v>0</v>
      </c>
      <c r="BB50" s="37">
        <f>BB51+BB54+BB58</f>
        <v>0</v>
      </c>
      <c r="BC50" s="37">
        <f>BC51+BC54+BC58</f>
        <v>174.69399999999999</v>
      </c>
      <c r="BD50" s="37">
        <f>BE50+BL50+BQ50</f>
        <v>349.38799999999998</v>
      </c>
      <c r="BE50" s="37">
        <f>BF50+BH50</f>
        <v>174.69399999999999</v>
      </c>
      <c r="BF50" s="37">
        <f>BF51+BF54+BF58</f>
        <v>174.69399999999999</v>
      </c>
      <c r="BG50" s="37">
        <f>BG51+BG54+BG58</f>
        <v>0</v>
      </c>
      <c r="BH50" s="37">
        <f>BH51+BH54+BH58</f>
        <v>0</v>
      </c>
      <c r="BI50" s="37">
        <f>BI51+BI54+BI58</f>
        <v>0</v>
      </c>
      <c r="BJ50" s="37">
        <f>BJ51+BJ54+BJ58</f>
        <v>174.69399999999999</v>
      </c>
      <c r="BK50" s="37">
        <f>BK51+BK54+BK58</f>
        <v>0</v>
      </c>
      <c r="BL50" s="37">
        <f>BL51+BL54+BL58</f>
        <v>0</v>
      </c>
      <c r="BM50" s="37">
        <f>BM51+BM54+BM58</f>
        <v>0</v>
      </c>
      <c r="BN50" s="37">
        <f>BN51+BN54+BN58</f>
        <v>0</v>
      </c>
      <c r="BO50" s="37">
        <f>BO51+BO54+BO58</f>
        <v>0</v>
      </c>
      <c r="BP50" s="37">
        <f>BP51+BP54+BP58</f>
        <v>0</v>
      </c>
      <c r="BQ50" s="37">
        <f>BQ51+BQ54+BQ58</f>
        <v>174.69399999999999</v>
      </c>
      <c r="BR50" s="37">
        <f>BR51+BR54+BR58</f>
        <v>0</v>
      </c>
      <c r="BS50" s="37"/>
      <c r="BT50" s="37">
        <f>BT51+BT54+BT58</f>
        <v>0</v>
      </c>
      <c r="BU50" s="37">
        <f>BU51+BU54+BU58</f>
        <v>174.69399999999999</v>
      </c>
      <c r="BV50" s="37">
        <f>BV51+BV54+BV58</f>
        <v>174.69399999999999</v>
      </c>
      <c r="BW50" s="37">
        <f>BW51+BW54+BW58</f>
        <v>0</v>
      </c>
      <c r="BX50" s="37">
        <f>BX51+BX54+BX58</f>
        <v>0</v>
      </c>
      <c r="BY50" s="37">
        <f>BY51+BY54+BY58</f>
        <v>0</v>
      </c>
      <c r="BZ50" s="37">
        <f>BZ51+BZ54+BZ58</f>
        <v>0</v>
      </c>
      <c r="CA50" s="37">
        <f>CA51+CA54+CA58</f>
        <v>0</v>
      </c>
      <c r="CB50" s="37">
        <f>CB51+CB54+CB58</f>
        <v>0</v>
      </c>
      <c r="CC50" s="37">
        <f>CC51+CC54+CC58</f>
        <v>0</v>
      </c>
      <c r="CD50" s="37">
        <f>CD51+CD54+CD58</f>
        <v>126.574</v>
      </c>
      <c r="CE50" s="37">
        <f>CF50+CM50+CR50</f>
        <v>126.574</v>
      </c>
      <c r="CF50" s="37">
        <f>CG50+CI50</f>
        <v>69.078999999999994</v>
      </c>
      <c r="CG50" s="37">
        <f>CG51+CG54+CG58</f>
        <v>69.078999999999994</v>
      </c>
      <c r="CH50" s="37">
        <f>CH51+CH54+CH58</f>
        <v>0</v>
      </c>
      <c r="CI50" s="37">
        <f>CI51+CI54+CI58</f>
        <v>0</v>
      </c>
      <c r="CJ50" s="37">
        <f>CJ51+CJ54+CJ58</f>
        <v>0</v>
      </c>
      <c r="CK50" s="37">
        <f>CK51+CK54+CK58</f>
        <v>0</v>
      </c>
      <c r="CL50" s="37">
        <f>CL51+CL54+CL58</f>
        <v>0</v>
      </c>
      <c r="CM50" s="37">
        <f>CM51+CM54+CM58</f>
        <v>57.495000000000005</v>
      </c>
      <c r="CN50" s="37">
        <f>CN51+CN54+CN58</f>
        <v>0</v>
      </c>
      <c r="CO50" s="37">
        <f>CO51+CO54+CO58</f>
        <v>0</v>
      </c>
      <c r="CP50" s="37">
        <f>CP51+CP54+CP58</f>
        <v>0</v>
      </c>
      <c r="CQ50" s="37">
        <f>CQ51+CQ54+CQ58</f>
        <v>0</v>
      </c>
      <c r="CR50" s="37">
        <f>CR51+CR54+CR58</f>
        <v>0</v>
      </c>
      <c r="CS50" s="37">
        <f>CS51+CS54+CS58</f>
        <v>0</v>
      </c>
      <c r="CT50" s="37"/>
      <c r="CU50" s="37">
        <f>CU51+CU54+CU58</f>
        <v>0</v>
      </c>
      <c r="CV50" s="37">
        <f>CV51+CV54+CV58</f>
        <v>0</v>
      </c>
      <c r="CW50" s="37">
        <f>CW51+CW54+CW58</f>
        <v>0</v>
      </c>
      <c r="CX50" s="37">
        <f>CX51+CX54+CX58</f>
        <v>0</v>
      </c>
      <c r="CY50" s="37">
        <f>CY51+CY54+CY58</f>
        <v>0</v>
      </c>
      <c r="CZ50" s="37">
        <f>CZ51+CZ54+CZ58</f>
        <v>0</v>
      </c>
      <c r="DA50" s="37">
        <f>DA51+DA54+DA58</f>
        <v>0</v>
      </c>
      <c r="DB50" s="37">
        <f>DB51+DB54+DB58</f>
        <v>0</v>
      </c>
      <c r="DC50" s="37">
        <f>DC51+DC54+DC58</f>
        <v>0</v>
      </c>
      <c r="DD50" s="37">
        <f>DD51+DD54+DD58</f>
        <v>0</v>
      </c>
      <c r="DE50" s="37">
        <f>DE51+DE54+DE58</f>
        <v>154.042</v>
      </c>
      <c r="DF50" s="37">
        <f>DG50+DN50+DS50</f>
        <v>144.98400000000001</v>
      </c>
      <c r="DG50" s="37">
        <f>DH50+DJ50</f>
        <v>47.667999999999999</v>
      </c>
      <c r="DH50" s="37">
        <f>DH51+DH54+DH58</f>
        <v>47.667999999999999</v>
      </c>
      <c r="DI50" s="37">
        <f>DI51+DI54+DI58</f>
        <v>0</v>
      </c>
      <c r="DJ50" s="37">
        <f>DJ51+DJ54+DJ58</f>
        <v>0</v>
      </c>
      <c r="DK50" s="37">
        <f>DK51+DK54+DK58</f>
        <v>0</v>
      </c>
      <c r="DL50" s="37">
        <f>DL51+DL54+DL58</f>
        <v>0</v>
      </c>
      <c r="DM50" s="37">
        <f>DM51+DM54+DM58</f>
        <v>0</v>
      </c>
      <c r="DN50" s="37">
        <f>DN51+DN54+DN58</f>
        <v>97.316000000000003</v>
      </c>
      <c r="DO50" s="37">
        <f>DO51+DO54+DO58</f>
        <v>0</v>
      </c>
      <c r="DP50" s="37">
        <f>DP51+DP54+DP58</f>
        <v>0</v>
      </c>
      <c r="DQ50" s="37">
        <f>DQ51+DQ54+DQ58</f>
        <v>0</v>
      </c>
      <c r="DR50" s="37">
        <f>DR51+DR54+DR58</f>
        <v>0</v>
      </c>
      <c r="DS50" s="37">
        <f>DS51+DS54+DS58</f>
        <v>0</v>
      </c>
      <c r="DT50" s="37">
        <f>DT51+DT54+DT58</f>
        <v>0</v>
      </c>
      <c r="DU50" s="37"/>
      <c r="DV50" s="37">
        <f>DV51+DV54+DV58</f>
        <v>0</v>
      </c>
      <c r="DW50" s="37">
        <f>DW51+DW54+DW58</f>
        <v>9.0579999999999998</v>
      </c>
      <c r="DX50" s="37">
        <f>DX51+DX54+DX58</f>
        <v>9.0579999999999998</v>
      </c>
      <c r="DY50" s="37">
        <f>DY51+DY54+DY58</f>
        <v>0</v>
      </c>
      <c r="DZ50" s="37">
        <f>DZ51+DZ54+DZ58</f>
        <v>0</v>
      </c>
      <c r="EA50" s="37">
        <f>EA51+EA54+EA58</f>
        <v>0</v>
      </c>
      <c r="EB50" s="37">
        <f>EB51+EB54+EB58</f>
        <v>0</v>
      </c>
      <c r="EC50" s="37">
        <f>EC51+EC54+EC58</f>
        <v>0</v>
      </c>
      <c r="ED50" s="37">
        <f>ED51+ED54+ED58</f>
        <v>0</v>
      </c>
      <c r="EE50" s="37">
        <f>EE51+EE54+EE58</f>
        <v>0</v>
      </c>
      <c r="EF50" s="37">
        <f>EF51+EF54+EF58</f>
        <v>92.24</v>
      </c>
      <c r="EG50" s="37">
        <f>EH50+EO50+ET50</f>
        <v>92.24</v>
      </c>
      <c r="EH50" s="37">
        <f>EI50+EK50</f>
        <v>25.437000000000001</v>
      </c>
      <c r="EI50" s="37">
        <f>EI51+EI54+EI58</f>
        <v>25.437000000000001</v>
      </c>
      <c r="EJ50" s="37">
        <f>EJ51+EJ54+EJ58</f>
        <v>0</v>
      </c>
      <c r="EK50" s="37">
        <f>EK51+EK54+EK58</f>
        <v>0</v>
      </c>
      <c r="EL50" s="37">
        <f>EL51+EL54+EL58</f>
        <v>0</v>
      </c>
      <c r="EM50" s="37">
        <f>EM51+EM54+EM58</f>
        <v>0</v>
      </c>
      <c r="EN50" s="37">
        <f>EN51+EN54+EN58</f>
        <v>0</v>
      </c>
      <c r="EO50" s="37">
        <f>EO51+EO54+EO58</f>
        <v>66.802999999999997</v>
      </c>
      <c r="EP50" s="37">
        <f>EP51+EP54+EP58</f>
        <v>0</v>
      </c>
      <c r="EQ50" s="37">
        <f>EQ51+EQ54+EQ58</f>
        <v>0</v>
      </c>
      <c r="ER50" s="37">
        <f>ER51+ER54+ER58</f>
        <v>0</v>
      </c>
      <c r="ES50" s="37">
        <f>ES51+ES54+ES58</f>
        <v>0</v>
      </c>
      <c r="ET50" s="37">
        <f>ET51+ET54+ET58</f>
        <v>0</v>
      </c>
      <c r="EU50" s="37">
        <f>EU51+EU54+EU58</f>
        <v>0</v>
      </c>
      <c r="EV50" s="37"/>
      <c r="EW50" s="37">
        <f>EW51+EW54+EW58</f>
        <v>0</v>
      </c>
      <c r="EX50" s="37">
        <f>EX51+EX54+EX58</f>
        <v>0</v>
      </c>
      <c r="EY50" s="37">
        <f>EY51+EY54+EY58</f>
        <v>0</v>
      </c>
      <c r="EZ50" s="37">
        <f>EZ51+EZ54+EZ58</f>
        <v>0</v>
      </c>
      <c r="FA50" s="37">
        <f>FA51+FA54+FA58</f>
        <v>0</v>
      </c>
      <c r="FB50" s="37">
        <f>FB51+FB54+FB58</f>
        <v>0</v>
      </c>
      <c r="FC50" s="37">
        <f>FC51+FC54+FC58</f>
        <v>0</v>
      </c>
      <c r="FD50" s="37">
        <f>FD51+FD54+FD58</f>
        <v>0</v>
      </c>
      <c r="FE50" s="37">
        <f>FE51+FE54+FE58</f>
        <v>0</v>
      </c>
      <c r="FF50" s="37">
        <f>FF51+FF54+FF58</f>
        <v>0</v>
      </c>
      <c r="FG50" s="33">
        <f>FG51+FG54+FG58</f>
        <v>626.09500000000003</v>
      </c>
      <c r="FH50" s="44">
        <f>FH51+FH54+FH58</f>
        <v>693.553</v>
      </c>
      <c r="FI50" s="37">
        <f>FJ50+FL50</f>
        <v>518.80700000000002</v>
      </c>
      <c r="FJ50" s="37">
        <f>FJ51+FJ54+FJ58</f>
        <v>344.06100000000004</v>
      </c>
      <c r="FK50" s="37"/>
      <c r="FL50" s="37">
        <f>FL51+FL54+FL58</f>
        <v>174.74599999999998</v>
      </c>
      <c r="FM50" s="37"/>
      <c r="FN50" s="37">
        <f>FN51+FN54+FN58</f>
        <v>174.74599999999998</v>
      </c>
      <c r="FO50" s="37"/>
      <c r="FP50" s="37">
        <f>FP51+FP54+FP58</f>
        <v>161.495</v>
      </c>
      <c r="FQ50" s="37"/>
      <c r="FR50" s="37"/>
      <c r="FS50" s="37"/>
      <c r="FT50" s="37"/>
      <c r="FU50" s="37">
        <f>FU51+FU54+FU58</f>
        <v>174.74599999999998</v>
      </c>
      <c r="FV50" s="37"/>
      <c r="FW50" s="37"/>
      <c r="FX50" s="37"/>
      <c r="FY50" s="37">
        <f>FY51+FY54+FY58</f>
        <v>262.95399999999995</v>
      </c>
      <c r="FZ50" s="37">
        <f>FZ51+FZ54+FZ58</f>
        <v>262.95399999999995</v>
      </c>
      <c r="GA50" s="37"/>
      <c r="GB50" s="37"/>
      <c r="GC50" s="37"/>
      <c r="GD50" s="37"/>
      <c r="GE50" s="37"/>
      <c r="GF50" s="37"/>
      <c r="GG50" s="43"/>
      <c r="GH50" s="49">
        <f>GH51+GH54+GH58</f>
        <v>37.237000000000002</v>
      </c>
      <c r="GI50" s="37">
        <f>GI51+GI54+GI58</f>
        <v>30.308</v>
      </c>
      <c r="GJ50" s="37">
        <f>GJ51+GJ54+GJ58</f>
        <v>157.08000000000001</v>
      </c>
      <c r="GK50" s="37">
        <f>GK51+GK54+GK58</f>
        <v>107.26600000000001</v>
      </c>
      <c r="GL50" s="37">
        <f>GL51+GL54+GL58</f>
        <v>130.12</v>
      </c>
      <c r="GM50" s="37">
        <f>GM51+GM54+GM58</f>
        <v>79.989999999999995</v>
      </c>
      <c r="GN50" s="33">
        <f>GN51+GN54+GN58</f>
        <v>542.00099999999998</v>
      </c>
    </row>
    <row r="51" spans="1:196" s="74" customFormat="1" ht="15.75" outlineLevel="1" x14ac:dyDescent="0.25">
      <c r="A51" s="46"/>
      <c r="B51" s="109" t="s">
        <v>35</v>
      </c>
      <c r="C51" s="46"/>
      <c r="D51" s="125">
        <f>D52+D53</f>
        <v>50</v>
      </c>
      <c r="E51" s="101"/>
      <c r="F51" s="101"/>
      <c r="G51" s="37">
        <f>G52+G53</f>
        <v>555.572</v>
      </c>
      <c r="H51" s="37">
        <f>H52+H53</f>
        <v>555.572</v>
      </c>
      <c r="I51" s="33">
        <f>I52+I53</f>
        <v>0</v>
      </c>
      <c r="J51" s="126">
        <f>J52+J53</f>
        <v>25</v>
      </c>
      <c r="K51" s="125">
        <f>K52+K53</f>
        <v>0</v>
      </c>
      <c r="L51" s="125">
        <f>L52+L53</f>
        <v>0</v>
      </c>
      <c r="M51" s="125">
        <f>M52+M53</f>
        <v>0</v>
      </c>
      <c r="N51" s="125">
        <f>N52+N53</f>
        <v>0</v>
      </c>
      <c r="O51" s="125">
        <f>O52+O53</f>
        <v>0</v>
      </c>
      <c r="P51" s="124">
        <f>P52+P53</f>
        <v>25</v>
      </c>
      <c r="Q51" s="49">
        <f>Q52+Q53</f>
        <v>42.228000000000002</v>
      </c>
      <c r="R51" s="37">
        <f>S51+W51+X51</f>
        <v>13.152000000000001</v>
      </c>
      <c r="S51" s="37">
        <f>T51+U51</f>
        <v>0</v>
      </c>
      <c r="T51" s="37">
        <f>T52+T53</f>
        <v>0</v>
      </c>
      <c r="U51" s="37">
        <f>U52+U53</f>
        <v>0</v>
      </c>
      <c r="V51" s="37">
        <f>V52+V53</f>
        <v>0</v>
      </c>
      <c r="W51" s="37">
        <f>W52+W53</f>
        <v>13.152000000000001</v>
      </c>
      <c r="X51" s="37">
        <f>X52+X53</f>
        <v>0</v>
      </c>
      <c r="Y51" s="37">
        <f>Y52+Y53</f>
        <v>0</v>
      </c>
      <c r="Z51" s="37">
        <f>Z52+Z53</f>
        <v>29.076000000000001</v>
      </c>
      <c r="AA51" s="37">
        <f>AA52+AA53</f>
        <v>29.076000000000001</v>
      </c>
      <c r="AB51" s="125">
        <f>AB52+AB53</f>
        <v>3.9340000000000002</v>
      </c>
      <c r="AC51" s="37">
        <f>AD51+AK51+AP51</f>
        <v>-46.191999999999993</v>
      </c>
      <c r="AD51" s="37">
        <f>AD52+AD53</f>
        <v>27.131</v>
      </c>
      <c r="AE51" s="37">
        <f>AE52+AE53</f>
        <v>27.131</v>
      </c>
      <c r="AF51" s="37">
        <f>AF52+AF53</f>
        <v>0</v>
      </c>
      <c r="AG51" s="37">
        <f>AG52+AG53</f>
        <v>0</v>
      </c>
      <c r="AH51" s="37">
        <f>AH52+AH53</f>
        <v>0</v>
      </c>
      <c r="AI51" s="37">
        <f>AI52+AI53</f>
        <v>0</v>
      </c>
      <c r="AJ51" s="37">
        <f>AJ52+AJ53</f>
        <v>0</v>
      </c>
      <c r="AK51" s="37">
        <f>AK52+AK53</f>
        <v>-73.322999999999993</v>
      </c>
      <c r="AL51" s="37">
        <f>AL52+AL53</f>
        <v>0</v>
      </c>
      <c r="AM51" s="37">
        <f>AM52+AM53</f>
        <v>0</v>
      </c>
      <c r="AN51" s="37">
        <f>AN52+AN53</f>
        <v>0</v>
      </c>
      <c r="AO51" s="37">
        <f>AO52+AO53</f>
        <v>0</v>
      </c>
      <c r="AP51" s="37">
        <f>AP52+AP53</f>
        <v>0</v>
      </c>
      <c r="AQ51" s="37">
        <f>AQ52+AQ53</f>
        <v>0</v>
      </c>
      <c r="AR51" s="37"/>
      <c r="AS51" s="37">
        <f>AS52+AS53</f>
        <v>0</v>
      </c>
      <c r="AT51" s="37">
        <f>AU51</f>
        <v>50.125999999999998</v>
      </c>
      <c r="AU51" s="37">
        <f>AU52+AU53</f>
        <v>50.125999999999998</v>
      </c>
      <c r="AV51" s="37">
        <f>AV52+AV53</f>
        <v>0</v>
      </c>
      <c r="AW51" s="37">
        <f>AW52+AW53</f>
        <v>0</v>
      </c>
      <c r="AX51" s="37">
        <f>AX52+AX53</f>
        <v>0</v>
      </c>
      <c r="AY51" s="37">
        <f>AY52+AY53</f>
        <v>0</v>
      </c>
      <c r="AZ51" s="37">
        <f>AZ52+AZ53</f>
        <v>0</v>
      </c>
      <c r="BA51" s="37">
        <f>BA52+BA53</f>
        <v>0</v>
      </c>
      <c r="BB51" s="37">
        <f>BB52+BB53</f>
        <v>0</v>
      </c>
      <c r="BC51" s="37">
        <f>BC52+BC53</f>
        <v>0</v>
      </c>
      <c r="BD51" s="37">
        <f>BE51+BL51+BQ51</f>
        <v>0</v>
      </c>
      <c r="BE51" s="37">
        <f>BF51+BH51</f>
        <v>0</v>
      </c>
      <c r="BF51" s="37">
        <f>BF52+BF53</f>
        <v>0</v>
      </c>
      <c r="BG51" s="37">
        <f>BG52+BG53</f>
        <v>0</v>
      </c>
      <c r="BH51" s="37">
        <f>BH52+BH53</f>
        <v>0</v>
      </c>
      <c r="BI51" s="37">
        <f>BI52+BI53</f>
        <v>0</v>
      </c>
      <c r="BJ51" s="37">
        <f>BJ52+BJ53</f>
        <v>0</v>
      </c>
      <c r="BK51" s="37">
        <f>BK52+BK53</f>
        <v>0</v>
      </c>
      <c r="BL51" s="37">
        <f>BL52+BL53</f>
        <v>0</v>
      </c>
      <c r="BM51" s="37">
        <f>BM52+BM53</f>
        <v>0</v>
      </c>
      <c r="BN51" s="37">
        <f>BN52+BN53</f>
        <v>0</v>
      </c>
      <c r="BO51" s="37">
        <f>BO52+BO53</f>
        <v>0</v>
      </c>
      <c r="BP51" s="37">
        <f>BP52+BP53</f>
        <v>0</v>
      </c>
      <c r="BQ51" s="37">
        <f>BQ52+BQ53</f>
        <v>0</v>
      </c>
      <c r="BR51" s="37">
        <f>BR52+BR53</f>
        <v>0</v>
      </c>
      <c r="BS51" s="37"/>
      <c r="BT51" s="37">
        <f>BT52+BT53</f>
        <v>0</v>
      </c>
      <c r="BU51" s="37">
        <f>BU52+BU53</f>
        <v>0</v>
      </c>
      <c r="BV51" s="37">
        <f>BV52+BV53</f>
        <v>0</v>
      </c>
      <c r="BW51" s="125">
        <f>BW52+BW53</f>
        <v>0</v>
      </c>
      <c r="BX51" s="125">
        <f>BX52+BX53</f>
        <v>0</v>
      </c>
      <c r="BY51" s="125">
        <f>BY52+BY53</f>
        <v>0</v>
      </c>
      <c r="BZ51" s="125">
        <f>BZ52+BZ53</f>
        <v>0</v>
      </c>
      <c r="CA51" s="125">
        <f>CA52+CA53</f>
        <v>0</v>
      </c>
      <c r="CB51" s="125">
        <f>CB52+CB53</f>
        <v>0</v>
      </c>
      <c r="CC51" s="125">
        <f>CC52+CC53</f>
        <v>0</v>
      </c>
      <c r="CD51" s="125">
        <f>CD52+CD53</f>
        <v>0</v>
      </c>
      <c r="CE51" s="37">
        <f>CF51+CM51+CR51</f>
        <v>0</v>
      </c>
      <c r="CF51" s="37">
        <f>CG51+CI51</f>
        <v>0</v>
      </c>
      <c r="CG51" s="125">
        <f>CG52+CG53</f>
        <v>0</v>
      </c>
      <c r="CH51" s="125">
        <f>CH52+CH53</f>
        <v>0</v>
      </c>
      <c r="CI51" s="125">
        <f>CI52+CI53</f>
        <v>0</v>
      </c>
      <c r="CJ51" s="125">
        <f>CJ52+CJ53</f>
        <v>0</v>
      </c>
      <c r="CK51" s="125">
        <f>CK52+CK53</f>
        <v>0</v>
      </c>
      <c r="CL51" s="125">
        <f>CL52+CL53</f>
        <v>0</v>
      </c>
      <c r="CM51" s="125">
        <f>CM52+CM53</f>
        <v>0</v>
      </c>
      <c r="CN51" s="125">
        <f>CN52+CN53</f>
        <v>0</v>
      </c>
      <c r="CO51" s="125">
        <f>CO52+CO53</f>
        <v>0</v>
      </c>
      <c r="CP51" s="125">
        <f>CP52+CP53</f>
        <v>0</v>
      </c>
      <c r="CQ51" s="125">
        <f>CQ52+CQ53</f>
        <v>0</v>
      </c>
      <c r="CR51" s="125">
        <f>CR52+CR53</f>
        <v>0</v>
      </c>
      <c r="CS51" s="125">
        <f>CS52+CS53</f>
        <v>0</v>
      </c>
      <c r="CT51" s="125"/>
      <c r="CU51" s="125">
        <f>CU52+CU53</f>
        <v>0</v>
      </c>
      <c r="CV51" s="125">
        <f>CV52+CV53</f>
        <v>0</v>
      </c>
      <c r="CW51" s="125">
        <f>CW52+CW53</f>
        <v>0</v>
      </c>
      <c r="CX51" s="125">
        <f>CX52+CX53</f>
        <v>0</v>
      </c>
      <c r="CY51" s="125">
        <f>CY52+CY53</f>
        <v>0</v>
      </c>
      <c r="CZ51" s="125">
        <f>CZ52+CZ53</f>
        <v>0</v>
      </c>
      <c r="DA51" s="125">
        <f>DA52+DA53</f>
        <v>0</v>
      </c>
      <c r="DB51" s="125">
        <f>DB52+DB53</f>
        <v>0</v>
      </c>
      <c r="DC51" s="125">
        <f>DC52+DC53</f>
        <v>0</v>
      </c>
      <c r="DD51" s="125">
        <f>DD52+DD53</f>
        <v>0</v>
      </c>
      <c r="DE51" s="125">
        <f>DE52+DE53</f>
        <v>59.459000000000003</v>
      </c>
      <c r="DF51" s="37">
        <f>DG51+DN51+DS51</f>
        <v>59.459000000000003</v>
      </c>
      <c r="DG51" s="37">
        <f>DH51+DJ51</f>
        <v>0</v>
      </c>
      <c r="DH51" s="125">
        <f>DH52+DH53</f>
        <v>0</v>
      </c>
      <c r="DI51" s="125">
        <f>DI52+DI53</f>
        <v>0</v>
      </c>
      <c r="DJ51" s="125">
        <f>DJ52+DJ53</f>
        <v>0</v>
      </c>
      <c r="DK51" s="125">
        <f>DK52+DK53</f>
        <v>0</v>
      </c>
      <c r="DL51" s="125">
        <f>DL52+DL53</f>
        <v>0</v>
      </c>
      <c r="DM51" s="125">
        <f>DM52+DM53</f>
        <v>0</v>
      </c>
      <c r="DN51" s="125">
        <f>DN52+DN53</f>
        <v>59.459000000000003</v>
      </c>
      <c r="DO51" s="125">
        <f>DO52+DO53</f>
        <v>0</v>
      </c>
      <c r="DP51" s="125">
        <f>DP52+DP53</f>
        <v>0</v>
      </c>
      <c r="DQ51" s="125">
        <f>DQ52+DQ53</f>
        <v>0</v>
      </c>
      <c r="DR51" s="125">
        <f>DR52+DR53</f>
        <v>0</v>
      </c>
      <c r="DS51" s="125">
        <f>DS52+DS53</f>
        <v>0</v>
      </c>
      <c r="DT51" s="125">
        <f>DT52+DT53</f>
        <v>0</v>
      </c>
      <c r="DU51" s="125"/>
      <c r="DV51" s="125">
        <f>DV52+DV53</f>
        <v>0</v>
      </c>
      <c r="DW51" s="125">
        <f>DW52+DW53</f>
        <v>0</v>
      </c>
      <c r="DX51" s="125">
        <f>DX52+DX53</f>
        <v>0</v>
      </c>
      <c r="DY51" s="125">
        <f>DY52+DY53</f>
        <v>0</v>
      </c>
      <c r="DZ51" s="125">
        <f>DZ52+DZ53</f>
        <v>0</v>
      </c>
      <c r="EA51" s="125">
        <f>EA52+EA53</f>
        <v>0</v>
      </c>
      <c r="EB51" s="125">
        <f>EB52+EB53</f>
        <v>0</v>
      </c>
      <c r="EC51" s="125">
        <f>EC52+EC53</f>
        <v>0</v>
      </c>
      <c r="ED51" s="125">
        <f>ED52+ED53</f>
        <v>0</v>
      </c>
      <c r="EE51" s="125">
        <f>EE52+EE53</f>
        <v>0</v>
      </c>
      <c r="EF51" s="125">
        <f>EF52+EF53</f>
        <v>75.695999999999998</v>
      </c>
      <c r="EG51" s="37">
        <f>EH51+EO51+ET51</f>
        <v>75.695999999999998</v>
      </c>
      <c r="EH51" s="37">
        <f>EI51+EK51</f>
        <v>0</v>
      </c>
      <c r="EI51" s="37">
        <f>EI52+EI53</f>
        <v>0</v>
      </c>
      <c r="EJ51" s="37">
        <f>EJ52+EJ53</f>
        <v>0</v>
      </c>
      <c r="EK51" s="37">
        <f>EK52+EK53</f>
        <v>0</v>
      </c>
      <c r="EL51" s="37">
        <f>EL52+EL53</f>
        <v>0</v>
      </c>
      <c r="EM51" s="37">
        <f>EM52+EM53</f>
        <v>0</v>
      </c>
      <c r="EN51" s="37">
        <f>EN52+EN53</f>
        <v>0</v>
      </c>
      <c r="EO51" s="37">
        <f>EO52+EO53</f>
        <v>75.695999999999998</v>
      </c>
      <c r="EP51" s="37">
        <f>EP52+EP53</f>
        <v>0</v>
      </c>
      <c r="EQ51" s="37">
        <f>EQ52+EQ53</f>
        <v>0</v>
      </c>
      <c r="ER51" s="37">
        <f>ER52+ER53</f>
        <v>0</v>
      </c>
      <c r="ES51" s="37">
        <f>ES52+ES53</f>
        <v>0</v>
      </c>
      <c r="ET51" s="37">
        <f>ET52+ET53</f>
        <v>0</v>
      </c>
      <c r="EU51" s="37">
        <f>EU52+EU53</f>
        <v>0</v>
      </c>
      <c r="EV51" s="37"/>
      <c r="EW51" s="37">
        <f>EW52+EW53</f>
        <v>0</v>
      </c>
      <c r="EX51" s="37">
        <f>EX52+EX53</f>
        <v>0</v>
      </c>
      <c r="EY51" s="37">
        <f>EY52+EY53</f>
        <v>0</v>
      </c>
      <c r="EZ51" s="125">
        <f>EZ52+EZ53</f>
        <v>0</v>
      </c>
      <c r="FA51" s="125">
        <f>FA52+FA53</f>
        <v>0</v>
      </c>
      <c r="FB51" s="125">
        <f>FB52+FB53</f>
        <v>0</v>
      </c>
      <c r="FC51" s="125">
        <f>FC52+FC53</f>
        <v>0</v>
      </c>
      <c r="FD51" s="125">
        <f>FD52+FD53</f>
        <v>0</v>
      </c>
      <c r="FE51" s="125">
        <f>FE52+FE53</f>
        <v>0</v>
      </c>
      <c r="FF51" s="125">
        <f>FF52+FF53</f>
        <v>0</v>
      </c>
      <c r="FG51" s="33">
        <f>FG52+FG53</f>
        <v>181.31700000000001</v>
      </c>
      <c r="FH51" s="44">
        <f>FH52+FH53</f>
        <v>27.131</v>
      </c>
      <c r="FI51" s="37">
        <f>FJ51+FL51</f>
        <v>27.131</v>
      </c>
      <c r="FJ51" s="37">
        <f>FJ52+FJ53</f>
        <v>27.131</v>
      </c>
      <c r="FK51" s="37"/>
      <c r="FL51" s="37">
        <f>FL52+FL53</f>
        <v>0</v>
      </c>
      <c r="FM51" s="37"/>
      <c r="FN51" s="37">
        <f>FN52+FN53</f>
        <v>0</v>
      </c>
      <c r="FO51" s="37"/>
      <c r="FP51" s="37">
        <f>FP52+FP53</f>
        <v>74.984000000000009</v>
      </c>
      <c r="FQ51" s="37"/>
      <c r="FR51" s="37"/>
      <c r="FS51" s="37"/>
      <c r="FT51" s="37"/>
      <c r="FU51" s="37">
        <f>FU52+FU53</f>
        <v>0</v>
      </c>
      <c r="FV51" s="37"/>
      <c r="FW51" s="37"/>
      <c r="FX51" s="37"/>
      <c r="FY51" s="37">
        <f>FY52+FY53</f>
        <v>79.201999999999998</v>
      </c>
      <c r="FZ51" s="37">
        <f>FZ52+FZ53</f>
        <v>79.201999999999998</v>
      </c>
      <c r="GA51" s="125"/>
      <c r="GB51" s="125"/>
      <c r="GC51" s="125"/>
      <c r="GD51" s="125"/>
      <c r="GE51" s="125"/>
      <c r="GF51" s="125"/>
      <c r="GG51" s="124"/>
      <c r="GH51" s="49">
        <f>GH52+GH53</f>
        <v>36.46</v>
      </c>
      <c r="GI51" s="37">
        <f>GI52+GI53</f>
        <v>3.355</v>
      </c>
      <c r="GJ51" s="37">
        <f>GJ52+GJ53</f>
        <v>0</v>
      </c>
      <c r="GK51" s="37">
        <f>GK52+GK53</f>
        <v>0</v>
      </c>
      <c r="GL51" s="37">
        <f>GL52+GL53</f>
        <v>44.978000000000002</v>
      </c>
      <c r="GM51" s="37">
        <f>GM52+GM53</f>
        <v>79.989999999999995</v>
      </c>
      <c r="GN51" s="33">
        <f>GN52+GN53</f>
        <v>164.78299999999999</v>
      </c>
    </row>
    <row r="52" spans="1:196" s="15" customFormat="1" ht="35.25" customHeight="1" outlineLevel="1" x14ac:dyDescent="0.25">
      <c r="A52" s="71" t="s">
        <v>135</v>
      </c>
      <c r="B52" s="123" t="s">
        <v>134</v>
      </c>
      <c r="C52" s="40" t="s">
        <v>28</v>
      </c>
      <c r="D52" s="92"/>
      <c r="E52" s="39">
        <v>2016</v>
      </c>
      <c r="F52" s="39">
        <v>2017</v>
      </c>
      <c r="G52" s="21">
        <f>H52</f>
        <v>135.155</v>
      </c>
      <c r="H52" s="21">
        <f>FG52</f>
        <v>135.155</v>
      </c>
      <c r="I52" s="38"/>
      <c r="J52" s="36"/>
      <c r="K52" s="21"/>
      <c r="L52" s="21"/>
      <c r="M52" s="21"/>
      <c r="N52" s="21"/>
      <c r="O52" s="21"/>
      <c r="P52" s="88">
        <f>SUM(J52:O52)</f>
        <v>0</v>
      </c>
      <c r="Q52" s="34"/>
      <c r="R52" s="21">
        <f>S52+W52+X52</f>
        <v>0</v>
      </c>
      <c r="S52" s="21">
        <f>T52+U52</f>
        <v>0</v>
      </c>
      <c r="T52" s="21">
        <f>Q52</f>
        <v>0</v>
      </c>
      <c r="U52" s="21"/>
      <c r="V52" s="21"/>
      <c r="W52" s="21">
        <f>Q52</f>
        <v>0</v>
      </c>
      <c r="X52" s="21"/>
      <c r="Y52" s="21"/>
      <c r="Z52" s="21"/>
      <c r="AA52" s="21"/>
      <c r="AB52" s="21"/>
      <c r="AC52" s="21">
        <f>AD52+AK52+AP52</f>
        <v>0</v>
      </c>
      <c r="AD52" s="21">
        <f>AE52</f>
        <v>0</v>
      </c>
      <c r="AE52" s="21">
        <f>AB52</f>
        <v>0</v>
      </c>
      <c r="AF52" s="21"/>
      <c r="AG52" s="21">
        <f>AI52</f>
        <v>0</v>
      </c>
      <c r="AH52" s="21"/>
      <c r="AI52" s="21">
        <f>AB52</f>
        <v>0</v>
      </c>
      <c r="AJ52" s="21"/>
      <c r="AK52" s="21">
        <f>AB52</f>
        <v>0</v>
      </c>
      <c r="AL52" s="21"/>
      <c r="AM52" s="21"/>
      <c r="AN52" s="21"/>
      <c r="AO52" s="21"/>
      <c r="AP52" s="21">
        <f>AR52</f>
        <v>0</v>
      </c>
      <c r="AQ52" s="21"/>
      <c r="AR52" s="21">
        <f>AB52</f>
        <v>0</v>
      </c>
      <c r="AS52" s="21"/>
      <c r="AT52" s="21">
        <f>AU52</f>
        <v>0</v>
      </c>
      <c r="AU52" s="21"/>
      <c r="AV52" s="37"/>
      <c r="AW52" s="37"/>
      <c r="AX52" s="37"/>
      <c r="AY52" s="37"/>
      <c r="AZ52" s="37"/>
      <c r="BA52" s="37"/>
      <c r="BB52" s="37"/>
      <c r="BC52" s="21"/>
      <c r="BD52" s="21">
        <f>BE52+BL52+BQ52</f>
        <v>0</v>
      </c>
      <c r="BE52" s="21">
        <f>BF52+BH52</f>
        <v>0</v>
      </c>
      <c r="BF52" s="21">
        <f>BC52</f>
        <v>0</v>
      </c>
      <c r="BG52" s="21"/>
      <c r="BH52" s="21"/>
      <c r="BI52" s="21"/>
      <c r="BJ52" s="21">
        <f>BC52</f>
        <v>0</v>
      </c>
      <c r="BK52" s="21"/>
      <c r="BL52" s="21">
        <f>BC52</f>
        <v>0</v>
      </c>
      <c r="BM52" s="21"/>
      <c r="BN52" s="21"/>
      <c r="BO52" s="21"/>
      <c r="BP52" s="21"/>
      <c r="BQ52" s="21">
        <f>BS52</f>
        <v>0</v>
      </c>
      <c r="BR52" s="21"/>
      <c r="BS52" s="21"/>
      <c r="BT52" s="21"/>
      <c r="BU52" s="21">
        <f>BV52</f>
        <v>0</v>
      </c>
      <c r="BV52" s="21">
        <f>BC52</f>
        <v>0</v>
      </c>
      <c r="BW52" s="37"/>
      <c r="BX52" s="37"/>
      <c r="BY52" s="37"/>
      <c r="BZ52" s="37"/>
      <c r="CA52" s="37"/>
      <c r="CB52" s="37"/>
      <c r="CC52" s="37"/>
      <c r="CD52" s="21"/>
      <c r="CE52" s="21">
        <f>CF52+CM52+CR52</f>
        <v>0</v>
      </c>
      <c r="CF52" s="21">
        <f>CG52+CI52</f>
        <v>0</v>
      </c>
      <c r="CG52" s="37"/>
      <c r="CH52" s="37"/>
      <c r="CI52" s="37"/>
      <c r="CJ52" s="37"/>
      <c r="CK52" s="37"/>
      <c r="CL52" s="37"/>
      <c r="CM52" s="21">
        <f>CD52</f>
        <v>0</v>
      </c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21">
        <v>59.459000000000003</v>
      </c>
      <c r="DF52" s="21">
        <f>DG52+DN52+DS52</f>
        <v>59.459000000000003</v>
      </c>
      <c r="DG52" s="21">
        <f>DH52+DJ52</f>
        <v>0</v>
      </c>
      <c r="DH52" s="21"/>
      <c r="DI52" s="21"/>
      <c r="DJ52" s="21">
        <f>DL52</f>
        <v>0</v>
      </c>
      <c r="DK52" s="21"/>
      <c r="DL52" s="21"/>
      <c r="DM52" s="21"/>
      <c r="DN52" s="21">
        <f>DE52</f>
        <v>59.459000000000003</v>
      </c>
      <c r="DO52" s="21"/>
      <c r="DP52" s="21"/>
      <c r="DQ52" s="21"/>
      <c r="DR52" s="21"/>
      <c r="DS52" s="21">
        <f>DU52</f>
        <v>0</v>
      </c>
      <c r="DT52" s="21"/>
      <c r="DU52" s="21"/>
      <c r="DV52" s="21"/>
      <c r="DW52" s="21">
        <f>DX52</f>
        <v>0</v>
      </c>
      <c r="DX52" s="21"/>
      <c r="DY52" s="37"/>
      <c r="DZ52" s="37"/>
      <c r="EA52" s="37"/>
      <c r="EB52" s="37"/>
      <c r="EC52" s="37"/>
      <c r="ED52" s="37"/>
      <c r="EE52" s="37"/>
      <c r="EF52" s="21">
        <v>75.695999999999998</v>
      </c>
      <c r="EG52" s="21">
        <f>EH52+EO52+ET52</f>
        <v>75.695999999999998</v>
      </c>
      <c r="EH52" s="37">
        <f>EI52+EK52</f>
        <v>0</v>
      </c>
      <c r="EI52" s="21"/>
      <c r="EJ52" s="21"/>
      <c r="EK52" s="21">
        <f>EM52</f>
        <v>0</v>
      </c>
      <c r="EL52" s="21"/>
      <c r="EM52" s="21"/>
      <c r="EN52" s="21"/>
      <c r="EO52" s="21">
        <f>EF52</f>
        <v>75.695999999999998</v>
      </c>
      <c r="EP52" s="21"/>
      <c r="EQ52" s="21"/>
      <c r="ER52" s="21"/>
      <c r="ES52" s="21"/>
      <c r="ET52" s="21">
        <f>EV52</f>
        <v>0</v>
      </c>
      <c r="EU52" s="21"/>
      <c r="EV52" s="21"/>
      <c r="EW52" s="21"/>
      <c r="EX52" s="21">
        <f>EY52</f>
        <v>0</v>
      </c>
      <c r="EY52" s="21"/>
      <c r="EZ52" s="37"/>
      <c r="FA52" s="37"/>
      <c r="FB52" s="37"/>
      <c r="FC52" s="37"/>
      <c r="FD52" s="37"/>
      <c r="FE52" s="37"/>
      <c r="FF52" s="37"/>
      <c r="FG52" s="33">
        <f>EF52+DE52+CD52+BC52+AB52+Q52</f>
        <v>135.155</v>
      </c>
      <c r="FH52" s="36">
        <f>FI52+FL52</f>
        <v>0</v>
      </c>
      <c r="FI52" s="21">
        <f>FJ52+FL52</f>
        <v>0</v>
      </c>
      <c r="FJ52" s="21">
        <f>EI52+CG52+BF52+AE52+T52+DH52</f>
        <v>0</v>
      </c>
      <c r="FK52" s="21"/>
      <c r="FL52" s="21">
        <f>FN52</f>
        <v>0</v>
      </c>
      <c r="FM52" s="21"/>
      <c r="FN52" s="21">
        <f>EM52+CK52+BJ52+AI52+V52+DL52</f>
        <v>0</v>
      </c>
      <c r="FO52" s="21"/>
      <c r="FP52" s="21">
        <f>EO52+CM52+BL52+AK52+W52+DN52</f>
        <v>135.155</v>
      </c>
      <c r="FQ52" s="21"/>
      <c r="FR52" s="21"/>
      <c r="FS52" s="21"/>
      <c r="FT52" s="21"/>
      <c r="FU52" s="21">
        <f>ET52+CR52+BQ52+AP52+X52+DS52</f>
        <v>0</v>
      </c>
      <c r="FV52" s="21"/>
      <c r="FW52" s="21">
        <f>EV52+CT52+BS52+AR52+Y52+DU52</f>
        <v>0</v>
      </c>
      <c r="FX52" s="21"/>
      <c r="FY52" s="21">
        <f>EX52+CV52+BU52+AT52+Z52+DW52</f>
        <v>0</v>
      </c>
      <c r="FZ52" s="21">
        <f>EY52+CW52+BV52+AU52+AA52</f>
        <v>0</v>
      </c>
      <c r="GA52" s="37"/>
      <c r="GB52" s="37"/>
      <c r="GC52" s="37"/>
      <c r="GD52" s="37"/>
      <c r="GE52" s="37"/>
      <c r="GF52" s="37"/>
      <c r="GG52" s="43"/>
      <c r="GH52" s="34"/>
      <c r="GI52" s="21"/>
      <c r="GJ52" s="21"/>
      <c r="GK52" s="21"/>
      <c r="GL52" s="21">
        <v>44.978000000000002</v>
      </c>
      <c r="GM52" s="21">
        <v>79.989999999999995</v>
      </c>
      <c r="GN52" s="33">
        <f>GH52+GI52+GJ52+GK52+GL52+GM52</f>
        <v>124.96799999999999</v>
      </c>
    </row>
    <row r="53" spans="1:196" s="15" customFormat="1" ht="34.5" customHeight="1" outlineLevel="1" x14ac:dyDescent="0.25">
      <c r="A53" s="71" t="s">
        <v>133</v>
      </c>
      <c r="B53" s="42" t="s">
        <v>132</v>
      </c>
      <c r="C53" s="40" t="s">
        <v>28</v>
      </c>
      <c r="D53" s="83">
        <v>50</v>
      </c>
      <c r="E53" s="100">
        <v>2012</v>
      </c>
      <c r="F53" s="100">
        <v>2020</v>
      </c>
      <c r="G53" s="21">
        <v>420.41699999999997</v>
      </c>
      <c r="H53" s="21">
        <f>G53</f>
        <v>420.41699999999997</v>
      </c>
      <c r="I53" s="38"/>
      <c r="J53" s="122">
        <v>25</v>
      </c>
      <c r="K53" s="83"/>
      <c r="L53" s="83"/>
      <c r="M53" s="83"/>
      <c r="N53" s="83"/>
      <c r="O53" s="83"/>
      <c r="P53" s="120">
        <f>SUM(J53:O53)</f>
        <v>25</v>
      </c>
      <c r="Q53" s="34">
        <f>43.134-Q57+0.011</f>
        <v>42.228000000000002</v>
      </c>
      <c r="R53" s="21">
        <f>S53+W53+X53</f>
        <v>13.152000000000001</v>
      </c>
      <c r="S53" s="21">
        <f>T53+U53</f>
        <v>0</v>
      </c>
      <c r="T53" s="21"/>
      <c r="U53" s="21"/>
      <c r="V53" s="21"/>
      <c r="W53" s="21">
        <f>Q53-Z53</f>
        <v>13.152000000000001</v>
      </c>
      <c r="X53" s="21"/>
      <c r="Y53" s="21"/>
      <c r="Z53" s="21">
        <v>29.076000000000001</v>
      </c>
      <c r="AA53" s="21">
        <v>29.076000000000001</v>
      </c>
      <c r="AB53" s="21">
        <v>3.9340000000000002</v>
      </c>
      <c r="AC53" s="21">
        <f>AD53+AK53+AP53</f>
        <v>-46.191999999999993</v>
      </c>
      <c r="AD53" s="21">
        <f>AE53</f>
        <v>27.131</v>
      </c>
      <c r="AE53" s="21">
        <f>92.185-65.054</f>
        <v>27.131</v>
      </c>
      <c r="AF53" s="21"/>
      <c r="AG53" s="21">
        <f>AI53</f>
        <v>0</v>
      </c>
      <c r="AH53" s="21"/>
      <c r="AI53" s="21"/>
      <c r="AJ53" s="21"/>
      <c r="AK53" s="21">
        <f>AB53-AE53-AT53</f>
        <v>-73.322999999999993</v>
      </c>
      <c r="AL53" s="21"/>
      <c r="AM53" s="21"/>
      <c r="AN53" s="21"/>
      <c r="AO53" s="21"/>
      <c r="AP53" s="21">
        <f>AR53</f>
        <v>0</v>
      </c>
      <c r="AQ53" s="21"/>
      <c r="AR53" s="21"/>
      <c r="AS53" s="21"/>
      <c r="AT53" s="21">
        <f>AU53</f>
        <v>50.125999999999998</v>
      </c>
      <c r="AU53" s="21">
        <f>50.126</f>
        <v>50.125999999999998</v>
      </c>
      <c r="AV53" s="37"/>
      <c r="AW53" s="37"/>
      <c r="AX53" s="37"/>
      <c r="AY53" s="37"/>
      <c r="AZ53" s="37"/>
      <c r="BA53" s="37"/>
      <c r="BB53" s="37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>
        <f>BS53</f>
        <v>0</v>
      </c>
      <c r="BR53" s="21"/>
      <c r="BS53" s="21"/>
      <c r="BT53" s="21"/>
      <c r="BU53" s="21"/>
      <c r="BV53" s="21"/>
      <c r="BW53" s="37"/>
      <c r="BX53" s="37"/>
      <c r="BY53" s="37"/>
      <c r="BZ53" s="37"/>
      <c r="CA53" s="37"/>
      <c r="CB53" s="37"/>
      <c r="CC53" s="37"/>
      <c r="CD53" s="21"/>
      <c r="CE53" s="21">
        <f>CF53+CM53+CR53</f>
        <v>0</v>
      </c>
      <c r="CF53" s="21">
        <f>CG53+CI53</f>
        <v>0</v>
      </c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21"/>
      <c r="DF53" s="21">
        <f>DG53+DN53+DS53</f>
        <v>0</v>
      </c>
      <c r="DG53" s="21">
        <f>DH53+DJ53</f>
        <v>0</v>
      </c>
      <c r="DH53" s="21">
        <f>DE53</f>
        <v>0</v>
      </c>
      <c r="DI53" s="21"/>
      <c r="DJ53" s="21">
        <f>DL53</f>
        <v>0</v>
      </c>
      <c r="DK53" s="21"/>
      <c r="DL53" s="21">
        <f>DE53</f>
        <v>0</v>
      </c>
      <c r="DM53" s="21"/>
      <c r="DN53" s="21">
        <f>DE53</f>
        <v>0</v>
      </c>
      <c r="DO53" s="21"/>
      <c r="DP53" s="21"/>
      <c r="DQ53" s="21"/>
      <c r="DR53" s="21"/>
      <c r="DS53" s="21">
        <f>DU53</f>
        <v>0</v>
      </c>
      <c r="DT53" s="21"/>
      <c r="DU53" s="21">
        <f>DE53</f>
        <v>0</v>
      </c>
      <c r="DV53" s="21"/>
      <c r="DW53" s="21">
        <f>DX53</f>
        <v>0</v>
      </c>
      <c r="DX53" s="21">
        <f>DE53</f>
        <v>0</v>
      </c>
      <c r="DY53" s="37"/>
      <c r="DZ53" s="37"/>
      <c r="EA53" s="37"/>
      <c r="EB53" s="37"/>
      <c r="EC53" s="37"/>
      <c r="ED53" s="37"/>
      <c r="EE53" s="37"/>
      <c r="EF53" s="21"/>
      <c r="EG53" s="21">
        <f>EH53+EO53+ET53</f>
        <v>0</v>
      </c>
      <c r="EH53" s="37">
        <f>EI53+EK53</f>
        <v>0</v>
      </c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3">
        <f>EF53+DE53+CD53+BC53+AB53+Q53</f>
        <v>46.161999999999999</v>
      </c>
      <c r="FH53" s="36">
        <f>FI53+FL53</f>
        <v>27.131</v>
      </c>
      <c r="FI53" s="21">
        <f>FJ53+FL53</f>
        <v>27.131</v>
      </c>
      <c r="FJ53" s="21">
        <f>EI53+CG53+BF53+AE53+T53+DH53</f>
        <v>27.131</v>
      </c>
      <c r="FK53" s="21"/>
      <c r="FL53" s="21">
        <f>FN53</f>
        <v>0</v>
      </c>
      <c r="FM53" s="21"/>
      <c r="FN53" s="21">
        <f>EM53+CK53+BJ53+AI53+V53+DL53</f>
        <v>0</v>
      </c>
      <c r="FO53" s="21"/>
      <c r="FP53" s="21">
        <f>EO53+CM53+BL53+AK53+W53+DN53</f>
        <v>-60.170999999999992</v>
      </c>
      <c r="FQ53" s="21"/>
      <c r="FR53" s="21"/>
      <c r="FS53" s="21"/>
      <c r="FT53" s="21"/>
      <c r="FU53" s="21">
        <f>ET53+CR53+BQ53+AP53+X53+DS53</f>
        <v>0</v>
      </c>
      <c r="FV53" s="21"/>
      <c r="FW53" s="21">
        <f>EV53+CT53+BS53+AR53+Y53+DU53</f>
        <v>0</v>
      </c>
      <c r="FX53" s="21"/>
      <c r="FY53" s="21">
        <f>EX53+CV53+BU53+AT53+Z53+DW53</f>
        <v>79.201999999999998</v>
      </c>
      <c r="FZ53" s="21">
        <f>EY53+CW53+BV53+AU53+AA53+DX53</f>
        <v>79.201999999999998</v>
      </c>
      <c r="GA53" s="37"/>
      <c r="GB53" s="37"/>
      <c r="GC53" s="37"/>
      <c r="GD53" s="37"/>
      <c r="GE53" s="37"/>
      <c r="GF53" s="37"/>
      <c r="GG53" s="43"/>
      <c r="GH53" s="34">
        <v>36.46</v>
      </c>
      <c r="GI53" s="21">
        <v>3.355</v>
      </c>
      <c r="GJ53" s="21"/>
      <c r="GK53" s="21"/>
      <c r="GL53" s="21"/>
      <c r="GM53" s="21"/>
      <c r="GN53" s="33">
        <f>GH53+GI53+GJ53+GK53+GL53+GM53</f>
        <v>39.814999999999998</v>
      </c>
    </row>
    <row r="54" spans="1:196" s="74" customFormat="1" ht="29.25" customHeight="1" outlineLevel="1" x14ac:dyDescent="0.25">
      <c r="A54" s="121"/>
      <c r="B54" s="109" t="s">
        <v>34</v>
      </c>
      <c r="C54" s="46"/>
      <c r="D54" s="103">
        <f>D55</f>
        <v>32</v>
      </c>
      <c r="E54" s="101"/>
      <c r="F54" s="101"/>
      <c r="G54" s="37">
        <f>SUM(G55:G57)</f>
        <v>444.77800000000002</v>
      </c>
      <c r="H54" s="37">
        <f>SUM(H55:H57)</f>
        <v>444.77800000000002</v>
      </c>
      <c r="I54" s="33">
        <f>SUM(I55:I57)</f>
        <v>0</v>
      </c>
      <c r="J54" s="44">
        <f>SUM(J55:J57)</f>
        <v>0</v>
      </c>
      <c r="K54" s="37">
        <f>SUM(K55:K57)</f>
        <v>0</v>
      </c>
      <c r="L54" s="37">
        <f>SUM(L55:L57)</f>
        <v>0</v>
      </c>
      <c r="M54" s="37">
        <f>SUM(M55:M57)</f>
        <v>0</v>
      </c>
      <c r="N54" s="37">
        <f>SUM(N55:N57)</f>
        <v>32</v>
      </c>
      <c r="O54" s="37">
        <f>SUM(O55:O57)</f>
        <v>0</v>
      </c>
      <c r="P54" s="43">
        <f>SUM(P55:P57)</f>
        <v>32</v>
      </c>
      <c r="Q54" s="49">
        <f>SUM(Q55:Q57)</f>
        <v>0.91700000000000004</v>
      </c>
      <c r="R54" s="37">
        <f>SUM(R55:R57)</f>
        <v>0</v>
      </c>
      <c r="S54" s="37">
        <f>SUM(S55:S57)</f>
        <v>0.20499999999999999</v>
      </c>
      <c r="T54" s="37">
        <f>SUM(T55:T57)</f>
        <v>0</v>
      </c>
      <c r="U54" s="37">
        <f>SUM(U55:U57)</f>
        <v>0</v>
      </c>
      <c r="V54" s="37">
        <f>SUM(V55:V57)</f>
        <v>0.20499999999999999</v>
      </c>
      <c r="W54" s="37">
        <f>SUM(W55:W57)</f>
        <v>0</v>
      </c>
      <c r="X54" s="37">
        <f>SUM(X55:X57)</f>
        <v>0</v>
      </c>
      <c r="Y54" s="37">
        <f>SUM(Y55:Y57)</f>
        <v>0</v>
      </c>
      <c r="Z54" s="37">
        <f>SUM(Z55:Z57)</f>
        <v>0.71200000000000008</v>
      </c>
      <c r="AA54" s="37">
        <f>SUM(AA55:AA57)</f>
        <v>0.71200000000000008</v>
      </c>
      <c r="AB54" s="37">
        <f>SUM(AB55:AB57)</f>
        <v>31.466000000000001</v>
      </c>
      <c r="AC54" s="37">
        <f>SUM(AC55:AC57)</f>
        <v>0.156</v>
      </c>
      <c r="AD54" s="37">
        <f>SUM(AD55:AD57)</f>
        <v>5.1999999999999998E-2</v>
      </c>
      <c r="AE54" s="37">
        <f>SUM(AE55:AE57)</f>
        <v>5.1999999999999998E-2</v>
      </c>
      <c r="AF54" s="37">
        <f>SUM(AF55:AF57)</f>
        <v>0</v>
      </c>
      <c r="AG54" s="37">
        <f>SUM(AG55:AG57)</f>
        <v>5.1999999999999998E-2</v>
      </c>
      <c r="AH54" s="37">
        <f>SUM(AH55:AH57)</f>
        <v>0</v>
      </c>
      <c r="AI54" s="37">
        <f>SUM(AI55:AI57)</f>
        <v>5.1999999999999998E-2</v>
      </c>
      <c r="AJ54" s="37">
        <f>SUM(AJ55:AJ57)</f>
        <v>0</v>
      </c>
      <c r="AK54" s="37">
        <f>SUM(AK55:AK57)</f>
        <v>5.1999999999999998E-2</v>
      </c>
      <c r="AL54" s="37">
        <f>SUM(AL55:AL57)</f>
        <v>0</v>
      </c>
      <c r="AM54" s="37">
        <f>SUM(AM55:AM57)</f>
        <v>0</v>
      </c>
      <c r="AN54" s="37">
        <f>SUM(AN55:AN57)</f>
        <v>0</v>
      </c>
      <c r="AO54" s="37">
        <f>SUM(AO55:AO57)</f>
        <v>0</v>
      </c>
      <c r="AP54" s="37">
        <f>SUM(AP55:AP57)</f>
        <v>5.1999999999999998E-2</v>
      </c>
      <c r="AQ54" s="37">
        <f>SUM(AQ55:AQ57)</f>
        <v>0</v>
      </c>
      <c r="AR54" s="37">
        <f>SUM(AR55:AR57)</f>
        <v>5.1999999999999998E-2</v>
      </c>
      <c r="AS54" s="37">
        <f>SUM(AS55:AS57)</f>
        <v>0</v>
      </c>
      <c r="AT54" s="37">
        <f>SUM(AT55:AT57)</f>
        <v>0</v>
      </c>
      <c r="AU54" s="37">
        <f>SUM(AU55:AU57)</f>
        <v>0</v>
      </c>
      <c r="AV54" s="37">
        <f>SUM(AV55:AV57)</f>
        <v>0</v>
      </c>
      <c r="AW54" s="37">
        <f>SUM(AW55:AW57)</f>
        <v>0</v>
      </c>
      <c r="AX54" s="37">
        <f>SUM(AX55:AX57)</f>
        <v>0</v>
      </c>
      <c r="AY54" s="37">
        <f>SUM(AY55:AY57)</f>
        <v>0</v>
      </c>
      <c r="AZ54" s="37">
        <f>SUM(AZ55:AZ57)</f>
        <v>0</v>
      </c>
      <c r="BA54" s="37">
        <f>SUM(BA55:BA57)</f>
        <v>0</v>
      </c>
      <c r="BB54" s="37">
        <f>SUM(BB55:BB57)</f>
        <v>0</v>
      </c>
      <c r="BC54" s="37">
        <f>SUM(BC55:BC57)</f>
        <v>174.69399999999999</v>
      </c>
      <c r="BD54" s="37">
        <f>SUM(BD55:BD57)</f>
        <v>174.69399999999999</v>
      </c>
      <c r="BE54" s="37">
        <f>SUM(BE55:BE57)</f>
        <v>0</v>
      </c>
      <c r="BF54" s="37">
        <f>SUM(BF55:BF57)</f>
        <v>174.69399999999999</v>
      </c>
      <c r="BG54" s="37">
        <f>SUM(BG55:BG57)</f>
        <v>0</v>
      </c>
      <c r="BH54" s="37">
        <f>SUM(BH55:BH57)</f>
        <v>0</v>
      </c>
      <c r="BI54" s="37">
        <f>SUM(BI55:BI57)</f>
        <v>0</v>
      </c>
      <c r="BJ54" s="37">
        <f>SUM(BJ55:BJ57)</f>
        <v>174.69399999999999</v>
      </c>
      <c r="BK54" s="37">
        <f>SUM(BK55:BK57)</f>
        <v>0</v>
      </c>
      <c r="BL54" s="37">
        <f>SUM(BL55:BL57)</f>
        <v>0</v>
      </c>
      <c r="BM54" s="37">
        <f>SUM(BM55:BM57)</f>
        <v>0</v>
      </c>
      <c r="BN54" s="37">
        <f>SUM(BN55:BN57)</f>
        <v>0</v>
      </c>
      <c r="BO54" s="37">
        <f>SUM(BO55:BO57)</f>
        <v>0</v>
      </c>
      <c r="BP54" s="37">
        <f>SUM(BP55:BP57)</f>
        <v>0</v>
      </c>
      <c r="BQ54" s="37">
        <f>SUM(BQ55:BQ57)</f>
        <v>174.69399999999999</v>
      </c>
      <c r="BR54" s="37">
        <f>SUM(BR55:BR57)</f>
        <v>0</v>
      </c>
      <c r="BS54" s="37">
        <f>SUM(BS55:BS57)</f>
        <v>174.69399999999999</v>
      </c>
      <c r="BT54" s="37">
        <f>SUM(BT55:BT57)</f>
        <v>0</v>
      </c>
      <c r="BU54" s="37">
        <f>SUM(BU55:BU57)</f>
        <v>174.69399999999999</v>
      </c>
      <c r="BV54" s="37">
        <f>SUM(BV55:BV57)</f>
        <v>174.69399999999999</v>
      </c>
      <c r="BW54" s="37">
        <f>SUM(BW55:BW57)</f>
        <v>0</v>
      </c>
      <c r="BX54" s="37">
        <f>SUM(BX55:BX57)</f>
        <v>0</v>
      </c>
      <c r="BY54" s="37">
        <f>SUM(BY55:BY57)</f>
        <v>0</v>
      </c>
      <c r="BZ54" s="37">
        <f>SUM(BZ55:BZ57)</f>
        <v>0</v>
      </c>
      <c r="CA54" s="37">
        <f>SUM(CA55:CA57)</f>
        <v>0</v>
      </c>
      <c r="CB54" s="37">
        <f>SUM(CB55:CB57)</f>
        <v>0</v>
      </c>
      <c r="CC54" s="37">
        <f>SUM(CC55:CC57)</f>
        <v>0</v>
      </c>
      <c r="CD54" s="37">
        <f>SUM(CD55:CD57)</f>
        <v>126.574</v>
      </c>
      <c r="CE54" s="37">
        <f>SUM(CE55:CE57)</f>
        <v>126.574</v>
      </c>
      <c r="CF54" s="37">
        <f>SUM(CF55:CF57)</f>
        <v>69.078999999999994</v>
      </c>
      <c r="CG54" s="37">
        <f>SUM(CG55:CG57)</f>
        <v>69.078999999999994</v>
      </c>
      <c r="CH54" s="37">
        <f>SUM(CH55:CH57)</f>
        <v>0</v>
      </c>
      <c r="CI54" s="37">
        <f>SUM(CI55:CI57)</f>
        <v>0</v>
      </c>
      <c r="CJ54" s="37">
        <f>SUM(CJ55:CJ57)</f>
        <v>0</v>
      </c>
      <c r="CK54" s="37">
        <f>SUM(CK55:CK57)</f>
        <v>0</v>
      </c>
      <c r="CL54" s="37">
        <f>SUM(CL55:CL57)</f>
        <v>0</v>
      </c>
      <c r="CM54" s="37">
        <f>SUM(CM55:CM57)</f>
        <v>57.495000000000005</v>
      </c>
      <c r="CN54" s="37">
        <f>SUM(CN55:CN57)</f>
        <v>0</v>
      </c>
      <c r="CO54" s="37">
        <f>SUM(CO55:CO57)</f>
        <v>0</v>
      </c>
      <c r="CP54" s="37">
        <f>SUM(CP55:CP57)</f>
        <v>0</v>
      </c>
      <c r="CQ54" s="37">
        <f>SUM(CQ55:CQ57)</f>
        <v>0</v>
      </c>
      <c r="CR54" s="37">
        <f>SUM(CR55:CR57)</f>
        <v>0</v>
      </c>
      <c r="CS54" s="37">
        <f>SUM(CS55:CS57)</f>
        <v>0</v>
      </c>
      <c r="CT54" s="37">
        <f>SUM(CT55:CT57)</f>
        <v>0</v>
      </c>
      <c r="CU54" s="37">
        <f>SUM(CU55:CU57)</f>
        <v>0</v>
      </c>
      <c r="CV54" s="37">
        <f>SUM(CV55:CV57)</f>
        <v>0</v>
      </c>
      <c r="CW54" s="37">
        <f>SUM(CW55:CW57)</f>
        <v>0</v>
      </c>
      <c r="CX54" s="37">
        <f>SUM(CX55:CX57)</f>
        <v>0</v>
      </c>
      <c r="CY54" s="37">
        <f>SUM(CY55:CY57)</f>
        <v>0</v>
      </c>
      <c r="CZ54" s="37">
        <f>SUM(CZ55:CZ57)</f>
        <v>0</v>
      </c>
      <c r="DA54" s="37">
        <f>SUM(DA55:DA57)</f>
        <v>0</v>
      </c>
      <c r="DB54" s="37">
        <f>SUM(DB55:DB57)</f>
        <v>0</v>
      </c>
      <c r="DC54" s="37">
        <f>SUM(DC55:DC57)</f>
        <v>0</v>
      </c>
      <c r="DD54" s="37">
        <f>SUM(DD55:DD57)</f>
        <v>0</v>
      </c>
      <c r="DE54" s="37">
        <f>SUM(DE55:DE57)</f>
        <v>94.582999999999998</v>
      </c>
      <c r="DF54" s="37">
        <f>SUM(DF55:DF57)</f>
        <v>85.525000000000006</v>
      </c>
      <c r="DG54" s="37">
        <f>SUM(DG55:DG57)</f>
        <v>47.667999999999999</v>
      </c>
      <c r="DH54" s="37">
        <f>SUM(DH55:DH57)</f>
        <v>47.667999999999999</v>
      </c>
      <c r="DI54" s="37">
        <f>SUM(DI55:DI57)</f>
        <v>0</v>
      </c>
      <c r="DJ54" s="37">
        <f>SUM(DJ55:DJ57)</f>
        <v>0</v>
      </c>
      <c r="DK54" s="37">
        <f>SUM(DK55:DK57)</f>
        <v>0</v>
      </c>
      <c r="DL54" s="37">
        <f>SUM(DL55:DL57)</f>
        <v>0</v>
      </c>
      <c r="DM54" s="37">
        <f>SUM(DM55:DM57)</f>
        <v>0</v>
      </c>
      <c r="DN54" s="37">
        <f>SUM(DN55:DN57)</f>
        <v>37.856999999999999</v>
      </c>
      <c r="DO54" s="37">
        <f>SUM(DO55:DO57)</f>
        <v>0</v>
      </c>
      <c r="DP54" s="37">
        <f>SUM(DP55:DP57)</f>
        <v>0</v>
      </c>
      <c r="DQ54" s="37">
        <f>SUM(DQ55:DQ57)</f>
        <v>0</v>
      </c>
      <c r="DR54" s="37">
        <f>SUM(DR55:DR57)</f>
        <v>0</v>
      </c>
      <c r="DS54" s="37">
        <f>SUM(DS55:DS57)</f>
        <v>0</v>
      </c>
      <c r="DT54" s="37">
        <f>SUM(DT55:DT57)</f>
        <v>0</v>
      </c>
      <c r="DU54" s="37">
        <f>SUM(DU55:DU57)</f>
        <v>0</v>
      </c>
      <c r="DV54" s="37">
        <f>SUM(DV55:DV57)</f>
        <v>0</v>
      </c>
      <c r="DW54" s="37">
        <f>SUM(DW55:DW57)</f>
        <v>9.0579999999999998</v>
      </c>
      <c r="DX54" s="37">
        <f>SUM(DX55:DX57)</f>
        <v>9.0579999999999998</v>
      </c>
      <c r="DY54" s="37">
        <f>SUM(DY55:DY57)</f>
        <v>0</v>
      </c>
      <c r="DZ54" s="37">
        <f>SUM(DZ55:DZ57)</f>
        <v>0</v>
      </c>
      <c r="EA54" s="37">
        <f>SUM(EA55:EA57)</f>
        <v>0</v>
      </c>
      <c r="EB54" s="37">
        <f>SUM(EB55:EB57)</f>
        <v>0</v>
      </c>
      <c r="EC54" s="37">
        <f>SUM(EC55:EC57)</f>
        <v>0</v>
      </c>
      <c r="ED54" s="37">
        <f>SUM(ED55:ED57)</f>
        <v>0</v>
      </c>
      <c r="EE54" s="37">
        <f>SUM(EE55:EE57)</f>
        <v>0</v>
      </c>
      <c r="EF54" s="37">
        <f>SUM(EF55:EF57)</f>
        <v>16.544</v>
      </c>
      <c r="EG54" s="37">
        <f>SUM(EG55:EG57)</f>
        <v>16.544</v>
      </c>
      <c r="EH54" s="37">
        <f>SUM(EH55:EH57)</f>
        <v>25.437000000000001</v>
      </c>
      <c r="EI54" s="37">
        <f>SUM(EI55:EI57)</f>
        <v>25.437000000000001</v>
      </c>
      <c r="EJ54" s="37">
        <f>SUM(EJ55:EJ57)</f>
        <v>0</v>
      </c>
      <c r="EK54" s="37">
        <f>SUM(EK55:EK57)</f>
        <v>0</v>
      </c>
      <c r="EL54" s="37">
        <f>SUM(EL55:EL57)</f>
        <v>0</v>
      </c>
      <c r="EM54" s="37">
        <f>SUM(EM55:EM57)</f>
        <v>0</v>
      </c>
      <c r="EN54" s="37">
        <f>SUM(EN55:EN57)</f>
        <v>0</v>
      </c>
      <c r="EO54" s="37">
        <f>SUM(EO55:EO57)</f>
        <v>-8.8930000000000007</v>
      </c>
      <c r="EP54" s="37">
        <f>SUM(EP55:EP57)</f>
        <v>0</v>
      </c>
      <c r="EQ54" s="37">
        <f>SUM(EQ55:EQ57)</f>
        <v>0</v>
      </c>
      <c r="ER54" s="37">
        <f>SUM(ER55:ER57)</f>
        <v>0</v>
      </c>
      <c r="ES54" s="37">
        <f>SUM(ES55:ES57)</f>
        <v>0</v>
      </c>
      <c r="ET54" s="37">
        <f>SUM(ET55:ET57)</f>
        <v>0</v>
      </c>
      <c r="EU54" s="37">
        <f>SUM(EU55:EU57)</f>
        <v>0</v>
      </c>
      <c r="EV54" s="37">
        <f>SUM(EV55:EV57)</f>
        <v>0</v>
      </c>
      <c r="EW54" s="37">
        <f>SUM(EW55:EW57)</f>
        <v>0</v>
      </c>
      <c r="EX54" s="37">
        <f>SUM(EX55:EX57)</f>
        <v>0</v>
      </c>
      <c r="EY54" s="37">
        <f>SUM(EY55:EY57)</f>
        <v>0</v>
      </c>
      <c r="EZ54" s="37">
        <f>SUM(EZ55:EZ57)</f>
        <v>0</v>
      </c>
      <c r="FA54" s="37">
        <f>SUM(FA55:FA57)</f>
        <v>0</v>
      </c>
      <c r="FB54" s="37">
        <f>SUM(FB55:FB57)</f>
        <v>0</v>
      </c>
      <c r="FC54" s="37">
        <f>SUM(FC55:FC57)</f>
        <v>0</v>
      </c>
      <c r="FD54" s="37">
        <f>SUM(FD55:FD57)</f>
        <v>0</v>
      </c>
      <c r="FE54" s="37">
        <f>SUM(FE55:FE57)</f>
        <v>0</v>
      </c>
      <c r="FF54" s="37">
        <f>SUM(FF55:FF57)</f>
        <v>0</v>
      </c>
      <c r="FG54" s="33">
        <f>SUM(FG55:FG57)</f>
        <v>444.77800000000002</v>
      </c>
      <c r="FH54" s="44">
        <f>FH55</f>
        <v>666.42200000000003</v>
      </c>
      <c r="FI54" s="37">
        <f>FJ54+FL54</f>
        <v>491.67599999999999</v>
      </c>
      <c r="FJ54" s="37">
        <f>FJ55</f>
        <v>316.93</v>
      </c>
      <c r="FK54" s="37"/>
      <c r="FL54" s="37">
        <f>FL55</f>
        <v>174.74599999999998</v>
      </c>
      <c r="FM54" s="37"/>
      <c r="FN54" s="37">
        <f>FN55</f>
        <v>174.74599999999998</v>
      </c>
      <c r="FO54" s="37"/>
      <c r="FP54" s="37">
        <f>FP55</f>
        <v>86.510999999999996</v>
      </c>
      <c r="FQ54" s="37"/>
      <c r="FR54" s="37"/>
      <c r="FS54" s="37"/>
      <c r="FT54" s="37"/>
      <c r="FU54" s="37">
        <f>FU55</f>
        <v>174.74599999999998</v>
      </c>
      <c r="FV54" s="37"/>
      <c r="FW54" s="37"/>
      <c r="FX54" s="37"/>
      <c r="FY54" s="37">
        <f>FY55</f>
        <v>183.75199999999998</v>
      </c>
      <c r="FZ54" s="37">
        <f>FY54</f>
        <v>183.75199999999998</v>
      </c>
      <c r="GA54" s="37"/>
      <c r="GB54" s="37"/>
      <c r="GC54" s="37"/>
      <c r="GD54" s="37"/>
      <c r="GE54" s="37"/>
      <c r="GF54" s="37"/>
      <c r="GG54" s="43"/>
      <c r="GH54" s="49">
        <f>SUM(GH55:GH57)</f>
        <v>0.77700000000000002</v>
      </c>
      <c r="GI54" s="37">
        <f>SUM(GI55:GI57)</f>
        <v>26.952999999999999</v>
      </c>
      <c r="GJ54" s="37">
        <f>SUM(GJ55:GJ57)</f>
        <v>157.08000000000001</v>
      </c>
      <c r="GK54" s="37">
        <f>SUM(GK55:GK57)</f>
        <v>107.26600000000001</v>
      </c>
      <c r="GL54" s="37">
        <f>SUM(GL55:GL57)</f>
        <v>85.141999999999996</v>
      </c>
      <c r="GM54" s="37">
        <f>SUM(GM55:GM57)</f>
        <v>0</v>
      </c>
      <c r="GN54" s="33">
        <f>SUM(GN55:GN57)</f>
        <v>377.21800000000002</v>
      </c>
    </row>
    <row r="55" spans="1:196" s="15" customFormat="1" ht="31.5" customHeight="1" outlineLevel="1" x14ac:dyDescent="0.25">
      <c r="A55" s="71" t="s">
        <v>131</v>
      </c>
      <c r="B55" s="42" t="s">
        <v>130</v>
      </c>
      <c r="C55" s="40" t="s">
        <v>28</v>
      </c>
      <c r="D55" s="83">
        <v>32</v>
      </c>
      <c r="E55" s="100">
        <v>2013</v>
      </c>
      <c r="F55" s="100">
        <v>2016</v>
      </c>
      <c r="G55" s="21">
        <f>FG55</f>
        <v>412.447</v>
      </c>
      <c r="H55" s="21">
        <f>FG55</f>
        <v>412.447</v>
      </c>
      <c r="I55" s="38"/>
      <c r="J55" s="36"/>
      <c r="K55" s="21"/>
      <c r="L55" s="21"/>
      <c r="M55" s="83"/>
      <c r="N55" s="83">
        <v>32</v>
      </c>
      <c r="O55" s="83"/>
      <c r="P55" s="120">
        <f>SUM(J55:O55)</f>
        <v>32</v>
      </c>
      <c r="Q55" s="34"/>
      <c r="R55" s="21">
        <f>S55+W55+X55</f>
        <v>0</v>
      </c>
      <c r="S55" s="21">
        <f>T55+U55</f>
        <v>0</v>
      </c>
      <c r="T55" s="21">
        <f>Q55</f>
        <v>0</v>
      </c>
      <c r="U55" s="21"/>
      <c r="V55" s="21"/>
      <c r="W55" s="21">
        <f>Q55</f>
        <v>0</v>
      </c>
      <c r="X55" s="21"/>
      <c r="Y55" s="21"/>
      <c r="Z55" s="21"/>
      <c r="AA55" s="21"/>
      <c r="AB55" s="21">
        <v>5.1999999999999998E-2</v>
      </c>
      <c r="AC55" s="21">
        <f>AD55+AK55+AP55</f>
        <v>0.156</v>
      </c>
      <c r="AD55" s="21">
        <f>AE55</f>
        <v>5.1999999999999998E-2</v>
      </c>
      <c r="AE55" s="21">
        <f>AB55</f>
        <v>5.1999999999999998E-2</v>
      </c>
      <c r="AF55" s="21"/>
      <c r="AG55" s="21">
        <f>AI55</f>
        <v>5.1999999999999998E-2</v>
      </c>
      <c r="AH55" s="21"/>
      <c r="AI55" s="21">
        <f>AB55</f>
        <v>5.1999999999999998E-2</v>
      </c>
      <c r="AJ55" s="21"/>
      <c r="AK55" s="21">
        <f>AB55</f>
        <v>5.1999999999999998E-2</v>
      </c>
      <c r="AL55" s="21"/>
      <c r="AM55" s="21"/>
      <c r="AN55" s="21"/>
      <c r="AO55" s="21"/>
      <c r="AP55" s="21">
        <f>AR55</f>
        <v>5.1999999999999998E-2</v>
      </c>
      <c r="AQ55" s="21"/>
      <c r="AR55" s="21">
        <f>AB55</f>
        <v>5.1999999999999998E-2</v>
      </c>
      <c r="AS55" s="21"/>
      <c r="AT55" s="21">
        <f>AU55</f>
        <v>0</v>
      </c>
      <c r="AU55" s="21"/>
      <c r="AV55" s="21"/>
      <c r="AW55" s="21"/>
      <c r="AX55" s="21"/>
      <c r="AY55" s="21"/>
      <c r="AZ55" s="21"/>
      <c r="BA55" s="21"/>
      <c r="BB55" s="21"/>
      <c r="BC55" s="21">
        <v>174.69399999999999</v>
      </c>
      <c r="BD55" s="21">
        <f>BE55+BL55+BQ55</f>
        <v>174.69399999999999</v>
      </c>
      <c r="BE55" s="21"/>
      <c r="BF55" s="21">
        <f>BC55</f>
        <v>174.69399999999999</v>
      </c>
      <c r="BG55" s="21"/>
      <c r="BH55" s="21"/>
      <c r="BI55" s="21"/>
      <c r="BJ55" s="21">
        <f>BC55</f>
        <v>174.69399999999999</v>
      </c>
      <c r="BK55" s="21"/>
      <c r="BL55" s="21"/>
      <c r="BM55" s="21"/>
      <c r="BN55" s="21"/>
      <c r="BO55" s="21"/>
      <c r="BP55" s="21"/>
      <c r="BQ55" s="21">
        <f>BS55</f>
        <v>174.69399999999999</v>
      </c>
      <c r="BR55" s="21"/>
      <c r="BS55" s="21">
        <f>BC55</f>
        <v>174.69399999999999</v>
      </c>
      <c r="BT55" s="21"/>
      <c r="BU55" s="21">
        <f>BV55</f>
        <v>174.69399999999999</v>
      </c>
      <c r="BV55" s="21">
        <f>BC55</f>
        <v>174.69399999999999</v>
      </c>
      <c r="BW55" s="21"/>
      <c r="BX55" s="21"/>
      <c r="BY55" s="21"/>
      <c r="BZ55" s="21"/>
      <c r="CA55" s="21"/>
      <c r="CB55" s="21"/>
      <c r="CC55" s="21"/>
      <c r="CD55" s="21">
        <v>126.574</v>
      </c>
      <c r="CE55" s="21">
        <f>CF55+CM55+CR55</f>
        <v>126.574</v>
      </c>
      <c r="CF55" s="21">
        <f>CG55+CI55</f>
        <v>69.078999999999994</v>
      </c>
      <c r="CG55" s="21">
        <v>69.078999999999994</v>
      </c>
      <c r="CH55" s="21"/>
      <c r="CI55" s="21">
        <f>CK55</f>
        <v>0</v>
      </c>
      <c r="CJ55" s="21"/>
      <c r="CK55" s="21"/>
      <c r="CL55" s="21"/>
      <c r="CM55" s="21">
        <f>CD55-CG55</f>
        <v>57.495000000000005</v>
      </c>
      <c r="CN55" s="21"/>
      <c r="CO55" s="21"/>
      <c r="CP55" s="21"/>
      <c r="CQ55" s="21"/>
      <c r="CR55" s="21">
        <f>CT55</f>
        <v>0</v>
      </c>
      <c r="CS55" s="21"/>
      <c r="CT55" s="21"/>
      <c r="CU55" s="21"/>
      <c r="CV55" s="21">
        <f>CW55</f>
        <v>0</v>
      </c>
      <c r="CW55" s="21"/>
      <c r="CX55" s="21"/>
      <c r="CY55" s="21"/>
      <c r="CZ55" s="21"/>
      <c r="DA55" s="21"/>
      <c r="DB55" s="21"/>
      <c r="DC55" s="21"/>
      <c r="DD55" s="21"/>
      <c r="DE55" s="21">
        <v>94.582999999999998</v>
      </c>
      <c r="DF55" s="21">
        <f>DG55+DN55+DS55</f>
        <v>85.525000000000006</v>
      </c>
      <c r="DG55" s="21">
        <f>DH55+DJ55</f>
        <v>47.667999999999999</v>
      </c>
      <c r="DH55" s="21">
        <v>47.667999999999999</v>
      </c>
      <c r="DI55" s="21"/>
      <c r="DJ55" s="21">
        <f>DL55</f>
        <v>0</v>
      </c>
      <c r="DK55" s="21"/>
      <c r="DL55" s="21"/>
      <c r="DM55" s="21"/>
      <c r="DN55" s="21">
        <f>DE55-DH55-DW55</f>
        <v>37.856999999999999</v>
      </c>
      <c r="DO55" s="21"/>
      <c r="DP55" s="21"/>
      <c r="DQ55" s="21"/>
      <c r="DR55" s="21"/>
      <c r="DS55" s="21">
        <f>DU55</f>
        <v>0</v>
      </c>
      <c r="DT55" s="21"/>
      <c r="DU55" s="21"/>
      <c r="DV55" s="21"/>
      <c r="DW55" s="21">
        <f>DX55</f>
        <v>9.0579999999999998</v>
      </c>
      <c r="DX55" s="21">
        <v>9.0579999999999998</v>
      </c>
      <c r="DY55" s="21"/>
      <c r="DZ55" s="21"/>
      <c r="EA55" s="21"/>
      <c r="EB55" s="21"/>
      <c r="EC55" s="21"/>
      <c r="ED55" s="21"/>
      <c r="EE55" s="21"/>
      <c r="EF55" s="21">
        <v>16.544</v>
      </c>
      <c r="EG55" s="21">
        <f>EH55+EO55+ET55</f>
        <v>16.544</v>
      </c>
      <c r="EH55" s="21">
        <f>EI55+EK55</f>
        <v>25.437000000000001</v>
      </c>
      <c r="EI55" s="21">
        <f>25.437</f>
        <v>25.437000000000001</v>
      </c>
      <c r="EJ55" s="21"/>
      <c r="EK55" s="21">
        <f>EM55</f>
        <v>0</v>
      </c>
      <c r="EL55" s="21"/>
      <c r="EM55" s="21"/>
      <c r="EN55" s="21"/>
      <c r="EO55" s="21">
        <f>EF55-EI55</f>
        <v>-8.8930000000000007</v>
      </c>
      <c r="EP55" s="21"/>
      <c r="EQ55" s="21"/>
      <c r="ER55" s="21"/>
      <c r="ES55" s="21"/>
      <c r="ET55" s="21">
        <f>EV55</f>
        <v>0</v>
      </c>
      <c r="EU55" s="21"/>
      <c r="EV55" s="21"/>
      <c r="EW55" s="21"/>
      <c r="EX55" s="21">
        <f>EY55</f>
        <v>0</v>
      </c>
      <c r="EY55" s="21"/>
      <c r="EZ55" s="21"/>
      <c r="FA55" s="21"/>
      <c r="FB55" s="21"/>
      <c r="FC55" s="21"/>
      <c r="FD55" s="21"/>
      <c r="FE55" s="21"/>
      <c r="FF55" s="21"/>
      <c r="FG55" s="38">
        <f>EF55+DE55+CD55+BC55+AB55+Q55</f>
        <v>412.447</v>
      </c>
      <c r="FH55" s="36">
        <f>FI55+FL55</f>
        <v>666.42200000000003</v>
      </c>
      <c r="FI55" s="21">
        <f>FJ55+FL55</f>
        <v>491.67599999999999</v>
      </c>
      <c r="FJ55" s="21">
        <f>EI55+CG55+BF55+AE55+T55+DH55</f>
        <v>316.93</v>
      </c>
      <c r="FK55" s="21"/>
      <c r="FL55" s="21">
        <f>FN55</f>
        <v>174.74599999999998</v>
      </c>
      <c r="FM55" s="21"/>
      <c r="FN55" s="21">
        <f>EM55+CK55+BJ55+AI55+V55+DL55</f>
        <v>174.74599999999998</v>
      </c>
      <c r="FO55" s="21"/>
      <c r="FP55" s="21">
        <f>EO55+CM55+BL55+AK55+W55+DN55</f>
        <v>86.510999999999996</v>
      </c>
      <c r="FQ55" s="21"/>
      <c r="FR55" s="21"/>
      <c r="FS55" s="21"/>
      <c r="FT55" s="21"/>
      <c r="FU55" s="21">
        <f>ET55+CR55+BQ55+AP55+X55+DS55</f>
        <v>174.74599999999998</v>
      </c>
      <c r="FV55" s="21"/>
      <c r="FW55" s="21">
        <f>EV55+CT55+BS55+AR55+Y55+DU55</f>
        <v>174.74599999999998</v>
      </c>
      <c r="FX55" s="21"/>
      <c r="FY55" s="21">
        <f>EX55+CV55+BU55+AT55+Z55+DW55</f>
        <v>183.75199999999998</v>
      </c>
      <c r="FZ55" s="21">
        <f>FY55</f>
        <v>183.75199999999998</v>
      </c>
      <c r="GA55" s="21"/>
      <c r="GB55" s="21"/>
      <c r="GC55" s="21"/>
      <c r="GD55" s="21"/>
      <c r="GE55" s="21"/>
      <c r="GF55" s="21"/>
      <c r="GG55" s="35"/>
      <c r="GH55" s="34"/>
      <c r="GI55" s="21">
        <v>5.1999999999999998E-2</v>
      </c>
      <c r="GJ55" s="21">
        <v>157.08000000000001</v>
      </c>
      <c r="GK55" s="21">
        <v>107.26600000000001</v>
      </c>
      <c r="GL55" s="21">
        <v>85.141999999999996</v>
      </c>
      <c r="GM55" s="21"/>
      <c r="GN55" s="33">
        <f>GH55+GI55+GJ55+GK55+GL55+GM55</f>
        <v>349.54</v>
      </c>
    </row>
    <row r="56" spans="1:196" s="15" customFormat="1" ht="29.25" customHeight="1" outlineLevel="1" x14ac:dyDescent="0.25">
      <c r="A56" s="71" t="s">
        <v>129</v>
      </c>
      <c r="B56" s="119" t="s">
        <v>128</v>
      </c>
      <c r="C56" s="40" t="s">
        <v>28</v>
      </c>
      <c r="D56" s="92"/>
      <c r="E56" s="116">
        <v>2013</v>
      </c>
      <c r="F56" s="116">
        <v>2013</v>
      </c>
      <c r="G56" s="21">
        <f>FG56</f>
        <v>25.514000000000003</v>
      </c>
      <c r="H56" s="21">
        <f>FG56</f>
        <v>25.514000000000003</v>
      </c>
      <c r="I56" s="38"/>
      <c r="J56" s="36"/>
      <c r="K56" s="21"/>
      <c r="L56" s="21"/>
      <c r="M56" s="21"/>
      <c r="N56" s="21"/>
      <c r="O56" s="21"/>
      <c r="P56" s="35"/>
      <c r="Q56" s="34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>
        <f>31.414-AB57</f>
        <v>25.514000000000003</v>
      </c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37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37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33">
        <f>EF56+DE56+CD56+BC56+AB56+Q56</f>
        <v>25.514000000000003</v>
      </c>
      <c r="FH56" s="36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35"/>
      <c r="GH56" s="34"/>
      <c r="GI56" s="21">
        <v>21.901</v>
      </c>
      <c r="GJ56" s="21"/>
      <c r="GK56" s="21"/>
      <c r="GL56" s="21"/>
      <c r="GM56" s="21"/>
      <c r="GN56" s="33">
        <f>GH56+GI56+GJ56+GK56+GL56+GM56</f>
        <v>21.901</v>
      </c>
    </row>
    <row r="57" spans="1:196" s="15" customFormat="1" ht="28.5" customHeight="1" outlineLevel="1" x14ac:dyDescent="0.25">
      <c r="A57" s="118">
        <v>13</v>
      </c>
      <c r="B57" s="72" t="s">
        <v>127</v>
      </c>
      <c r="C57" s="40"/>
      <c r="D57" s="117"/>
      <c r="E57" s="116">
        <v>2012</v>
      </c>
      <c r="F57" s="116">
        <v>2012</v>
      </c>
      <c r="G57" s="21">
        <f>H57</f>
        <v>6.8169999999999993</v>
      </c>
      <c r="H57" s="21">
        <f>FG57</f>
        <v>6.8169999999999993</v>
      </c>
      <c r="I57" s="38"/>
      <c r="J57" s="36"/>
      <c r="K57" s="21"/>
      <c r="L57" s="21"/>
      <c r="M57" s="21"/>
      <c r="N57" s="21"/>
      <c r="O57" s="21"/>
      <c r="P57" s="35"/>
      <c r="Q57" s="34">
        <v>0.91700000000000004</v>
      </c>
      <c r="R57" s="21"/>
      <c r="S57" s="21">
        <f>T57+U57+V57</f>
        <v>0.20499999999999999</v>
      </c>
      <c r="T57" s="21"/>
      <c r="U57" s="21"/>
      <c r="V57" s="21">
        <v>0.20499999999999999</v>
      </c>
      <c r="W57" s="21"/>
      <c r="X57" s="21"/>
      <c r="Y57" s="21"/>
      <c r="Z57" s="21">
        <f>AA57</f>
        <v>0.71200000000000008</v>
      </c>
      <c r="AA57" s="21">
        <f>Q57-V57</f>
        <v>0.71200000000000008</v>
      </c>
      <c r="AB57" s="21">
        <f>GI57*1.18</f>
        <v>5.8999999999999995</v>
      </c>
      <c r="AC57" s="21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21"/>
      <c r="BD57" s="21"/>
      <c r="BE57" s="21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21"/>
      <c r="CE57" s="21"/>
      <c r="CF57" s="21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21"/>
      <c r="DF57" s="37"/>
      <c r="DG57" s="21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21"/>
      <c r="EG57" s="21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3">
        <f>EF57+DE57+CD57+BC57+AB57+Q57</f>
        <v>6.8169999999999993</v>
      </c>
      <c r="FH57" s="44"/>
      <c r="FI57" s="21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43"/>
      <c r="GH57" s="34">
        <v>0.77700000000000002</v>
      </c>
      <c r="GI57" s="21">
        <v>5</v>
      </c>
      <c r="GJ57" s="21"/>
      <c r="GK57" s="21"/>
      <c r="GL57" s="21"/>
      <c r="GM57" s="21"/>
      <c r="GN57" s="33">
        <f>GH57+GI57+GJ57+GK57+GL57+GM57</f>
        <v>5.7770000000000001</v>
      </c>
    </row>
    <row r="58" spans="1:196" s="15" customFormat="1" ht="31.5" hidden="1" customHeight="1" outlineLevel="1" x14ac:dyDescent="0.25">
      <c r="A58" s="115"/>
      <c r="B58" s="70" t="s">
        <v>126</v>
      </c>
      <c r="C58" s="40"/>
      <c r="D58" s="39"/>
      <c r="E58" s="39"/>
      <c r="F58" s="39"/>
      <c r="G58" s="21"/>
      <c r="H58" s="21"/>
      <c r="I58" s="38"/>
      <c r="J58" s="36"/>
      <c r="K58" s="21"/>
      <c r="L58" s="21"/>
      <c r="M58" s="21"/>
      <c r="N58" s="21"/>
      <c r="O58" s="21"/>
      <c r="P58" s="35"/>
      <c r="Q58" s="34"/>
      <c r="R58" s="21">
        <f>S58+W58+X58</f>
        <v>0</v>
      </c>
      <c r="S58" s="21">
        <f>T58+U58</f>
        <v>0</v>
      </c>
      <c r="T58" s="21"/>
      <c r="U58" s="21"/>
      <c r="V58" s="21"/>
      <c r="W58" s="21"/>
      <c r="X58" s="21"/>
      <c r="Y58" s="21"/>
      <c r="Z58" s="21"/>
      <c r="AA58" s="21"/>
      <c r="AB58" s="37"/>
      <c r="AC58" s="21">
        <f>AD58+AK58+AP58</f>
        <v>0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21">
        <f>AU58</f>
        <v>0</v>
      </c>
      <c r="AU58" s="37"/>
      <c r="AV58" s="37"/>
      <c r="AW58" s="37"/>
      <c r="AX58" s="37"/>
      <c r="AY58" s="37"/>
      <c r="AZ58" s="37"/>
      <c r="BA58" s="37"/>
      <c r="BB58" s="37"/>
      <c r="BC58" s="21"/>
      <c r="BD58" s="21">
        <f>BE58+BL58+BQ58</f>
        <v>0</v>
      </c>
      <c r="BE58" s="21">
        <f>BF58+BH58</f>
        <v>0</v>
      </c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21"/>
      <c r="CE58" s="21">
        <f>CF58+CM58+CR58</f>
        <v>0</v>
      </c>
      <c r="CF58" s="21">
        <f>CG58+CI58</f>
        <v>0</v>
      </c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21"/>
      <c r="DF58" s="21">
        <f>DG58+DN58+DS58</f>
        <v>0</v>
      </c>
      <c r="DG58" s="21">
        <f>DH58+DJ58</f>
        <v>0</v>
      </c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21"/>
      <c r="EG58" s="21">
        <f>EH58+EO58+ET58</f>
        <v>0</v>
      </c>
      <c r="EH58" s="37">
        <f>EI58+EK58</f>
        <v>0</v>
      </c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3">
        <f>EF58+DE58+CD58+BC58+AB58+Q58</f>
        <v>0</v>
      </c>
      <c r="FH58" s="44"/>
      <c r="FI58" s="21">
        <f>FJ58+FL58</f>
        <v>0</v>
      </c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43"/>
      <c r="GH58" s="34"/>
      <c r="GI58" s="21"/>
      <c r="GJ58" s="21"/>
      <c r="GK58" s="21"/>
      <c r="GL58" s="21"/>
      <c r="GM58" s="21"/>
      <c r="GN58" s="33">
        <f>GM58+GL58+GK58+GJ58+GI58+GH58</f>
        <v>0</v>
      </c>
    </row>
    <row r="59" spans="1:196" s="15" customFormat="1" ht="15" hidden="1" customHeight="1" outlineLevel="1" x14ac:dyDescent="0.25">
      <c r="A59" s="115"/>
      <c r="B59" s="70"/>
      <c r="C59" s="40"/>
      <c r="D59" s="39"/>
      <c r="E59" s="39"/>
      <c r="F59" s="39"/>
      <c r="G59" s="21"/>
      <c r="H59" s="21"/>
      <c r="I59" s="38"/>
      <c r="J59" s="36"/>
      <c r="K59" s="21"/>
      <c r="L59" s="21"/>
      <c r="M59" s="21"/>
      <c r="N59" s="21"/>
      <c r="O59" s="21"/>
      <c r="P59" s="35"/>
      <c r="Q59" s="34"/>
      <c r="R59" s="21">
        <f>S59+W59+X59</f>
        <v>0</v>
      </c>
      <c r="S59" s="21">
        <f>T59+U59</f>
        <v>0</v>
      </c>
      <c r="T59" s="21"/>
      <c r="U59" s="21"/>
      <c r="V59" s="21"/>
      <c r="W59" s="21"/>
      <c r="X59" s="21"/>
      <c r="Y59" s="21"/>
      <c r="Z59" s="21"/>
      <c r="AA59" s="21"/>
      <c r="AB59" s="37"/>
      <c r="AC59" s="21">
        <f>AD59+AK59+AP59</f>
        <v>0</v>
      </c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21">
        <f>AU59</f>
        <v>0</v>
      </c>
      <c r="AU59" s="37"/>
      <c r="AV59" s="37"/>
      <c r="AW59" s="37"/>
      <c r="AX59" s="37"/>
      <c r="AY59" s="37"/>
      <c r="AZ59" s="37"/>
      <c r="BA59" s="37"/>
      <c r="BB59" s="37"/>
      <c r="BC59" s="21"/>
      <c r="BD59" s="21">
        <f>BE59+BL59+BQ59</f>
        <v>0</v>
      </c>
      <c r="BE59" s="21">
        <f>BF59+BH59</f>
        <v>0</v>
      </c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21"/>
      <c r="CE59" s="21">
        <f>CF59+CM59+CR59</f>
        <v>0</v>
      </c>
      <c r="CF59" s="21">
        <f>CG59+CI59</f>
        <v>0</v>
      </c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21"/>
      <c r="DF59" s="21">
        <f>DG59+DN59+DS59</f>
        <v>0</v>
      </c>
      <c r="DG59" s="21">
        <f>DH59+DJ59</f>
        <v>0</v>
      </c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21"/>
      <c r="EG59" s="21">
        <f>EH59+EO59+ET59</f>
        <v>0</v>
      </c>
      <c r="EH59" s="37">
        <f>EI59+EK59</f>
        <v>0</v>
      </c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3"/>
      <c r="FH59" s="44"/>
      <c r="FI59" s="21">
        <f>FJ59+FL59</f>
        <v>0</v>
      </c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43"/>
      <c r="GH59" s="34"/>
      <c r="GI59" s="21"/>
      <c r="GJ59" s="21"/>
      <c r="GK59" s="21"/>
      <c r="GL59" s="21"/>
      <c r="GM59" s="21"/>
      <c r="GN59" s="33"/>
    </row>
    <row r="60" spans="1:196" s="74" customFormat="1" ht="36" customHeight="1" outlineLevel="1" x14ac:dyDescent="0.25">
      <c r="A60" s="81" t="s">
        <v>125</v>
      </c>
      <c r="B60" s="109" t="s">
        <v>54</v>
      </c>
      <c r="C60" s="46"/>
      <c r="D60" s="50"/>
      <c r="E60" s="101"/>
      <c r="F60" s="101"/>
      <c r="G60" s="37">
        <f>SUM(G61:G61)</f>
        <v>368.34899999999999</v>
      </c>
      <c r="H60" s="37">
        <f>SUM(H61:H61)</f>
        <v>211.14500000000001</v>
      </c>
      <c r="I60" s="33">
        <f>SUM(I61:I61)</f>
        <v>73.233000000000004</v>
      </c>
      <c r="J60" s="44">
        <f>SUM(J61:J61)</f>
        <v>0</v>
      </c>
      <c r="K60" s="37">
        <f>SUM(K61:K61)</f>
        <v>0</v>
      </c>
      <c r="L60" s="37">
        <f>SUM(L61:L61)</f>
        <v>0</v>
      </c>
      <c r="M60" s="37">
        <f>SUM(M61:M61)</f>
        <v>0</v>
      </c>
      <c r="N60" s="37">
        <f>SUM(N61:N61)</f>
        <v>0</v>
      </c>
      <c r="O60" s="37">
        <f>SUM(O61:O61)</f>
        <v>0</v>
      </c>
      <c r="P60" s="43">
        <f>SUM(P61:P61)</f>
        <v>0</v>
      </c>
      <c r="Q60" s="49">
        <f>SUM(Q61:Q61)</f>
        <v>78.650000000000006</v>
      </c>
      <c r="R60" s="37">
        <f>SUM(R61:R61)</f>
        <v>78.650000000000006</v>
      </c>
      <c r="S60" s="37">
        <f>SUM(S61:S61)</f>
        <v>0</v>
      </c>
      <c r="T60" s="37">
        <f>SUM(T61:T61)</f>
        <v>0</v>
      </c>
      <c r="U60" s="37">
        <f>SUM(U61:U61)</f>
        <v>0</v>
      </c>
      <c r="V60" s="37">
        <f>SUM(V61:V61)</f>
        <v>0</v>
      </c>
      <c r="W60" s="37">
        <f>SUM(W61:W61)</f>
        <v>78.650000000000006</v>
      </c>
      <c r="X60" s="37">
        <f>SUM(X61:X61)</f>
        <v>0</v>
      </c>
      <c r="Y60" s="37">
        <f>SUM(Y61:Y61)</f>
        <v>0</v>
      </c>
      <c r="Z60" s="37">
        <f>SUM(Z61:Z61)</f>
        <v>0</v>
      </c>
      <c r="AA60" s="37">
        <f>SUM(AA61:AA61)</f>
        <v>0</v>
      </c>
      <c r="AB60" s="37">
        <f>SUM(AB61:AB61)</f>
        <v>59</v>
      </c>
      <c r="AC60" s="37">
        <f>SUM(AC61:AC61)</f>
        <v>47.2</v>
      </c>
      <c r="AD60" s="37">
        <f>SUM(AD61:AD61)</f>
        <v>0</v>
      </c>
      <c r="AE60" s="37">
        <f>SUM(AE61:AE61)</f>
        <v>0</v>
      </c>
      <c r="AF60" s="37">
        <f>SUM(AF61:AF61)</f>
        <v>0</v>
      </c>
      <c r="AG60" s="37">
        <f>SUM(AG61:AG61)</f>
        <v>0</v>
      </c>
      <c r="AH60" s="37">
        <f>SUM(AH61:AH61)</f>
        <v>0</v>
      </c>
      <c r="AI60" s="37">
        <f>SUM(AI61:AI61)</f>
        <v>0</v>
      </c>
      <c r="AJ60" s="37">
        <f>SUM(AJ61:AJ61)</f>
        <v>0</v>
      </c>
      <c r="AK60" s="37">
        <f>SUM(AK61:AK61)</f>
        <v>47.2</v>
      </c>
      <c r="AL60" s="37">
        <f>SUM(AL61:AL61)</f>
        <v>0</v>
      </c>
      <c r="AM60" s="37">
        <f>SUM(AM61:AM61)</f>
        <v>0</v>
      </c>
      <c r="AN60" s="37">
        <f>SUM(AN61:AN61)</f>
        <v>0</v>
      </c>
      <c r="AO60" s="37">
        <f>SUM(AO61:AO61)</f>
        <v>0</v>
      </c>
      <c r="AP60" s="37">
        <f>SUM(AP61:AP61)</f>
        <v>0</v>
      </c>
      <c r="AQ60" s="37">
        <f>SUM(AQ61:AQ61)</f>
        <v>0</v>
      </c>
      <c r="AR60" s="37">
        <f>SUM(AR61:AR61)</f>
        <v>0</v>
      </c>
      <c r="AS60" s="37">
        <f>SUM(AS61:AS61)</f>
        <v>0</v>
      </c>
      <c r="AT60" s="37">
        <f>SUM(AT61:AT61)</f>
        <v>0</v>
      </c>
      <c r="AU60" s="37">
        <f>SUM(AU61:AU61)</f>
        <v>0</v>
      </c>
      <c r="AV60" s="37">
        <f>SUM(AV61:AV61)</f>
        <v>0</v>
      </c>
      <c r="AW60" s="37">
        <f>SUM(AW61:AW61)</f>
        <v>0</v>
      </c>
      <c r="AX60" s="37">
        <f>SUM(AX61:AX61)</f>
        <v>0</v>
      </c>
      <c r="AY60" s="37">
        <f>SUM(AY61:AY61)</f>
        <v>0</v>
      </c>
      <c r="AZ60" s="37">
        <f>SUM(AZ61:AZ61)</f>
        <v>0</v>
      </c>
      <c r="BA60" s="37">
        <f>SUM(BA61:BA61)</f>
        <v>0</v>
      </c>
      <c r="BB60" s="37">
        <f>SUM(BB61:BB61)</f>
        <v>0</v>
      </c>
      <c r="BC60" s="37">
        <f>SUM(BC61:BC61)</f>
        <v>41.634999999999998</v>
      </c>
      <c r="BD60" s="37">
        <f>SUM(BD61:BD61)</f>
        <v>41.634999999999998</v>
      </c>
      <c r="BE60" s="37">
        <f>SUM(BE61:BE61)</f>
        <v>0</v>
      </c>
      <c r="BF60" s="37">
        <f>SUM(BF61:BF61)</f>
        <v>0</v>
      </c>
      <c r="BG60" s="37">
        <f>SUM(BG61:BG61)</f>
        <v>0</v>
      </c>
      <c r="BH60" s="37">
        <f>SUM(BH61:BH61)</f>
        <v>0</v>
      </c>
      <c r="BI60" s="37">
        <f>SUM(BI61:BI61)</f>
        <v>0</v>
      </c>
      <c r="BJ60" s="37">
        <f>SUM(BJ61:BJ61)</f>
        <v>0</v>
      </c>
      <c r="BK60" s="37">
        <f>SUM(BK61:BK61)</f>
        <v>0</v>
      </c>
      <c r="BL60" s="37">
        <f>SUM(BL61:BL61)</f>
        <v>41.634999999999998</v>
      </c>
      <c r="BM60" s="37">
        <f>SUM(BM61:BM61)</f>
        <v>0</v>
      </c>
      <c r="BN60" s="37">
        <f>SUM(BN61:BN61)</f>
        <v>0</v>
      </c>
      <c r="BO60" s="37">
        <f>SUM(BO61:BO61)</f>
        <v>0</v>
      </c>
      <c r="BP60" s="37">
        <f>SUM(BP61:BP61)</f>
        <v>0</v>
      </c>
      <c r="BQ60" s="37">
        <f>SUM(BQ61:BQ61)</f>
        <v>0</v>
      </c>
      <c r="BR60" s="37">
        <f>SUM(BR61:BR61)</f>
        <v>0</v>
      </c>
      <c r="BS60" s="37">
        <f>SUM(BS61:BS61)</f>
        <v>0</v>
      </c>
      <c r="BT60" s="37">
        <f>SUM(BT61:BT61)</f>
        <v>0</v>
      </c>
      <c r="BU60" s="37">
        <f>SUM(BU61:BU61)</f>
        <v>0</v>
      </c>
      <c r="BV60" s="37">
        <f>SUM(BV61:BV61)</f>
        <v>0</v>
      </c>
      <c r="BW60" s="37">
        <f>SUM(BW61:BW61)</f>
        <v>0</v>
      </c>
      <c r="BX60" s="37">
        <f>SUM(BX61:BX61)</f>
        <v>0</v>
      </c>
      <c r="BY60" s="37">
        <f>SUM(BY61:BY61)</f>
        <v>0</v>
      </c>
      <c r="BZ60" s="37">
        <f>SUM(BZ61:BZ61)</f>
        <v>0</v>
      </c>
      <c r="CA60" s="37">
        <f>SUM(CA61:CA61)</f>
        <v>0</v>
      </c>
      <c r="CB60" s="37">
        <f>SUM(CB61:CB61)</f>
        <v>0</v>
      </c>
      <c r="CC60" s="37">
        <f>SUM(CC61:CC61)</f>
        <v>0</v>
      </c>
      <c r="CD60" s="37">
        <f>SUM(CD61:CD61)</f>
        <v>10.62</v>
      </c>
      <c r="CE60" s="37">
        <f>SUM(CE61:CE61)</f>
        <v>0</v>
      </c>
      <c r="CF60" s="37">
        <f>SUM(CF61:CF61)</f>
        <v>0</v>
      </c>
      <c r="CG60" s="37">
        <f>SUM(CG61:CG61)</f>
        <v>0</v>
      </c>
      <c r="CH60" s="37">
        <f>SUM(CH61:CH61)</f>
        <v>0</v>
      </c>
      <c r="CI60" s="37">
        <f>SUM(CI61:CI61)</f>
        <v>0</v>
      </c>
      <c r="CJ60" s="37">
        <f>SUM(CJ61:CJ61)</f>
        <v>0</v>
      </c>
      <c r="CK60" s="37">
        <f>SUM(CK61:CK61)</f>
        <v>0</v>
      </c>
      <c r="CL60" s="37">
        <f>SUM(CL61:CL61)</f>
        <v>0</v>
      </c>
      <c r="CM60" s="37">
        <f>SUM(CM61:CM61)</f>
        <v>0</v>
      </c>
      <c r="CN60" s="37">
        <f>SUM(CN61:CN61)</f>
        <v>0</v>
      </c>
      <c r="CO60" s="37">
        <f>SUM(CO61:CO61)</f>
        <v>0</v>
      </c>
      <c r="CP60" s="37">
        <f>SUM(CP61:CP61)</f>
        <v>0</v>
      </c>
      <c r="CQ60" s="37">
        <f>SUM(CQ61:CQ61)</f>
        <v>0</v>
      </c>
      <c r="CR60" s="37">
        <f>SUM(CR61:CR61)</f>
        <v>0</v>
      </c>
      <c r="CS60" s="37">
        <f>SUM(CS61:CS61)</f>
        <v>0</v>
      </c>
      <c r="CT60" s="37">
        <f>SUM(CT61:CT61)</f>
        <v>0</v>
      </c>
      <c r="CU60" s="37">
        <f>SUM(CU61:CU61)</f>
        <v>0</v>
      </c>
      <c r="CV60" s="37">
        <f>SUM(CV61:CV61)</f>
        <v>0</v>
      </c>
      <c r="CW60" s="37">
        <f>SUM(CW61:CW61)</f>
        <v>0</v>
      </c>
      <c r="CX60" s="37">
        <f>SUM(CX61:CX61)</f>
        <v>0</v>
      </c>
      <c r="CY60" s="37">
        <f>SUM(CY61:CY61)</f>
        <v>0</v>
      </c>
      <c r="CZ60" s="37">
        <f>SUM(CZ61:CZ61)</f>
        <v>0</v>
      </c>
      <c r="DA60" s="37">
        <f>SUM(DA61:DA61)</f>
        <v>0</v>
      </c>
      <c r="DB60" s="37">
        <f>SUM(DB61:DB61)</f>
        <v>0</v>
      </c>
      <c r="DC60" s="37">
        <f>SUM(DC61:DC61)</f>
        <v>0</v>
      </c>
      <c r="DD60" s="37">
        <f>SUM(DD61:DD61)</f>
        <v>0</v>
      </c>
      <c r="DE60" s="37">
        <f>SUM(DE61:DE61)</f>
        <v>10.62</v>
      </c>
      <c r="DF60" s="37">
        <f>SUM(DF61:DF61)</f>
        <v>0</v>
      </c>
      <c r="DG60" s="37">
        <f>SUM(DG61:DG61)</f>
        <v>0</v>
      </c>
      <c r="DH60" s="37">
        <f>SUM(DH61:DH61)</f>
        <v>0</v>
      </c>
      <c r="DI60" s="37">
        <f>SUM(DI61:DI61)</f>
        <v>0</v>
      </c>
      <c r="DJ60" s="37">
        <f>SUM(DJ61:DJ61)</f>
        <v>0</v>
      </c>
      <c r="DK60" s="37">
        <f>SUM(DK61:DK61)</f>
        <v>0</v>
      </c>
      <c r="DL60" s="37">
        <f>SUM(DL61:DL61)</f>
        <v>0</v>
      </c>
      <c r="DM60" s="37">
        <f>SUM(DM61:DM61)</f>
        <v>0</v>
      </c>
      <c r="DN60" s="37">
        <f>SUM(DN61:DN61)</f>
        <v>0</v>
      </c>
      <c r="DO60" s="37">
        <f>SUM(DO61:DO61)</f>
        <v>0</v>
      </c>
      <c r="DP60" s="37">
        <f>SUM(DP61:DP61)</f>
        <v>0</v>
      </c>
      <c r="DQ60" s="37">
        <f>SUM(DQ61:DQ61)</f>
        <v>0</v>
      </c>
      <c r="DR60" s="37">
        <f>SUM(DR61:DR61)</f>
        <v>0</v>
      </c>
      <c r="DS60" s="37">
        <f>SUM(DS61:DS61)</f>
        <v>0</v>
      </c>
      <c r="DT60" s="37">
        <f>SUM(DT61:DT61)</f>
        <v>0</v>
      </c>
      <c r="DU60" s="37">
        <f>SUM(DU61:DU61)</f>
        <v>0</v>
      </c>
      <c r="DV60" s="37">
        <f>SUM(DV61:DV61)</f>
        <v>0</v>
      </c>
      <c r="DW60" s="37">
        <f>SUM(DW61:DW61)</f>
        <v>0</v>
      </c>
      <c r="DX60" s="37">
        <f>SUM(DX61:DX61)</f>
        <v>0</v>
      </c>
      <c r="DY60" s="37">
        <f>SUM(DY61:DY61)</f>
        <v>0</v>
      </c>
      <c r="DZ60" s="37">
        <f>SUM(DZ61:DZ61)</f>
        <v>0</v>
      </c>
      <c r="EA60" s="37">
        <f>SUM(EA61:EA61)</f>
        <v>0</v>
      </c>
      <c r="EB60" s="37">
        <f>SUM(EB61:EB61)</f>
        <v>0</v>
      </c>
      <c r="EC60" s="37">
        <f>SUM(EC61:EC61)</f>
        <v>0</v>
      </c>
      <c r="ED60" s="37">
        <f>SUM(ED61:ED61)</f>
        <v>0</v>
      </c>
      <c r="EE60" s="37">
        <f>SUM(EE61:EE61)</f>
        <v>0</v>
      </c>
      <c r="EF60" s="37">
        <f>SUM(EF61:EF61)</f>
        <v>10.62</v>
      </c>
      <c r="EG60" s="37">
        <f>SUM(EG61:EG61)</f>
        <v>0</v>
      </c>
      <c r="EH60" s="37">
        <f>SUM(EH61:EH61)</f>
        <v>0</v>
      </c>
      <c r="EI60" s="37">
        <f>SUM(EI61:EI61)</f>
        <v>0</v>
      </c>
      <c r="EJ60" s="37">
        <f>SUM(EJ61:EJ61)</f>
        <v>0</v>
      </c>
      <c r="EK60" s="37">
        <f>SUM(EK61:EK61)</f>
        <v>0</v>
      </c>
      <c r="EL60" s="37">
        <f>SUM(EL61:EL61)</f>
        <v>0</v>
      </c>
      <c r="EM60" s="37">
        <f>SUM(EM61:EM61)</f>
        <v>0</v>
      </c>
      <c r="EN60" s="37">
        <f>SUM(EN61:EN61)</f>
        <v>0</v>
      </c>
      <c r="EO60" s="37">
        <f>SUM(EO61:EO61)</f>
        <v>0</v>
      </c>
      <c r="EP60" s="37">
        <f>SUM(EP61:EP61)</f>
        <v>0</v>
      </c>
      <c r="EQ60" s="37">
        <f>SUM(EQ61:EQ61)</f>
        <v>0</v>
      </c>
      <c r="ER60" s="37">
        <f>SUM(ER61:ER61)</f>
        <v>0</v>
      </c>
      <c r="ES60" s="37">
        <f>SUM(ES61:ES61)</f>
        <v>0</v>
      </c>
      <c r="ET60" s="37">
        <f>SUM(ET61:ET61)</f>
        <v>0</v>
      </c>
      <c r="EU60" s="37">
        <f>SUM(EU61:EU61)</f>
        <v>0</v>
      </c>
      <c r="EV60" s="37">
        <f>SUM(EV61:EV61)</f>
        <v>0</v>
      </c>
      <c r="EW60" s="37">
        <f>SUM(EW61:EW61)</f>
        <v>0</v>
      </c>
      <c r="EX60" s="37">
        <f>SUM(EX61:EX61)</f>
        <v>0</v>
      </c>
      <c r="EY60" s="37">
        <f>SUM(EY61:EY61)</f>
        <v>0</v>
      </c>
      <c r="EZ60" s="37">
        <f>SUM(EZ61:EZ61)</f>
        <v>0</v>
      </c>
      <c r="FA60" s="37">
        <f>SUM(FA61:FA61)</f>
        <v>0</v>
      </c>
      <c r="FB60" s="37">
        <f>SUM(FB61:FB61)</f>
        <v>0</v>
      </c>
      <c r="FC60" s="37">
        <f>SUM(FC61:FC61)</f>
        <v>0</v>
      </c>
      <c r="FD60" s="37">
        <f>SUM(FD61:FD61)</f>
        <v>0</v>
      </c>
      <c r="FE60" s="37">
        <f>SUM(FE61:FE61)</f>
        <v>0</v>
      </c>
      <c r="FF60" s="37">
        <f>SUM(FF61:FF61)</f>
        <v>0</v>
      </c>
      <c r="FG60" s="33">
        <f>SUM(FG61:FG61)</f>
        <v>211.14500000000001</v>
      </c>
      <c r="FH60" s="44">
        <f>SUM(FH61:FH61)</f>
        <v>0</v>
      </c>
      <c r="FI60" s="21">
        <f>SUM(FI61:FI61)</f>
        <v>0</v>
      </c>
      <c r="FJ60" s="37">
        <f>SUM(FJ61:FJ61)</f>
        <v>0</v>
      </c>
      <c r="FK60" s="37">
        <f>SUM(FK61:FK61)</f>
        <v>0</v>
      </c>
      <c r="FL60" s="37">
        <f>SUM(FL61:FL61)</f>
        <v>0</v>
      </c>
      <c r="FM60" s="37">
        <f>SUM(FM61:FM61)</f>
        <v>0</v>
      </c>
      <c r="FN60" s="37">
        <f>SUM(FN61:FN61)</f>
        <v>0</v>
      </c>
      <c r="FO60" s="37">
        <f>SUM(FO61:FO61)</f>
        <v>0</v>
      </c>
      <c r="FP60" s="37">
        <f>SUM(FP61:FP61)</f>
        <v>167.48500000000001</v>
      </c>
      <c r="FQ60" s="37">
        <f>SUM(FQ61:FQ61)</f>
        <v>0</v>
      </c>
      <c r="FR60" s="37">
        <f>SUM(FR61:FR61)</f>
        <v>0</v>
      </c>
      <c r="FS60" s="37">
        <f>SUM(FS61:FS61)</f>
        <v>0</v>
      </c>
      <c r="FT60" s="37">
        <f>SUM(FT61:FT61)</f>
        <v>0</v>
      </c>
      <c r="FU60" s="37">
        <f>SUM(FU61:FU61)</f>
        <v>0</v>
      </c>
      <c r="FV60" s="37">
        <f>SUM(FV61:FV61)</f>
        <v>0</v>
      </c>
      <c r="FW60" s="37">
        <f>SUM(FW61:FW61)</f>
        <v>0</v>
      </c>
      <c r="FX60" s="37">
        <f>SUM(FX61:FX61)</f>
        <v>0</v>
      </c>
      <c r="FY60" s="37">
        <f>SUM(FY61:FY61)</f>
        <v>0</v>
      </c>
      <c r="FZ60" s="37">
        <f>SUM(FZ61:FZ61)</f>
        <v>0</v>
      </c>
      <c r="GA60" s="37">
        <f>SUM(GA61:GA61)</f>
        <v>0</v>
      </c>
      <c r="GB60" s="37">
        <f>SUM(GB61:GB61)</f>
        <v>0</v>
      </c>
      <c r="GC60" s="37">
        <f>SUM(GC61:GC61)</f>
        <v>0</v>
      </c>
      <c r="GD60" s="37">
        <f>SUM(GD61:GD61)</f>
        <v>0</v>
      </c>
      <c r="GE60" s="37">
        <f>SUM(GE61:GE61)</f>
        <v>0</v>
      </c>
      <c r="GF60" s="37">
        <f>SUM(GF61:GF61)</f>
        <v>0</v>
      </c>
      <c r="GG60" s="43">
        <f>SUM(GG61:GG61)</f>
        <v>0</v>
      </c>
      <c r="GH60" s="49">
        <f>SUM(GH61:GH61)</f>
        <v>63.081000000000003</v>
      </c>
      <c r="GI60" s="37">
        <f>SUM(GI61:GI61)</f>
        <v>50</v>
      </c>
      <c r="GJ60" s="37">
        <f>SUM(GJ61:GJ61)</f>
        <v>35.283999999999999</v>
      </c>
      <c r="GK60" s="37">
        <f>SUM(GK61:GK61)</f>
        <v>9</v>
      </c>
      <c r="GL60" s="37">
        <f>SUM(GL61:GL61)</f>
        <v>9</v>
      </c>
      <c r="GM60" s="37">
        <f>SUM(GM61:GM61)</f>
        <v>9</v>
      </c>
      <c r="GN60" s="33">
        <f>SUM(GN61:GN61)</f>
        <v>175.36500000000001</v>
      </c>
    </row>
    <row r="61" spans="1:196" s="15" customFormat="1" ht="30" customHeight="1" outlineLevel="1" x14ac:dyDescent="0.25">
      <c r="A61" s="71" t="s">
        <v>124</v>
      </c>
      <c r="B61" s="42" t="s">
        <v>123</v>
      </c>
      <c r="C61" s="40" t="s">
        <v>28</v>
      </c>
      <c r="D61" s="39"/>
      <c r="E61" s="100">
        <v>2008</v>
      </c>
      <c r="F61" s="100">
        <v>2017</v>
      </c>
      <c r="G61" s="21">
        <f>368.349</f>
        <v>368.34899999999999</v>
      </c>
      <c r="H61" s="21">
        <f>FG61</f>
        <v>211.14500000000001</v>
      </c>
      <c r="I61" s="38">
        <v>73.233000000000004</v>
      </c>
      <c r="J61" s="36"/>
      <c r="K61" s="21"/>
      <c r="L61" s="21"/>
      <c r="M61" s="21"/>
      <c r="N61" s="21"/>
      <c r="O61" s="21"/>
      <c r="P61" s="35"/>
      <c r="Q61" s="34">
        <v>78.650000000000006</v>
      </c>
      <c r="R61" s="21">
        <f>S61+W61+X61</f>
        <v>78.650000000000006</v>
      </c>
      <c r="S61" s="21">
        <f>T61+U61</f>
        <v>0</v>
      </c>
      <c r="T61" s="21"/>
      <c r="U61" s="21"/>
      <c r="V61" s="21"/>
      <c r="W61" s="21">
        <f>Q61-Z61</f>
        <v>78.650000000000006</v>
      </c>
      <c r="X61" s="21"/>
      <c r="Y61" s="21"/>
      <c r="Z61" s="21"/>
      <c r="AA61" s="21"/>
      <c r="AB61" s="21">
        <v>59</v>
      </c>
      <c r="AC61" s="21">
        <f>AD61+AK61+AP61</f>
        <v>47.2</v>
      </c>
      <c r="AD61" s="21">
        <f>AE61</f>
        <v>0</v>
      </c>
      <c r="AE61" s="21"/>
      <c r="AF61" s="21"/>
      <c r="AG61" s="21">
        <f>AI61</f>
        <v>0</v>
      </c>
      <c r="AH61" s="21"/>
      <c r="AI61" s="21"/>
      <c r="AJ61" s="21"/>
      <c r="AK61" s="21">
        <v>47.2</v>
      </c>
      <c r="AL61" s="21"/>
      <c r="AM61" s="21"/>
      <c r="AN61" s="21"/>
      <c r="AO61" s="21"/>
      <c r="AP61" s="21">
        <f>AR61</f>
        <v>0</v>
      </c>
      <c r="AQ61" s="21"/>
      <c r="AR61" s="21"/>
      <c r="AS61" s="21"/>
      <c r="AT61" s="21">
        <f>AU61</f>
        <v>0</v>
      </c>
      <c r="AU61" s="21"/>
      <c r="AV61" s="37"/>
      <c r="AW61" s="37"/>
      <c r="AX61" s="37"/>
      <c r="AY61" s="37"/>
      <c r="AZ61" s="37"/>
      <c r="BA61" s="37"/>
      <c r="BB61" s="37"/>
      <c r="BC61" s="21">
        <v>41.634999999999998</v>
      </c>
      <c r="BD61" s="21">
        <f>BE61+BL61+BQ61</f>
        <v>41.634999999999998</v>
      </c>
      <c r="BE61" s="21">
        <f>BF61+BH61</f>
        <v>0</v>
      </c>
      <c r="BF61" s="21"/>
      <c r="BG61" s="21"/>
      <c r="BH61" s="21"/>
      <c r="BI61" s="21"/>
      <c r="BJ61" s="21"/>
      <c r="BK61" s="21"/>
      <c r="BL61" s="21">
        <f>BC61</f>
        <v>41.634999999999998</v>
      </c>
      <c r="BM61" s="21"/>
      <c r="BN61" s="21"/>
      <c r="BO61" s="21"/>
      <c r="BP61" s="21"/>
      <c r="BQ61" s="21">
        <f>BS61</f>
        <v>0</v>
      </c>
      <c r="BR61" s="21"/>
      <c r="BS61" s="21"/>
      <c r="BT61" s="21"/>
      <c r="BU61" s="21">
        <f>BV61</f>
        <v>0</v>
      </c>
      <c r="BV61" s="21"/>
      <c r="BW61" s="37"/>
      <c r="BX61" s="37"/>
      <c r="BY61" s="37"/>
      <c r="BZ61" s="37"/>
      <c r="CA61" s="37"/>
      <c r="CB61" s="37"/>
      <c r="CC61" s="37"/>
      <c r="CD61" s="21">
        <v>10.62</v>
      </c>
      <c r="CE61" s="21">
        <v>0</v>
      </c>
      <c r="CF61" s="21">
        <v>0</v>
      </c>
      <c r="CG61" s="21">
        <v>0</v>
      </c>
      <c r="CH61" s="21">
        <v>0</v>
      </c>
      <c r="CI61" s="21">
        <v>0</v>
      </c>
      <c r="CJ61" s="21">
        <v>0</v>
      </c>
      <c r="CK61" s="21">
        <v>0</v>
      </c>
      <c r="CL61" s="21">
        <v>0</v>
      </c>
      <c r="CM61" s="21">
        <v>0</v>
      </c>
      <c r="CN61" s="21">
        <v>0</v>
      </c>
      <c r="CO61" s="21">
        <v>0</v>
      </c>
      <c r="CP61" s="21">
        <v>0</v>
      </c>
      <c r="CQ61" s="21">
        <v>0</v>
      </c>
      <c r="CR61" s="21">
        <v>0</v>
      </c>
      <c r="CS61" s="21">
        <v>0</v>
      </c>
      <c r="CT61" s="21">
        <v>0</v>
      </c>
      <c r="CU61" s="21">
        <v>0</v>
      </c>
      <c r="CV61" s="21">
        <v>0</v>
      </c>
      <c r="CW61" s="21">
        <v>0</v>
      </c>
      <c r="CX61" s="21">
        <v>0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D61" s="21">
        <v>0</v>
      </c>
      <c r="DE61" s="21">
        <v>10.62</v>
      </c>
      <c r="DF61" s="21">
        <v>0</v>
      </c>
      <c r="DG61" s="21">
        <v>0</v>
      </c>
      <c r="DH61" s="21">
        <v>0</v>
      </c>
      <c r="DI61" s="21">
        <v>0</v>
      </c>
      <c r="DJ61" s="21">
        <v>0</v>
      </c>
      <c r="DK61" s="21">
        <v>0</v>
      </c>
      <c r="DL61" s="21">
        <v>0</v>
      </c>
      <c r="DM61" s="21">
        <v>0</v>
      </c>
      <c r="DN61" s="21">
        <v>0</v>
      </c>
      <c r="DO61" s="21">
        <v>0</v>
      </c>
      <c r="DP61" s="21">
        <v>0</v>
      </c>
      <c r="DQ61" s="21">
        <v>0</v>
      </c>
      <c r="DR61" s="21">
        <v>0</v>
      </c>
      <c r="DS61" s="21">
        <v>0</v>
      </c>
      <c r="DT61" s="21">
        <v>0</v>
      </c>
      <c r="DU61" s="21">
        <v>0</v>
      </c>
      <c r="DV61" s="21">
        <v>0</v>
      </c>
      <c r="DW61" s="21">
        <v>0</v>
      </c>
      <c r="DX61" s="21">
        <v>0</v>
      </c>
      <c r="DY61" s="21">
        <v>0</v>
      </c>
      <c r="DZ61" s="21">
        <v>0</v>
      </c>
      <c r="EA61" s="21">
        <v>0</v>
      </c>
      <c r="EB61" s="21">
        <v>0</v>
      </c>
      <c r="EC61" s="21">
        <v>0</v>
      </c>
      <c r="ED61" s="21">
        <v>0</v>
      </c>
      <c r="EE61" s="21">
        <v>0</v>
      </c>
      <c r="EF61" s="21">
        <v>10.62</v>
      </c>
      <c r="EG61" s="21">
        <f>EH61+EO61+ET61</f>
        <v>0</v>
      </c>
      <c r="EH61" s="37">
        <f>EI61+EK61</f>
        <v>0</v>
      </c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3">
        <f>EF61+DE61+CD61+BC61+AB61+Q61</f>
        <v>211.14500000000001</v>
      </c>
      <c r="FH61" s="36">
        <f>FI61+FL61</f>
        <v>0</v>
      </c>
      <c r="FI61" s="21">
        <f>FJ61+FL61</f>
        <v>0</v>
      </c>
      <c r="FJ61" s="21">
        <f>EI61+CG61+BF61+AE61+T61+DH61</f>
        <v>0</v>
      </c>
      <c r="FK61" s="21"/>
      <c r="FL61" s="21">
        <f>FN61</f>
        <v>0</v>
      </c>
      <c r="FM61" s="21"/>
      <c r="FN61" s="21">
        <f>EM61+CK61+BJ61+AI61+V61+DL61</f>
        <v>0</v>
      </c>
      <c r="FO61" s="21"/>
      <c r="FP61" s="21">
        <f>EO61+CM61+BL61+AK61+W61+DN61</f>
        <v>167.48500000000001</v>
      </c>
      <c r="FQ61" s="21"/>
      <c r="FR61" s="21"/>
      <c r="FS61" s="21"/>
      <c r="FT61" s="21"/>
      <c r="FU61" s="21">
        <f>ET61+CR61+BQ61+AP61+X61+DS61</f>
        <v>0</v>
      </c>
      <c r="FV61" s="21"/>
      <c r="FW61" s="21">
        <f>EV61+CT61+BS61+AR61+Y61+DU61</f>
        <v>0</v>
      </c>
      <c r="FX61" s="21"/>
      <c r="FY61" s="21">
        <f>EX61+CV61+BU61+AT61+Z61+DW61</f>
        <v>0</v>
      </c>
      <c r="FZ61" s="21">
        <f>EY61+CW61+BV61+AU61+AA61</f>
        <v>0</v>
      </c>
      <c r="GA61" s="37"/>
      <c r="GB61" s="37"/>
      <c r="GC61" s="37"/>
      <c r="GD61" s="37"/>
      <c r="GE61" s="37"/>
      <c r="GF61" s="37"/>
      <c r="GG61" s="43"/>
      <c r="GH61" s="34">
        <v>63.081000000000003</v>
      </c>
      <c r="GI61" s="21">
        <v>50</v>
      </c>
      <c r="GJ61" s="21">
        <v>35.283999999999999</v>
      </c>
      <c r="GK61" s="21">
        <v>9</v>
      </c>
      <c r="GL61" s="21">
        <v>9</v>
      </c>
      <c r="GM61" s="21">
        <v>9</v>
      </c>
      <c r="GN61" s="33">
        <f>GH61+GI61+GJ61+GK61+GL61+GM61</f>
        <v>175.36500000000001</v>
      </c>
    </row>
    <row r="62" spans="1:196" s="74" customFormat="1" ht="17.25" customHeight="1" outlineLevel="1" x14ac:dyDescent="0.25">
      <c r="A62" s="76" t="s">
        <v>122</v>
      </c>
      <c r="B62" s="114" t="s">
        <v>52</v>
      </c>
      <c r="C62" s="46"/>
      <c r="D62" s="50"/>
      <c r="E62" s="101"/>
      <c r="F62" s="101"/>
      <c r="G62" s="37">
        <f>SUM(G63:G64)</f>
        <v>17.071999999999999</v>
      </c>
      <c r="H62" s="37">
        <f>SUM(H63:H64)</f>
        <v>15.207999999999998</v>
      </c>
      <c r="I62" s="33">
        <f>SUM(I63:I64)</f>
        <v>1.8639999999999999</v>
      </c>
      <c r="J62" s="44"/>
      <c r="K62" s="37"/>
      <c r="L62" s="37"/>
      <c r="M62" s="37"/>
      <c r="N62" s="37"/>
      <c r="O62" s="37"/>
      <c r="P62" s="43"/>
      <c r="Q62" s="49">
        <f>SUM(Q63:Q64)</f>
        <v>1.617</v>
      </c>
      <c r="R62" s="37">
        <f>S62+W62+X62</f>
        <v>1.617</v>
      </c>
      <c r="S62" s="21">
        <f>T62+U62</f>
        <v>0</v>
      </c>
      <c r="T62" s="37">
        <f>SUM(T63:T64)</f>
        <v>0</v>
      </c>
      <c r="U62" s="37"/>
      <c r="V62" s="37"/>
      <c r="W62" s="37">
        <f>W63+W64</f>
        <v>1.617</v>
      </c>
      <c r="X62" s="37"/>
      <c r="Y62" s="37"/>
      <c r="Z62" s="37"/>
      <c r="AA62" s="37"/>
      <c r="AB62" s="37">
        <f>SUM(AB63:AB64)</f>
        <v>2.3570000000000002</v>
      </c>
      <c r="AC62" s="37">
        <f>AD62+AK62+AP62</f>
        <v>2.3570000000000002</v>
      </c>
      <c r="AD62" s="37">
        <f>SUM(AD63:AD64)</f>
        <v>0</v>
      </c>
      <c r="AE62" s="37">
        <f>SUM(AE63:AE64)</f>
        <v>0</v>
      </c>
      <c r="AF62" s="37">
        <f>SUM(AF63:AF64)</f>
        <v>0</v>
      </c>
      <c r="AG62" s="37">
        <f>SUM(AG63:AG64)</f>
        <v>0</v>
      </c>
      <c r="AH62" s="37">
        <f>SUM(AH63:AH64)</f>
        <v>0</v>
      </c>
      <c r="AI62" s="37">
        <f>SUM(AI63:AI64)</f>
        <v>0</v>
      </c>
      <c r="AJ62" s="37">
        <f>SUM(AJ63:AJ64)</f>
        <v>0</v>
      </c>
      <c r="AK62" s="37">
        <f>SUM(AK63:AK64)</f>
        <v>2.3570000000000002</v>
      </c>
      <c r="AL62" s="37">
        <f>SUM(AL63:AL64)</f>
        <v>0</v>
      </c>
      <c r="AM62" s="37">
        <f>SUM(AM63:AM64)</f>
        <v>0</v>
      </c>
      <c r="AN62" s="37">
        <f>SUM(AN63:AN64)</f>
        <v>0</v>
      </c>
      <c r="AO62" s="37">
        <f>SUM(AO63:AO64)</f>
        <v>0</v>
      </c>
      <c r="AP62" s="37">
        <f>SUM(AP63:AP64)</f>
        <v>0</v>
      </c>
      <c r="AQ62" s="37">
        <f>SUM(AQ63:AQ64)</f>
        <v>0</v>
      </c>
      <c r="AR62" s="37"/>
      <c r="AS62" s="37">
        <f>SUM(AS63:AS64)</f>
        <v>0</v>
      </c>
      <c r="AT62" s="21">
        <f>AU62</f>
        <v>0</v>
      </c>
      <c r="AU62" s="37">
        <f>SUM(AU63:AU64)</f>
        <v>0</v>
      </c>
      <c r="AV62" s="37">
        <f>SUM(AV63:AV64)</f>
        <v>0</v>
      </c>
      <c r="AW62" s="37">
        <f>SUM(AW63:AW64)</f>
        <v>0</v>
      </c>
      <c r="AX62" s="37">
        <f>SUM(AX63:AX64)</f>
        <v>0</v>
      </c>
      <c r="AY62" s="37">
        <f>SUM(AY63:AY64)</f>
        <v>0</v>
      </c>
      <c r="AZ62" s="37">
        <f>SUM(AZ63:AZ64)</f>
        <v>0</v>
      </c>
      <c r="BA62" s="37">
        <f>SUM(BA63:BA64)</f>
        <v>0</v>
      </c>
      <c r="BB62" s="37">
        <f>SUM(BB63:BB64)</f>
        <v>0</v>
      </c>
      <c r="BC62" s="37">
        <f>SUM(BC63:BC64)</f>
        <v>2.419</v>
      </c>
      <c r="BD62" s="21">
        <f>BE62+BL62+BQ62</f>
        <v>2.419</v>
      </c>
      <c r="BE62" s="21">
        <f>BF62+BH62</f>
        <v>0</v>
      </c>
      <c r="BF62" s="37">
        <f>SUM(BF63:BF64)</f>
        <v>0</v>
      </c>
      <c r="BG62" s="37">
        <f>SUM(BG63:BG64)</f>
        <v>0</v>
      </c>
      <c r="BH62" s="37">
        <f>SUM(BH63:BH64)</f>
        <v>0</v>
      </c>
      <c r="BI62" s="37">
        <f>SUM(BI63:BI64)</f>
        <v>0</v>
      </c>
      <c r="BJ62" s="37">
        <f>SUM(BJ63:BJ64)</f>
        <v>0</v>
      </c>
      <c r="BK62" s="37">
        <f>SUM(BK63:BK64)</f>
        <v>0</v>
      </c>
      <c r="BL62" s="37">
        <f>SUM(BL63:BL64)</f>
        <v>2.419</v>
      </c>
      <c r="BM62" s="37">
        <f>SUM(BM63:BM64)</f>
        <v>0</v>
      </c>
      <c r="BN62" s="37">
        <f>SUM(BN63:BN64)</f>
        <v>0</v>
      </c>
      <c r="BO62" s="37">
        <f>SUM(BO63:BO64)</f>
        <v>0</v>
      </c>
      <c r="BP62" s="37">
        <f>SUM(BP63:BP64)</f>
        <v>0</v>
      </c>
      <c r="BQ62" s="37">
        <f>SUM(BQ63:BQ64)</f>
        <v>0</v>
      </c>
      <c r="BR62" s="37">
        <f>SUM(BR63:BR64)</f>
        <v>0</v>
      </c>
      <c r="BS62" s="37"/>
      <c r="BT62" s="37">
        <f>SUM(BT63:BT64)</f>
        <v>0</v>
      </c>
      <c r="BU62" s="37">
        <f>SUM(BU63:BU64)</f>
        <v>0</v>
      </c>
      <c r="BV62" s="37">
        <f>SUM(BV63:BV64)</f>
        <v>0</v>
      </c>
      <c r="BW62" s="37">
        <f>SUM(BW63:BW64)</f>
        <v>0</v>
      </c>
      <c r="BX62" s="37">
        <f>SUM(BX63:BX64)</f>
        <v>0</v>
      </c>
      <c r="BY62" s="37">
        <f>SUM(BY63:BY64)</f>
        <v>0</v>
      </c>
      <c r="BZ62" s="37">
        <f>SUM(BZ63:BZ64)</f>
        <v>0</v>
      </c>
      <c r="CA62" s="37">
        <f>SUM(CA63:CA64)</f>
        <v>0</v>
      </c>
      <c r="CB62" s="37">
        <f>SUM(CB63:CB64)</f>
        <v>0</v>
      </c>
      <c r="CC62" s="37">
        <f>SUM(CC63:CC64)</f>
        <v>0</v>
      </c>
      <c r="CD62" s="37">
        <f>SUM(CD63:CD64)</f>
        <v>2.6630000000000003</v>
      </c>
      <c r="CE62" s="37">
        <f>CF62+CM62+CR62</f>
        <v>2.6630000000000003</v>
      </c>
      <c r="CF62" s="21">
        <f>CG62+CI62</f>
        <v>0</v>
      </c>
      <c r="CG62" s="37">
        <f>SUM(CG63:CG64)</f>
        <v>0</v>
      </c>
      <c r="CH62" s="37">
        <f>SUM(CH63:CH64)</f>
        <v>0</v>
      </c>
      <c r="CI62" s="37">
        <f>SUM(CI63:CI64)</f>
        <v>0</v>
      </c>
      <c r="CJ62" s="37">
        <f>SUM(CJ63:CJ64)</f>
        <v>0</v>
      </c>
      <c r="CK62" s="37">
        <f>SUM(CK63:CK64)</f>
        <v>0</v>
      </c>
      <c r="CL62" s="37">
        <f>SUM(CL63:CL64)</f>
        <v>0</v>
      </c>
      <c r="CM62" s="37">
        <f>SUM(CM63:CM64)</f>
        <v>2.6630000000000003</v>
      </c>
      <c r="CN62" s="37">
        <f>SUM(CN63:CN64)</f>
        <v>0</v>
      </c>
      <c r="CO62" s="37">
        <f>SUM(CO63:CO64)</f>
        <v>0</v>
      </c>
      <c r="CP62" s="37">
        <f>SUM(CP63:CP64)</f>
        <v>0</v>
      </c>
      <c r="CQ62" s="37">
        <f>SUM(CQ63:CQ64)</f>
        <v>0</v>
      </c>
      <c r="CR62" s="37">
        <f>SUM(CR63:CR64)</f>
        <v>0</v>
      </c>
      <c r="CS62" s="37">
        <f>SUM(CS63:CS64)</f>
        <v>0</v>
      </c>
      <c r="CT62" s="37"/>
      <c r="CU62" s="37">
        <f>SUM(CU63:CU64)</f>
        <v>0</v>
      </c>
      <c r="CV62" s="37">
        <f>SUM(CV63:CV64)</f>
        <v>0</v>
      </c>
      <c r="CW62" s="37">
        <f>SUM(CW63:CW64)</f>
        <v>0</v>
      </c>
      <c r="CX62" s="37">
        <f>SUM(CX63:CX64)</f>
        <v>0</v>
      </c>
      <c r="CY62" s="37">
        <f>SUM(CY63:CY64)</f>
        <v>0</v>
      </c>
      <c r="CZ62" s="37">
        <f>SUM(CZ63:CZ64)</f>
        <v>0</v>
      </c>
      <c r="DA62" s="37">
        <f>SUM(DA63:DA64)</f>
        <v>0</v>
      </c>
      <c r="DB62" s="37">
        <f>SUM(DB63:DB64)</f>
        <v>0</v>
      </c>
      <c r="DC62" s="37">
        <f>SUM(DC63:DC64)</f>
        <v>0</v>
      </c>
      <c r="DD62" s="37">
        <f>SUM(DD63:DD64)</f>
        <v>0</v>
      </c>
      <c r="DE62" s="37">
        <f>SUM(DE63:DE64)</f>
        <v>2.9299999999999997</v>
      </c>
      <c r="DF62" s="37">
        <f>DG62+DN62+DS62</f>
        <v>2.9299999999999997</v>
      </c>
      <c r="DG62" s="21">
        <f>DH62+DJ62</f>
        <v>0</v>
      </c>
      <c r="DH62" s="37">
        <f>SUM(DH63:DH64)</f>
        <v>0</v>
      </c>
      <c r="DI62" s="37">
        <f>SUM(DI63:DI64)</f>
        <v>0</v>
      </c>
      <c r="DJ62" s="37">
        <f>SUM(DJ63:DJ64)</f>
        <v>0</v>
      </c>
      <c r="DK62" s="37">
        <f>SUM(DK63:DK64)</f>
        <v>0</v>
      </c>
      <c r="DL62" s="37">
        <f>SUM(DL63:DL64)</f>
        <v>0</v>
      </c>
      <c r="DM62" s="37">
        <f>SUM(DM63:DM64)</f>
        <v>0</v>
      </c>
      <c r="DN62" s="37">
        <f>SUM(DN63:DN64)</f>
        <v>2.9299999999999997</v>
      </c>
      <c r="DO62" s="37">
        <f>SUM(DO63:DO64)</f>
        <v>0</v>
      </c>
      <c r="DP62" s="37">
        <f>SUM(DP63:DP64)</f>
        <v>0</v>
      </c>
      <c r="DQ62" s="37">
        <f>SUM(DQ63:DQ64)</f>
        <v>0</v>
      </c>
      <c r="DR62" s="37">
        <f>SUM(DR63:DR64)</f>
        <v>0</v>
      </c>
      <c r="DS62" s="37">
        <f>SUM(DS63:DS64)</f>
        <v>0</v>
      </c>
      <c r="DT62" s="37">
        <f>SUM(DT63:DT64)</f>
        <v>0</v>
      </c>
      <c r="DU62" s="37"/>
      <c r="DV62" s="37">
        <f>SUM(DV63:DV64)</f>
        <v>0</v>
      </c>
      <c r="DW62" s="37">
        <f>SUM(DW63:DW64)</f>
        <v>0</v>
      </c>
      <c r="DX62" s="37">
        <f>SUM(DX63:DX64)</f>
        <v>0</v>
      </c>
      <c r="DY62" s="37">
        <f>SUM(DY63:DY64)</f>
        <v>0</v>
      </c>
      <c r="DZ62" s="37">
        <f>SUM(DZ63:DZ64)</f>
        <v>0</v>
      </c>
      <c r="EA62" s="37">
        <f>SUM(EA63:EA64)</f>
        <v>0</v>
      </c>
      <c r="EB62" s="37">
        <f>SUM(EB63:EB64)</f>
        <v>0</v>
      </c>
      <c r="EC62" s="37">
        <f>SUM(EC63:EC64)</f>
        <v>0</v>
      </c>
      <c r="ED62" s="37">
        <f>SUM(ED63:ED64)</f>
        <v>0</v>
      </c>
      <c r="EE62" s="37">
        <f>SUM(EE63:EE64)</f>
        <v>0</v>
      </c>
      <c r="EF62" s="37">
        <f>SUM(EF63:EF64)</f>
        <v>3.2220000000000004</v>
      </c>
      <c r="EG62" s="37">
        <f>EH62+EO62+ET62</f>
        <v>3.2220000000000004</v>
      </c>
      <c r="EH62" s="37">
        <f>EI62+EK62</f>
        <v>0</v>
      </c>
      <c r="EI62" s="37"/>
      <c r="EJ62" s="37"/>
      <c r="EK62" s="37"/>
      <c r="EL62" s="37"/>
      <c r="EM62" s="37"/>
      <c r="EN62" s="37"/>
      <c r="EO62" s="37">
        <f>EO63+EO64</f>
        <v>3.2220000000000004</v>
      </c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3">
        <f>EF62+DE62+CD62+BC62+AB62+Q62</f>
        <v>15.208000000000002</v>
      </c>
      <c r="FH62" s="44"/>
      <c r="FI62" s="21">
        <f>FJ62+FL62</f>
        <v>0</v>
      </c>
      <c r="FJ62" s="37"/>
      <c r="FK62" s="37"/>
      <c r="FL62" s="37"/>
      <c r="FM62" s="37"/>
      <c r="FN62" s="37"/>
      <c r="FO62" s="37"/>
      <c r="FP62" s="37">
        <f>EO62+DN62+CM62+BL62+AK62+W62</f>
        <v>15.208000000000002</v>
      </c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43"/>
      <c r="GH62" s="49">
        <f>SUM(GH63:GH64)</f>
        <v>1.3265</v>
      </c>
      <c r="GI62" s="37">
        <f>SUM(GI63:GI64)</f>
        <v>2.0209999999999999</v>
      </c>
      <c r="GJ62" s="37">
        <f>SUM(GJ63:GJ64)</f>
        <v>2.0499999999999998</v>
      </c>
      <c r="GK62" s="37">
        <f>SUM(GK63:GK64)</f>
        <v>2.2569999999999997</v>
      </c>
      <c r="GL62" s="37">
        <f>SUM(GL63:GL64)</f>
        <v>2.4829999999999997</v>
      </c>
      <c r="GM62" s="37">
        <f>SUM(GM63:GM64)</f>
        <v>2.73</v>
      </c>
      <c r="GN62" s="33">
        <f>GM62+GL62+GK62+GJ62+GI62+GH62</f>
        <v>12.8675</v>
      </c>
    </row>
    <row r="63" spans="1:196" s="15" customFormat="1" ht="31.5" customHeight="1" outlineLevel="1" x14ac:dyDescent="0.25">
      <c r="A63" s="102">
        <v>15</v>
      </c>
      <c r="B63" s="111" t="s">
        <v>121</v>
      </c>
      <c r="C63" s="40"/>
      <c r="D63" s="39"/>
      <c r="E63" s="100">
        <v>2011</v>
      </c>
      <c r="F63" s="100">
        <v>2017</v>
      </c>
      <c r="G63" s="21">
        <f>H63+I63</f>
        <v>7.4080000000000004</v>
      </c>
      <c r="H63" s="21">
        <f>FG63</f>
        <v>6.976</v>
      </c>
      <c r="I63" s="38">
        <v>0.432</v>
      </c>
      <c r="J63" s="36"/>
      <c r="K63" s="21"/>
      <c r="L63" s="21"/>
      <c r="M63" s="21"/>
      <c r="N63" s="21"/>
      <c r="O63" s="21"/>
      <c r="P63" s="35"/>
      <c r="Q63" s="34">
        <v>0.59099999999999997</v>
      </c>
      <c r="R63" s="21">
        <f>S63+W63+X63</f>
        <v>0.59099999999999997</v>
      </c>
      <c r="S63" s="21">
        <f>T63+U63</f>
        <v>0</v>
      </c>
      <c r="T63" s="21"/>
      <c r="U63" s="21"/>
      <c r="V63" s="21"/>
      <c r="W63" s="21">
        <f>Q63</f>
        <v>0.59099999999999997</v>
      </c>
      <c r="X63" s="21"/>
      <c r="Y63" s="21"/>
      <c r="Z63" s="21"/>
      <c r="AA63" s="21"/>
      <c r="AB63" s="21">
        <v>1.177</v>
      </c>
      <c r="AC63" s="21">
        <f>AD63+AK63+AP63</f>
        <v>1.177</v>
      </c>
      <c r="AD63" s="21">
        <f>AE63</f>
        <v>0</v>
      </c>
      <c r="AE63" s="21"/>
      <c r="AF63" s="21"/>
      <c r="AG63" s="21">
        <f>AI63</f>
        <v>0</v>
      </c>
      <c r="AH63" s="21"/>
      <c r="AI63" s="21"/>
      <c r="AJ63" s="21"/>
      <c r="AK63" s="21">
        <f>AB63</f>
        <v>1.177</v>
      </c>
      <c r="AL63" s="21"/>
      <c r="AM63" s="21"/>
      <c r="AN63" s="21"/>
      <c r="AO63" s="21"/>
      <c r="AP63" s="21">
        <f>AR63</f>
        <v>0</v>
      </c>
      <c r="AQ63" s="21"/>
      <c r="AR63" s="21"/>
      <c r="AS63" s="21"/>
      <c r="AT63" s="21">
        <f>AU63</f>
        <v>0</v>
      </c>
      <c r="AU63" s="21"/>
      <c r="AV63" s="37"/>
      <c r="AW63" s="37"/>
      <c r="AX63" s="37"/>
      <c r="AY63" s="37"/>
      <c r="AZ63" s="37"/>
      <c r="BA63" s="37"/>
      <c r="BB63" s="37"/>
      <c r="BC63" s="21">
        <v>1.121</v>
      </c>
      <c r="BD63" s="21">
        <f>BE63+BL63+BQ63</f>
        <v>1.121</v>
      </c>
      <c r="BE63" s="21">
        <f>BF63+BH63</f>
        <v>0</v>
      </c>
      <c r="BF63" s="21"/>
      <c r="BG63" s="21"/>
      <c r="BH63" s="21"/>
      <c r="BI63" s="21"/>
      <c r="BJ63" s="21"/>
      <c r="BK63" s="21"/>
      <c r="BL63" s="21">
        <f>BC63</f>
        <v>1.121</v>
      </c>
      <c r="BM63" s="21"/>
      <c r="BN63" s="21"/>
      <c r="BO63" s="21"/>
      <c r="BP63" s="21"/>
      <c r="BQ63" s="21">
        <f>BS63</f>
        <v>0</v>
      </c>
      <c r="BR63" s="21"/>
      <c r="BS63" s="21"/>
      <c r="BT63" s="21"/>
      <c r="BU63" s="21">
        <f>BV63</f>
        <v>0</v>
      </c>
      <c r="BV63" s="21"/>
      <c r="BW63" s="37"/>
      <c r="BX63" s="37"/>
      <c r="BY63" s="37"/>
      <c r="BZ63" s="37"/>
      <c r="CA63" s="37"/>
      <c r="CB63" s="37"/>
      <c r="CC63" s="37"/>
      <c r="CD63" s="21">
        <v>1.2350000000000001</v>
      </c>
      <c r="CE63" s="21">
        <f>CF63+CM63+CR63</f>
        <v>1.2350000000000001</v>
      </c>
      <c r="CF63" s="21">
        <f>CG63+CI63</f>
        <v>0</v>
      </c>
      <c r="CG63" s="21"/>
      <c r="CH63" s="21"/>
      <c r="CI63" s="21">
        <f>CK63</f>
        <v>0</v>
      </c>
      <c r="CJ63" s="21"/>
      <c r="CK63" s="21"/>
      <c r="CL63" s="21"/>
      <c r="CM63" s="21">
        <f>CD63</f>
        <v>1.2350000000000001</v>
      </c>
      <c r="CN63" s="21"/>
      <c r="CO63" s="21"/>
      <c r="CP63" s="21"/>
      <c r="CQ63" s="21"/>
      <c r="CR63" s="21">
        <f>CT63</f>
        <v>0</v>
      </c>
      <c r="CS63" s="21"/>
      <c r="CT63" s="21"/>
      <c r="CU63" s="21"/>
      <c r="CV63" s="21">
        <f>CW63</f>
        <v>0</v>
      </c>
      <c r="CW63" s="21"/>
      <c r="CX63" s="37"/>
      <c r="CY63" s="37"/>
      <c r="CZ63" s="37"/>
      <c r="DA63" s="37"/>
      <c r="DB63" s="37"/>
      <c r="DC63" s="37"/>
      <c r="DD63" s="37"/>
      <c r="DE63" s="21">
        <v>1.359</v>
      </c>
      <c r="DF63" s="21">
        <f>DG63+DN63+DS63</f>
        <v>1.359</v>
      </c>
      <c r="DG63" s="21">
        <f>DH63+DJ63</f>
        <v>0</v>
      </c>
      <c r="DH63" s="21"/>
      <c r="DI63" s="21"/>
      <c r="DJ63" s="21">
        <f>DL63</f>
        <v>0</v>
      </c>
      <c r="DK63" s="21"/>
      <c r="DL63" s="21"/>
      <c r="DM63" s="21"/>
      <c r="DN63" s="21">
        <f>DE63</f>
        <v>1.359</v>
      </c>
      <c r="DO63" s="21"/>
      <c r="DP63" s="21"/>
      <c r="DQ63" s="21"/>
      <c r="DR63" s="21"/>
      <c r="DS63" s="21">
        <f>DU63</f>
        <v>0</v>
      </c>
      <c r="DT63" s="21"/>
      <c r="DU63" s="21"/>
      <c r="DV63" s="21"/>
      <c r="DW63" s="21">
        <f>DX63</f>
        <v>0</v>
      </c>
      <c r="DX63" s="21"/>
      <c r="DY63" s="37"/>
      <c r="DZ63" s="37"/>
      <c r="EA63" s="37"/>
      <c r="EB63" s="37"/>
      <c r="EC63" s="37"/>
      <c r="ED63" s="37"/>
      <c r="EE63" s="37"/>
      <c r="EF63" s="21">
        <v>1.4930000000000001</v>
      </c>
      <c r="EG63" s="21">
        <f>EH63+EO63+ET63</f>
        <v>1.4930000000000001</v>
      </c>
      <c r="EH63" s="37">
        <f>EI63+EK63</f>
        <v>0</v>
      </c>
      <c r="EI63" s="21"/>
      <c r="EJ63" s="21"/>
      <c r="EK63" s="21">
        <f>EM63</f>
        <v>0</v>
      </c>
      <c r="EL63" s="21"/>
      <c r="EM63" s="21"/>
      <c r="EN63" s="21"/>
      <c r="EO63" s="21">
        <f>EF63</f>
        <v>1.4930000000000001</v>
      </c>
      <c r="EP63" s="21"/>
      <c r="EQ63" s="21"/>
      <c r="ER63" s="21"/>
      <c r="ES63" s="21"/>
      <c r="ET63" s="21">
        <f>EV63</f>
        <v>0</v>
      </c>
      <c r="EU63" s="21"/>
      <c r="EV63" s="21"/>
      <c r="EW63" s="21"/>
      <c r="EX63" s="21">
        <f>EY63</f>
        <v>0</v>
      </c>
      <c r="EY63" s="21"/>
      <c r="EZ63" s="37"/>
      <c r="FA63" s="37"/>
      <c r="FB63" s="37"/>
      <c r="FC63" s="37"/>
      <c r="FD63" s="37"/>
      <c r="FE63" s="37"/>
      <c r="FF63" s="37"/>
      <c r="FG63" s="33">
        <f>EF63+DE63+CD63+BC63+AB63+Q63</f>
        <v>6.976</v>
      </c>
      <c r="FH63" s="36">
        <f>FI63+FL63</f>
        <v>0</v>
      </c>
      <c r="FI63" s="21">
        <f>FJ63+FL63</f>
        <v>0</v>
      </c>
      <c r="FJ63" s="21">
        <f>EI63+CG63+BF63+AE63+T63+DH63</f>
        <v>0</v>
      </c>
      <c r="FK63" s="21"/>
      <c r="FL63" s="21">
        <f>FN63</f>
        <v>0</v>
      </c>
      <c r="FM63" s="21"/>
      <c r="FN63" s="21">
        <f>EM63+CK63+BJ63+AI63+V63+DL63</f>
        <v>0</v>
      </c>
      <c r="FO63" s="21"/>
      <c r="FP63" s="21">
        <f>EO63+CM63+BL63+AK63+W63+DN63</f>
        <v>6.976</v>
      </c>
      <c r="FQ63" s="21"/>
      <c r="FR63" s="21"/>
      <c r="FS63" s="21"/>
      <c r="FT63" s="21"/>
      <c r="FU63" s="21">
        <f>ET63+CR63+BQ63+AP63+X63+DS63</f>
        <v>0</v>
      </c>
      <c r="FV63" s="21"/>
      <c r="FW63" s="21">
        <f>EV63+CT63+BS63+AR63+Y63+DU63</f>
        <v>0</v>
      </c>
      <c r="FX63" s="21"/>
      <c r="FY63" s="21">
        <f>EX63+CV63+BU63+AT63+Z63+DW63</f>
        <v>0</v>
      </c>
      <c r="FZ63" s="21">
        <f>EY63+CW63+BV63+AU63+AA63</f>
        <v>0</v>
      </c>
      <c r="GA63" s="37"/>
      <c r="GB63" s="37"/>
      <c r="GC63" s="37"/>
      <c r="GD63" s="37"/>
      <c r="GE63" s="37"/>
      <c r="GF63" s="37"/>
      <c r="GG63" s="43"/>
      <c r="GH63" s="34">
        <v>0.45650000000000002</v>
      </c>
      <c r="GI63" s="21">
        <v>1.0209999999999999</v>
      </c>
      <c r="GJ63" s="21">
        <v>0.95</v>
      </c>
      <c r="GK63" s="21">
        <v>1.0469999999999999</v>
      </c>
      <c r="GL63" s="21">
        <v>1.1519999999999999</v>
      </c>
      <c r="GM63" s="21">
        <v>1.2649999999999999</v>
      </c>
      <c r="GN63" s="33">
        <f>GH63+GI63+GJ63+GK63+GL63+GM63</f>
        <v>5.8914999999999997</v>
      </c>
    </row>
    <row r="64" spans="1:196" s="15" customFormat="1" ht="45" customHeight="1" outlineLevel="1" x14ac:dyDescent="0.25">
      <c r="A64" s="102">
        <v>16</v>
      </c>
      <c r="B64" s="113" t="s">
        <v>120</v>
      </c>
      <c r="C64" s="40"/>
      <c r="D64" s="39"/>
      <c r="E64" s="100">
        <v>2011</v>
      </c>
      <c r="F64" s="100">
        <v>2017</v>
      </c>
      <c r="G64" s="21">
        <f>H64+I64</f>
        <v>9.6639999999999997</v>
      </c>
      <c r="H64" s="21">
        <f>FG64</f>
        <v>8.2319999999999993</v>
      </c>
      <c r="I64" s="38">
        <v>1.4319999999999999</v>
      </c>
      <c r="J64" s="36"/>
      <c r="K64" s="21"/>
      <c r="L64" s="21"/>
      <c r="M64" s="21"/>
      <c r="N64" s="21"/>
      <c r="O64" s="21"/>
      <c r="P64" s="35"/>
      <c r="Q64" s="34">
        <v>1.026</v>
      </c>
      <c r="R64" s="21">
        <f>S64+W64+X64</f>
        <v>1.026</v>
      </c>
      <c r="S64" s="21">
        <f>T64+U64</f>
        <v>0</v>
      </c>
      <c r="T64" s="21"/>
      <c r="U64" s="21"/>
      <c r="V64" s="21"/>
      <c r="W64" s="21">
        <f>Q64</f>
        <v>1.026</v>
      </c>
      <c r="X64" s="21"/>
      <c r="Y64" s="21"/>
      <c r="Z64" s="21"/>
      <c r="AA64" s="21"/>
      <c r="AB64" s="21">
        <v>1.18</v>
      </c>
      <c r="AC64" s="21">
        <f>AD64+AK64+AP64</f>
        <v>1.18</v>
      </c>
      <c r="AD64" s="21">
        <f>AE64</f>
        <v>0</v>
      </c>
      <c r="AE64" s="21"/>
      <c r="AF64" s="21"/>
      <c r="AG64" s="21">
        <f>AI64</f>
        <v>0</v>
      </c>
      <c r="AH64" s="21"/>
      <c r="AI64" s="21"/>
      <c r="AJ64" s="21"/>
      <c r="AK64" s="21">
        <f>AB64</f>
        <v>1.18</v>
      </c>
      <c r="AL64" s="21"/>
      <c r="AM64" s="21"/>
      <c r="AN64" s="21"/>
      <c r="AO64" s="21"/>
      <c r="AP64" s="21">
        <f>AR64</f>
        <v>0</v>
      </c>
      <c r="AQ64" s="21"/>
      <c r="AR64" s="21"/>
      <c r="AS64" s="21"/>
      <c r="AT64" s="21">
        <f>AU64</f>
        <v>0</v>
      </c>
      <c r="AU64" s="21"/>
      <c r="AV64" s="37"/>
      <c r="AW64" s="37"/>
      <c r="AX64" s="37"/>
      <c r="AY64" s="37"/>
      <c r="AZ64" s="37"/>
      <c r="BA64" s="37"/>
      <c r="BB64" s="37"/>
      <c r="BC64" s="21">
        <v>1.298</v>
      </c>
      <c r="BD64" s="21">
        <f>BE64+BL64+BQ64</f>
        <v>1.298</v>
      </c>
      <c r="BE64" s="21">
        <f>BF64+BH64</f>
        <v>0</v>
      </c>
      <c r="BF64" s="21"/>
      <c r="BG64" s="21"/>
      <c r="BH64" s="21"/>
      <c r="BI64" s="21"/>
      <c r="BJ64" s="21"/>
      <c r="BK64" s="21"/>
      <c r="BL64" s="21">
        <f>BC64</f>
        <v>1.298</v>
      </c>
      <c r="BM64" s="21"/>
      <c r="BN64" s="21"/>
      <c r="BO64" s="21"/>
      <c r="BP64" s="21"/>
      <c r="BQ64" s="21">
        <f>BS64</f>
        <v>0</v>
      </c>
      <c r="BR64" s="21"/>
      <c r="BS64" s="21"/>
      <c r="BT64" s="21"/>
      <c r="BU64" s="21">
        <f>BV64</f>
        <v>0</v>
      </c>
      <c r="BV64" s="21"/>
      <c r="BW64" s="37"/>
      <c r="BX64" s="37"/>
      <c r="BY64" s="37"/>
      <c r="BZ64" s="37"/>
      <c r="CA64" s="37"/>
      <c r="CB64" s="37"/>
      <c r="CC64" s="37"/>
      <c r="CD64" s="21">
        <v>1.4279999999999999</v>
      </c>
      <c r="CE64" s="21">
        <f>CF64+CM64+CR64</f>
        <v>1.4279999999999999</v>
      </c>
      <c r="CF64" s="21">
        <f>CG64+CI64</f>
        <v>0</v>
      </c>
      <c r="CG64" s="21"/>
      <c r="CH64" s="21"/>
      <c r="CI64" s="21">
        <f>CK64</f>
        <v>0</v>
      </c>
      <c r="CJ64" s="21"/>
      <c r="CK64" s="21"/>
      <c r="CL64" s="21"/>
      <c r="CM64" s="21">
        <f>CD64</f>
        <v>1.4279999999999999</v>
      </c>
      <c r="CN64" s="21"/>
      <c r="CO64" s="21"/>
      <c r="CP64" s="21"/>
      <c r="CQ64" s="21"/>
      <c r="CR64" s="21">
        <f>CT64</f>
        <v>0</v>
      </c>
      <c r="CS64" s="21"/>
      <c r="CT64" s="21"/>
      <c r="CU64" s="21"/>
      <c r="CV64" s="21">
        <f>CW64</f>
        <v>0</v>
      </c>
      <c r="CW64" s="21"/>
      <c r="CX64" s="37"/>
      <c r="CY64" s="37"/>
      <c r="CZ64" s="37"/>
      <c r="DA64" s="37"/>
      <c r="DB64" s="37"/>
      <c r="DC64" s="37"/>
      <c r="DD64" s="37"/>
      <c r="DE64" s="21">
        <v>1.571</v>
      </c>
      <c r="DF64" s="21">
        <f>DG64+DN64+DS64</f>
        <v>1.571</v>
      </c>
      <c r="DG64" s="21">
        <f>DH64+DJ64</f>
        <v>0</v>
      </c>
      <c r="DH64" s="21"/>
      <c r="DI64" s="21"/>
      <c r="DJ64" s="21">
        <f>DL64</f>
        <v>0</v>
      </c>
      <c r="DK64" s="21"/>
      <c r="DL64" s="21"/>
      <c r="DM64" s="21"/>
      <c r="DN64" s="21">
        <f>DE64</f>
        <v>1.571</v>
      </c>
      <c r="DO64" s="21"/>
      <c r="DP64" s="21"/>
      <c r="DQ64" s="21"/>
      <c r="DR64" s="21"/>
      <c r="DS64" s="21">
        <f>DU64</f>
        <v>0</v>
      </c>
      <c r="DT64" s="21"/>
      <c r="DU64" s="21"/>
      <c r="DV64" s="21"/>
      <c r="DW64" s="21">
        <f>DX64</f>
        <v>0</v>
      </c>
      <c r="DX64" s="21"/>
      <c r="DY64" s="37"/>
      <c r="DZ64" s="37"/>
      <c r="EA64" s="37"/>
      <c r="EB64" s="37"/>
      <c r="EC64" s="37"/>
      <c r="ED64" s="37"/>
      <c r="EE64" s="37"/>
      <c r="EF64" s="21">
        <v>1.7290000000000001</v>
      </c>
      <c r="EG64" s="21">
        <f>EH64+EO64+ET64</f>
        <v>1.7290000000000001</v>
      </c>
      <c r="EH64" s="37">
        <f>EI64+EK64</f>
        <v>0</v>
      </c>
      <c r="EI64" s="21"/>
      <c r="EJ64" s="21"/>
      <c r="EK64" s="21">
        <f>EM64</f>
        <v>0</v>
      </c>
      <c r="EL64" s="21"/>
      <c r="EM64" s="21"/>
      <c r="EN64" s="21"/>
      <c r="EO64" s="21">
        <f>EF64</f>
        <v>1.7290000000000001</v>
      </c>
      <c r="EP64" s="21"/>
      <c r="EQ64" s="21"/>
      <c r="ER64" s="21"/>
      <c r="ES64" s="21"/>
      <c r="ET64" s="21">
        <f>EV64</f>
        <v>0</v>
      </c>
      <c r="EU64" s="21"/>
      <c r="EV64" s="21"/>
      <c r="EW64" s="21"/>
      <c r="EX64" s="21">
        <f>EY64</f>
        <v>0</v>
      </c>
      <c r="EY64" s="21"/>
      <c r="EZ64" s="37"/>
      <c r="FA64" s="37"/>
      <c r="FB64" s="37"/>
      <c r="FC64" s="37"/>
      <c r="FD64" s="37"/>
      <c r="FE64" s="37"/>
      <c r="FF64" s="37"/>
      <c r="FG64" s="33">
        <f>EF64+DE64+CD64+BC64+AB64+Q64</f>
        <v>8.2319999999999993</v>
      </c>
      <c r="FH64" s="36">
        <f>FI64+FL64</f>
        <v>0</v>
      </c>
      <c r="FI64" s="21">
        <f>FJ64+FL64</f>
        <v>0</v>
      </c>
      <c r="FJ64" s="21">
        <f>EI64+CG64+BF64+AE64+T64+DH64</f>
        <v>0</v>
      </c>
      <c r="FK64" s="21"/>
      <c r="FL64" s="21">
        <f>FN64</f>
        <v>0</v>
      </c>
      <c r="FM64" s="21"/>
      <c r="FN64" s="21">
        <f>EM64+CK64+BJ64+AI64+V64+DL64</f>
        <v>0</v>
      </c>
      <c r="FO64" s="21"/>
      <c r="FP64" s="21">
        <f>EO64+CM64+BL64+AK64+W64+DN64</f>
        <v>8.2319999999999993</v>
      </c>
      <c r="FQ64" s="21"/>
      <c r="FR64" s="21"/>
      <c r="FS64" s="21"/>
      <c r="FT64" s="21"/>
      <c r="FU64" s="21">
        <f>ET64+CR64+BQ64+AP64+X64+DS64</f>
        <v>0</v>
      </c>
      <c r="FV64" s="21"/>
      <c r="FW64" s="21">
        <f>EV64+CT64+BS64+AR64+Y64+DU64</f>
        <v>0</v>
      </c>
      <c r="FX64" s="21"/>
      <c r="FY64" s="21">
        <f>EX64+CV64+BU64+AT64+Z64+DW64</f>
        <v>0</v>
      </c>
      <c r="FZ64" s="21">
        <f>EY64+CW64+BV64+AU64+AA64</f>
        <v>0</v>
      </c>
      <c r="GA64" s="37"/>
      <c r="GB64" s="37"/>
      <c r="GC64" s="37"/>
      <c r="GD64" s="37"/>
      <c r="GE64" s="37"/>
      <c r="GF64" s="37"/>
      <c r="GG64" s="43"/>
      <c r="GH64" s="34">
        <v>0.87</v>
      </c>
      <c r="GI64" s="21">
        <v>1</v>
      </c>
      <c r="GJ64" s="21">
        <v>1.1000000000000001</v>
      </c>
      <c r="GK64" s="21">
        <v>1.21</v>
      </c>
      <c r="GL64" s="21">
        <v>1.331</v>
      </c>
      <c r="GM64" s="21">
        <v>1.4650000000000001</v>
      </c>
      <c r="GN64" s="33">
        <f>GH64+GI64+GJ64+GK64+GL64+GM64</f>
        <v>6.9759999999999991</v>
      </c>
    </row>
    <row r="65" spans="1:196" s="15" customFormat="1" ht="33" customHeight="1" outlineLevel="1" x14ac:dyDescent="0.25">
      <c r="A65" s="76" t="s">
        <v>119</v>
      </c>
      <c r="B65" s="109" t="s">
        <v>118</v>
      </c>
      <c r="C65" s="46"/>
      <c r="D65" s="50"/>
      <c r="E65" s="100"/>
      <c r="F65" s="100"/>
      <c r="G65" s="37">
        <f>SUM(G66:G67)</f>
        <v>4.6879999999999997</v>
      </c>
      <c r="H65" s="37">
        <f>SUM(H66:H67)</f>
        <v>4.2119999999999997</v>
      </c>
      <c r="I65" s="33">
        <f>SUM(I66:I67)</f>
        <v>0.47599999999999998</v>
      </c>
      <c r="J65" s="44">
        <f>SUM(J66:J67)</f>
        <v>0</v>
      </c>
      <c r="K65" s="37">
        <f>SUM(K66:K67)</f>
        <v>0</v>
      </c>
      <c r="L65" s="37">
        <f>SUM(L66:L67)</f>
        <v>0</v>
      </c>
      <c r="M65" s="37">
        <f>SUM(M66:M67)</f>
        <v>0</v>
      </c>
      <c r="N65" s="37">
        <f>SUM(N66:N67)</f>
        <v>0</v>
      </c>
      <c r="O65" s="37">
        <f>SUM(O66:O67)</f>
        <v>0</v>
      </c>
      <c r="P65" s="43">
        <f>SUM(P66:P67)</f>
        <v>0</v>
      </c>
      <c r="Q65" s="49">
        <f>SUM(Q66:Q67)</f>
        <v>0.55899999999999994</v>
      </c>
      <c r="R65" s="37">
        <f>S65+W65+X65</f>
        <v>0.55899999999999994</v>
      </c>
      <c r="S65" s="21">
        <f>T65+U65</f>
        <v>0</v>
      </c>
      <c r="T65" s="37">
        <f>SUM(T66:T67)</f>
        <v>0</v>
      </c>
      <c r="U65" s="37">
        <f>SUM(U66:U67)</f>
        <v>0</v>
      </c>
      <c r="V65" s="37">
        <f>SUM(V66:V67)</f>
        <v>0</v>
      </c>
      <c r="W65" s="37">
        <f>SUM(W66:W67)</f>
        <v>0.55899999999999994</v>
      </c>
      <c r="X65" s="37">
        <f>SUM(X66:X67)</f>
        <v>0</v>
      </c>
      <c r="Y65" s="37">
        <f>SUM(Y66:Y67)</f>
        <v>0</v>
      </c>
      <c r="Z65" s="37">
        <f>SUM(Z66:Z67)</f>
        <v>0</v>
      </c>
      <c r="AA65" s="37">
        <f>SUM(AA66:AA67)</f>
        <v>0</v>
      </c>
      <c r="AB65" s="37">
        <f>SUM(AB66:AB67)</f>
        <v>0.56099999999999994</v>
      </c>
      <c r="AC65" s="37">
        <f>AD65+AK65+AP65</f>
        <v>0.56099999999999994</v>
      </c>
      <c r="AD65" s="37">
        <f>SUM(AD66:AD67)</f>
        <v>0</v>
      </c>
      <c r="AE65" s="37">
        <f>SUM(AE66:AE67)</f>
        <v>0</v>
      </c>
      <c r="AF65" s="37">
        <f>SUM(AF66:AF67)</f>
        <v>0</v>
      </c>
      <c r="AG65" s="37">
        <f>SUM(AG66:AG67)</f>
        <v>0</v>
      </c>
      <c r="AH65" s="37">
        <f>SUM(AH66:AH67)</f>
        <v>0</v>
      </c>
      <c r="AI65" s="37">
        <f>SUM(AI66:AI67)</f>
        <v>0</v>
      </c>
      <c r="AJ65" s="37">
        <f>SUM(AJ66:AJ67)</f>
        <v>0</v>
      </c>
      <c r="AK65" s="37">
        <f>SUM(AK66:AK67)</f>
        <v>0.56099999999999994</v>
      </c>
      <c r="AL65" s="37">
        <f>SUM(AL66:AL67)</f>
        <v>0</v>
      </c>
      <c r="AM65" s="37">
        <f>SUM(AM66:AM67)</f>
        <v>0</v>
      </c>
      <c r="AN65" s="37">
        <f>SUM(AN66:AN67)</f>
        <v>0</v>
      </c>
      <c r="AO65" s="37">
        <f>SUM(AO66:AO67)</f>
        <v>0</v>
      </c>
      <c r="AP65" s="37">
        <f>SUM(AP66:AP67)</f>
        <v>0</v>
      </c>
      <c r="AQ65" s="37">
        <f>SUM(AQ66:AQ67)</f>
        <v>0</v>
      </c>
      <c r="AR65" s="37"/>
      <c r="AS65" s="37">
        <f>SUM(AS66:AS67)</f>
        <v>0</v>
      </c>
      <c r="AT65" s="37">
        <f>SUM(AT66:AT67)</f>
        <v>0</v>
      </c>
      <c r="AU65" s="37">
        <f>SUM(AU66:AU67)</f>
        <v>0</v>
      </c>
      <c r="AV65" s="37">
        <f>SUM(AV66:AV67)</f>
        <v>0</v>
      </c>
      <c r="AW65" s="37">
        <f>SUM(AW66:AW67)</f>
        <v>0</v>
      </c>
      <c r="AX65" s="37">
        <f>SUM(AX66:AX67)</f>
        <v>0</v>
      </c>
      <c r="AY65" s="37">
        <f>SUM(AY66:AY67)</f>
        <v>0</v>
      </c>
      <c r="AZ65" s="37">
        <f>SUM(AZ66:AZ67)</f>
        <v>0</v>
      </c>
      <c r="BA65" s="37">
        <f>SUM(BA66:BA67)</f>
        <v>0</v>
      </c>
      <c r="BB65" s="37">
        <f>SUM(BB66:BB67)</f>
        <v>0</v>
      </c>
      <c r="BC65" s="37">
        <f>SUM(BC66:BC67)</f>
        <v>0.77900000000000003</v>
      </c>
      <c r="BD65" s="21">
        <f>BE65+BL65+BQ65</f>
        <v>0.77900000000000003</v>
      </c>
      <c r="BE65" s="21">
        <f>BF65+BH65</f>
        <v>0</v>
      </c>
      <c r="BF65" s="37">
        <f>SUM(BF66:BF67)</f>
        <v>0</v>
      </c>
      <c r="BG65" s="37">
        <f>SUM(BG66:BG67)</f>
        <v>0</v>
      </c>
      <c r="BH65" s="37">
        <f>SUM(BH66:BH67)</f>
        <v>0</v>
      </c>
      <c r="BI65" s="37">
        <f>SUM(BI66:BI67)</f>
        <v>0</v>
      </c>
      <c r="BJ65" s="37">
        <f>SUM(BJ66:BJ67)</f>
        <v>0</v>
      </c>
      <c r="BK65" s="37">
        <f>SUM(BK66:BK67)</f>
        <v>0</v>
      </c>
      <c r="BL65" s="37">
        <f>SUM(BL66:BL67)</f>
        <v>0.77900000000000003</v>
      </c>
      <c r="BM65" s="37">
        <f>SUM(BM66:BM67)</f>
        <v>0</v>
      </c>
      <c r="BN65" s="37">
        <f>SUM(BN66:BN67)</f>
        <v>0</v>
      </c>
      <c r="BO65" s="37">
        <f>SUM(BO66:BO67)</f>
        <v>0</v>
      </c>
      <c r="BP65" s="37">
        <f>SUM(BP66:BP67)</f>
        <v>0</v>
      </c>
      <c r="BQ65" s="37">
        <f>SUM(BQ66:BQ67)</f>
        <v>0</v>
      </c>
      <c r="BR65" s="37">
        <f>SUM(BR66:BR67)</f>
        <v>0</v>
      </c>
      <c r="BS65" s="37"/>
      <c r="BT65" s="37">
        <f>SUM(BT66:BT67)</f>
        <v>0</v>
      </c>
      <c r="BU65" s="37">
        <f>SUM(BU66:BU67)</f>
        <v>0</v>
      </c>
      <c r="BV65" s="37">
        <f>SUM(BV66:BV67)</f>
        <v>0</v>
      </c>
      <c r="BW65" s="37">
        <f>SUM(BW66:BW67)</f>
        <v>0</v>
      </c>
      <c r="BX65" s="37">
        <f>SUM(BX66:BX67)</f>
        <v>0</v>
      </c>
      <c r="BY65" s="37">
        <f>SUM(BY66:BY67)</f>
        <v>0</v>
      </c>
      <c r="BZ65" s="37">
        <f>SUM(BZ66:BZ67)</f>
        <v>0</v>
      </c>
      <c r="CA65" s="37">
        <f>SUM(CA66:CA67)</f>
        <v>0</v>
      </c>
      <c r="CB65" s="37">
        <f>SUM(CB66:CB67)</f>
        <v>0</v>
      </c>
      <c r="CC65" s="37">
        <f>SUM(CC66:CC67)</f>
        <v>0</v>
      </c>
      <c r="CD65" s="37">
        <f>SUM(CD66:CD67)</f>
        <v>0.70799999999999996</v>
      </c>
      <c r="CE65" s="37">
        <f>CF65+CM65+CR65</f>
        <v>0.70799999999999996</v>
      </c>
      <c r="CF65" s="21">
        <f>CG65+CI65</f>
        <v>0</v>
      </c>
      <c r="CG65" s="37">
        <f>SUM(CG66:CG67)</f>
        <v>0</v>
      </c>
      <c r="CH65" s="37">
        <f>SUM(CH66:CH67)</f>
        <v>0</v>
      </c>
      <c r="CI65" s="37">
        <f>SUM(CI66:CI67)</f>
        <v>0</v>
      </c>
      <c r="CJ65" s="37">
        <f>SUM(CJ66:CJ67)</f>
        <v>0</v>
      </c>
      <c r="CK65" s="37">
        <f>SUM(CK66:CK67)</f>
        <v>0</v>
      </c>
      <c r="CL65" s="37">
        <f>SUM(CL66:CL67)</f>
        <v>0</v>
      </c>
      <c r="CM65" s="37">
        <f>SUM(CM66:CM67)</f>
        <v>0.70799999999999996</v>
      </c>
      <c r="CN65" s="37">
        <f>SUM(CN66:CN67)</f>
        <v>0</v>
      </c>
      <c r="CO65" s="37">
        <f>SUM(CO66:CO67)</f>
        <v>0</v>
      </c>
      <c r="CP65" s="37">
        <f>SUM(CP66:CP67)</f>
        <v>0</v>
      </c>
      <c r="CQ65" s="37">
        <f>SUM(CQ66:CQ67)</f>
        <v>0</v>
      </c>
      <c r="CR65" s="37">
        <f>SUM(CR66:CR67)</f>
        <v>0</v>
      </c>
      <c r="CS65" s="37">
        <f>SUM(CS66:CS67)</f>
        <v>0</v>
      </c>
      <c r="CT65" s="37"/>
      <c r="CU65" s="37">
        <f>SUM(CU66:CU67)</f>
        <v>0</v>
      </c>
      <c r="CV65" s="37">
        <f>SUM(CV66:CV67)</f>
        <v>0</v>
      </c>
      <c r="CW65" s="37">
        <f>SUM(CW66:CW67)</f>
        <v>0</v>
      </c>
      <c r="CX65" s="37">
        <f>SUM(CX66:CX67)</f>
        <v>0</v>
      </c>
      <c r="CY65" s="37">
        <f>SUM(CY66:CY67)</f>
        <v>0</v>
      </c>
      <c r="CZ65" s="37">
        <f>SUM(CZ66:CZ67)</f>
        <v>0</v>
      </c>
      <c r="DA65" s="37">
        <f>SUM(DA66:DA67)</f>
        <v>0</v>
      </c>
      <c r="DB65" s="37">
        <f>SUM(DB66:DB67)</f>
        <v>0</v>
      </c>
      <c r="DC65" s="37">
        <f>SUM(DC66:DC67)</f>
        <v>0</v>
      </c>
      <c r="DD65" s="37">
        <f>SUM(DD66:DD67)</f>
        <v>0</v>
      </c>
      <c r="DE65" s="37">
        <f>SUM(DE66:DE67)</f>
        <v>0.61399999999999999</v>
      </c>
      <c r="DF65" s="37">
        <f>DG65+DN65+DS65</f>
        <v>0.61399999999999999</v>
      </c>
      <c r="DG65" s="21">
        <f>DH65+DJ65</f>
        <v>0</v>
      </c>
      <c r="DH65" s="37">
        <f>SUM(DH66:DH67)</f>
        <v>0</v>
      </c>
      <c r="DI65" s="37">
        <f>SUM(DI66:DI67)</f>
        <v>0</v>
      </c>
      <c r="DJ65" s="37">
        <f>SUM(DJ66:DJ67)</f>
        <v>0</v>
      </c>
      <c r="DK65" s="37">
        <f>SUM(DK66:DK67)</f>
        <v>0</v>
      </c>
      <c r="DL65" s="37">
        <f>SUM(DL66:DL67)</f>
        <v>0</v>
      </c>
      <c r="DM65" s="37">
        <f>SUM(DM66:DM67)</f>
        <v>0</v>
      </c>
      <c r="DN65" s="37">
        <f>SUM(DN66:DN67)</f>
        <v>0.61399999999999999</v>
      </c>
      <c r="DO65" s="37">
        <f>SUM(DO66:DO67)</f>
        <v>0</v>
      </c>
      <c r="DP65" s="37">
        <f>SUM(DP66:DP67)</f>
        <v>0</v>
      </c>
      <c r="DQ65" s="37">
        <f>SUM(DQ66:DQ67)</f>
        <v>0</v>
      </c>
      <c r="DR65" s="37">
        <f>SUM(DR66:DR67)</f>
        <v>0</v>
      </c>
      <c r="DS65" s="37">
        <f>SUM(DS66:DS67)</f>
        <v>0</v>
      </c>
      <c r="DT65" s="37">
        <f>SUM(DT66:DT67)</f>
        <v>0</v>
      </c>
      <c r="DU65" s="37"/>
      <c r="DV65" s="37">
        <f>SUM(DV66:DV67)</f>
        <v>0</v>
      </c>
      <c r="DW65" s="37">
        <f>SUM(DW66:DW67)</f>
        <v>0</v>
      </c>
      <c r="DX65" s="37">
        <f>SUM(DX66:DX67)</f>
        <v>0</v>
      </c>
      <c r="DY65" s="37">
        <f>SUM(DY66:DY67)</f>
        <v>0</v>
      </c>
      <c r="DZ65" s="37">
        <f>SUM(DZ66:DZ67)</f>
        <v>0</v>
      </c>
      <c r="EA65" s="37">
        <f>SUM(EA66:EA67)</f>
        <v>0</v>
      </c>
      <c r="EB65" s="37">
        <f>SUM(EB66:EB67)</f>
        <v>0</v>
      </c>
      <c r="EC65" s="37">
        <f>SUM(EC66:EC67)</f>
        <v>0</v>
      </c>
      <c r="ED65" s="37">
        <f>SUM(ED66:ED67)</f>
        <v>0</v>
      </c>
      <c r="EE65" s="37">
        <f>SUM(EE66:EE67)</f>
        <v>0</v>
      </c>
      <c r="EF65" s="37">
        <f>SUM(EF66:EF67)</f>
        <v>0.99099999999999999</v>
      </c>
      <c r="EG65" s="37">
        <f>EH65+EO65+ET65</f>
        <v>0.99099999999999999</v>
      </c>
      <c r="EH65" s="37">
        <f>EI65+EK65</f>
        <v>0</v>
      </c>
      <c r="EI65" s="37">
        <f>SUM(EI66:EI67)</f>
        <v>0</v>
      </c>
      <c r="EJ65" s="37">
        <f>SUM(EJ66:EJ67)</f>
        <v>0</v>
      </c>
      <c r="EK65" s="37">
        <f>SUM(EK66:EK67)</f>
        <v>0</v>
      </c>
      <c r="EL65" s="37">
        <f>SUM(EL66:EL67)</f>
        <v>0</v>
      </c>
      <c r="EM65" s="37">
        <f>SUM(EM66:EM67)</f>
        <v>0</v>
      </c>
      <c r="EN65" s="37">
        <f>SUM(EN66:EN67)</f>
        <v>0</v>
      </c>
      <c r="EO65" s="37">
        <f>SUM(EO66:EO67)</f>
        <v>0.99099999999999999</v>
      </c>
      <c r="EP65" s="37">
        <f>SUM(EP66:EP67)</f>
        <v>0</v>
      </c>
      <c r="EQ65" s="37">
        <f>SUM(EQ66:EQ67)</f>
        <v>0</v>
      </c>
      <c r="ER65" s="37">
        <f>SUM(ER66:ER67)</f>
        <v>0</v>
      </c>
      <c r="ES65" s="37">
        <f>SUM(ES66:ES67)</f>
        <v>0</v>
      </c>
      <c r="ET65" s="37">
        <f>SUM(ET66:ET67)</f>
        <v>0</v>
      </c>
      <c r="EU65" s="37">
        <f>SUM(EU66:EU67)</f>
        <v>0</v>
      </c>
      <c r="EV65" s="37"/>
      <c r="EW65" s="37">
        <f>SUM(EW66:EW67)</f>
        <v>0</v>
      </c>
      <c r="EX65" s="37">
        <f>SUM(EX66:EX67)</f>
        <v>0</v>
      </c>
      <c r="EY65" s="37">
        <f>SUM(EY66:EY67)</f>
        <v>0</v>
      </c>
      <c r="EZ65" s="37">
        <f>SUM(EZ66:EZ67)</f>
        <v>0</v>
      </c>
      <c r="FA65" s="37">
        <f>SUM(FA66:FA67)</f>
        <v>0</v>
      </c>
      <c r="FB65" s="37">
        <f>SUM(FB66:FB67)</f>
        <v>0</v>
      </c>
      <c r="FC65" s="37">
        <f>SUM(FC66:FC67)</f>
        <v>0</v>
      </c>
      <c r="FD65" s="37">
        <f>SUM(FD66:FD67)</f>
        <v>0</v>
      </c>
      <c r="FE65" s="37">
        <f>SUM(FE66:FE67)</f>
        <v>0</v>
      </c>
      <c r="FF65" s="37">
        <f>SUM(FF66:FF67)</f>
        <v>0</v>
      </c>
      <c r="FG65" s="33">
        <f>EF65+DE65+CD65+BC65+AB65+Q65</f>
        <v>4.2119999999999997</v>
      </c>
      <c r="FH65" s="44">
        <f>SUM(FH66:FH67)</f>
        <v>0</v>
      </c>
      <c r="FI65" s="21">
        <f>FJ65+FL65</f>
        <v>0</v>
      </c>
      <c r="FJ65" s="37">
        <f>SUM(FJ66:FJ67)</f>
        <v>0</v>
      </c>
      <c r="FK65" s="37"/>
      <c r="FL65" s="37">
        <f>SUM(FL66:FL67)</f>
        <v>0</v>
      </c>
      <c r="FM65" s="37"/>
      <c r="FN65" s="37">
        <f>SUM(FN66:FN67)</f>
        <v>0</v>
      </c>
      <c r="FO65" s="37"/>
      <c r="FP65" s="37">
        <f>SUM(FP66:FP67)</f>
        <v>4.2119999999999997</v>
      </c>
      <c r="FQ65" s="37"/>
      <c r="FR65" s="37"/>
      <c r="FS65" s="37"/>
      <c r="FT65" s="37"/>
      <c r="FU65" s="37">
        <f>SUM(FU66:FU67)</f>
        <v>0</v>
      </c>
      <c r="FV65" s="37"/>
      <c r="FW65" s="37"/>
      <c r="FX65" s="37"/>
      <c r="FY65" s="37">
        <f>SUM(FY66:FY67)</f>
        <v>0</v>
      </c>
      <c r="FZ65" s="37">
        <f>SUM(FZ66:FZ67)</f>
        <v>0</v>
      </c>
      <c r="GA65" s="37"/>
      <c r="GB65" s="37"/>
      <c r="GC65" s="37"/>
      <c r="GD65" s="37"/>
      <c r="GE65" s="37"/>
      <c r="GF65" s="37"/>
      <c r="GG65" s="43"/>
      <c r="GH65" s="49">
        <f>SUM(GH66:GH67)</f>
        <v>0.40200000000000002</v>
      </c>
      <c r="GI65" s="37">
        <f>SUM(GI66:GI67)</f>
        <v>0.48</v>
      </c>
      <c r="GJ65" s="37">
        <f>SUM(GJ66:GJ67)</f>
        <v>0.66</v>
      </c>
      <c r="GK65" s="37">
        <f>SUM(GK66:GK67)</f>
        <v>0.6</v>
      </c>
      <c r="GL65" s="37">
        <f>SUM(GL66:GL67)</f>
        <v>0.52</v>
      </c>
      <c r="GM65" s="37">
        <f>SUM(GM66:GM67)</f>
        <v>0.84</v>
      </c>
      <c r="GN65" s="33">
        <f>GM65+GL65+GK65+GJ65+GI65+GH65</f>
        <v>3.5020000000000002</v>
      </c>
    </row>
    <row r="66" spans="1:196" s="15" customFormat="1" ht="36" customHeight="1" outlineLevel="1" x14ac:dyDescent="0.25">
      <c r="A66" s="71" t="s">
        <v>117</v>
      </c>
      <c r="B66" s="111" t="s">
        <v>116</v>
      </c>
      <c r="C66" s="40"/>
      <c r="D66" s="39"/>
      <c r="E66" s="100">
        <v>2011</v>
      </c>
      <c r="F66" s="100">
        <v>2017</v>
      </c>
      <c r="G66" s="21">
        <f>H66+I66</f>
        <v>3.8559999999999999</v>
      </c>
      <c r="H66" s="21">
        <f>FG66</f>
        <v>3.38</v>
      </c>
      <c r="I66" s="38">
        <v>0.47599999999999998</v>
      </c>
      <c r="J66" s="36"/>
      <c r="K66" s="21"/>
      <c r="L66" s="21"/>
      <c r="M66" s="21"/>
      <c r="N66" s="21"/>
      <c r="O66" s="21"/>
      <c r="P66" s="35"/>
      <c r="Q66" s="34">
        <v>0.17399999999999999</v>
      </c>
      <c r="R66" s="21">
        <f>S66+W66+X66</f>
        <v>0.17399999999999999</v>
      </c>
      <c r="S66" s="21">
        <f>T66+U66</f>
        <v>0</v>
      </c>
      <c r="T66" s="21"/>
      <c r="U66" s="21"/>
      <c r="V66" s="21"/>
      <c r="W66" s="21">
        <f>Q66-AA66</f>
        <v>0.17399999999999999</v>
      </c>
      <c r="X66" s="21"/>
      <c r="Y66" s="21"/>
      <c r="Z66" s="21"/>
      <c r="AA66" s="21"/>
      <c r="AB66" s="21">
        <v>0.374</v>
      </c>
      <c r="AC66" s="21">
        <f>AD66+AK66+AP66</f>
        <v>0.374</v>
      </c>
      <c r="AD66" s="21">
        <f>AE66</f>
        <v>0</v>
      </c>
      <c r="AE66" s="21"/>
      <c r="AF66" s="21"/>
      <c r="AG66" s="21">
        <f>AI66</f>
        <v>0</v>
      </c>
      <c r="AH66" s="21"/>
      <c r="AI66" s="21"/>
      <c r="AJ66" s="21"/>
      <c r="AK66" s="21">
        <f>AB66</f>
        <v>0.374</v>
      </c>
      <c r="AL66" s="21"/>
      <c r="AM66" s="21"/>
      <c r="AN66" s="21"/>
      <c r="AO66" s="21"/>
      <c r="AP66" s="21">
        <f>AR66</f>
        <v>0</v>
      </c>
      <c r="AQ66" s="21"/>
      <c r="AR66" s="21"/>
      <c r="AS66" s="21"/>
      <c r="AT66" s="21">
        <f>AU66</f>
        <v>0</v>
      </c>
      <c r="AU66" s="21"/>
      <c r="AV66" s="37"/>
      <c r="AW66" s="37"/>
      <c r="AX66" s="37"/>
      <c r="AY66" s="37"/>
      <c r="AZ66" s="37"/>
      <c r="BA66" s="37"/>
      <c r="BB66" s="37"/>
      <c r="BC66" s="21">
        <v>0.51900000000000002</v>
      </c>
      <c r="BD66" s="21">
        <f>BE66+BL66+BQ66</f>
        <v>0.51900000000000002</v>
      </c>
      <c r="BE66" s="21">
        <f>BF66+BH66</f>
        <v>0</v>
      </c>
      <c r="BF66" s="21"/>
      <c r="BG66" s="21"/>
      <c r="BH66" s="21"/>
      <c r="BI66" s="21"/>
      <c r="BJ66" s="21"/>
      <c r="BK66" s="21"/>
      <c r="BL66" s="21">
        <f>BC66</f>
        <v>0.51900000000000002</v>
      </c>
      <c r="BM66" s="21"/>
      <c r="BN66" s="21"/>
      <c r="BO66" s="21"/>
      <c r="BP66" s="21"/>
      <c r="BQ66" s="21">
        <f>BS66</f>
        <v>0</v>
      </c>
      <c r="BR66" s="21"/>
      <c r="BS66" s="21"/>
      <c r="BT66" s="21"/>
      <c r="BU66" s="21">
        <f>BV66</f>
        <v>0</v>
      </c>
      <c r="BV66" s="21"/>
      <c r="BW66" s="37"/>
      <c r="BX66" s="37"/>
      <c r="BY66" s="37"/>
      <c r="BZ66" s="37"/>
      <c r="CA66" s="37"/>
      <c r="CB66" s="37"/>
      <c r="CC66" s="37"/>
      <c r="CD66" s="21">
        <v>0.70799999999999996</v>
      </c>
      <c r="CE66" s="21">
        <f>CF66+CM66+CR66</f>
        <v>0.70799999999999996</v>
      </c>
      <c r="CF66" s="21">
        <f>CG66+CI66</f>
        <v>0</v>
      </c>
      <c r="CG66" s="21"/>
      <c r="CH66" s="21"/>
      <c r="CI66" s="21">
        <f>CK66</f>
        <v>0</v>
      </c>
      <c r="CJ66" s="21"/>
      <c r="CK66" s="21"/>
      <c r="CL66" s="21"/>
      <c r="CM66" s="21">
        <f>CD66</f>
        <v>0.70799999999999996</v>
      </c>
      <c r="CN66" s="21"/>
      <c r="CO66" s="21"/>
      <c r="CP66" s="21"/>
      <c r="CQ66" s="21"/>
      <c r="CR66" s="21">
        <f>CT66</f>
        <v>0</v>
      </c>
      <c r="CS66" s="21"/>
      <c r="CT66" s="21"/>
      <c r="CU66" s="21"/>
      <c r="CV66" s="21">
        <f>CW66</f>
        <v>0</v>
      </c>
      <c r="CW66" s="21"/>
      <c r="CX66" s="37"/>
      <c r="CY66" s="37"/>
      <c r="CZ66" s="37"/>
      <c r="DA66" s="37"/>
      <c r="DB66" s="37"/>
      <c r="DC66" s="37"/>
      <c r="DD66" s="37"/>
      <c r="DE66" s="21">
        <v>0.61399999999999999</v>
      </c>
      <c r="DF66" s="21">
        <f>DG66+DN66+DS66</f>
        <v>0.61399999999999999</v>
      </c>
      <c r="DG66" s="21">
        <f>DH66+DJ66</f>
        <v>0</v>
      </c>
      <c r="DH66" s="21"/>
      <c r="DI66" s="21"/>
      <c r="DJ66" s="21">
        <f>DL66</f>
        <v>0</v>
      </c>
      <c r="DK66" s="21"/>
      <c r="DL66" s="21"/>
      <c r="DM66" s="21"/>
      <c r="DN66" s="21">
        <f>DE66</f>
        <v>0.61399999999999999</v>
      </c>
      <c r="DO66" s="21"/>
      <c r="DP66" s="21"/>
      <c r="DQ66" s="21"/>
      <c r="DR66" s="21"/>
      <c r="DS66" s="21">
        <f>DU66</f>
        <v>0</v>
      </c>
      <c r="DT66" s="21"/>
      <c r="DU66" s="21"/>
      <c r="DV66" s="21"/>
      <c r="DW66" s="21">
        <f>DX66</f>
        <v>0</v>
      </c>
      <c r="DX66" s="21"/>
      <c r="DY66" s="37"/>
      <c r="DZ66" s="37"/>
      <c r="EA66" s="37"/>
      <c r="EB66" s="37"/>
      <c r="EC66" s="37"/>
      <c r="ED66" s="37"/>
      <c r="EE66" s="37"/>
      <c r="EF66" s="21">
        <v>0.99099999999999999</v>
      </c>
      <c r="EG66" s="21">
        <f>EH66+EO66+ET66</f>
        <v>0.99099999999999999</v>
      </c>
      <c r="EH66" s="37">
        <f>EI66+EK66</f>
        <v>0</v>
      </c>
      <c r="EI66" s="21"/>
      <c r="EJ66" s="21"/>
      <c r="EK66" s="21">
        <f>EM66</f>
        <v>0</v>
      </c>
      <c r="EL66" s="21"/>
      <c r="EM66" s="21"/>
      <c r="EN66" s="21"/>
      <c r="EO66" s="21">
        <f>EF66</f>
        <v>0.99099999999999999</v>
      </c>
      <c r="EP66" s="21"/>
      <c r="EQ66" s="21"/>
      <c r="ER66" s="21"/>
      <c r="ES66" s="21"/>
      <c r="ET66" s="21">
        <f>EV66</f>
        <v>0</v>
      </c>
      <c r="EU66" s="21"/>
      <c r="EV66" s="21"/>
      <c r="EW66" s="21"/>
      <c r="EX66" s="21">
        <f>EY66</f>
        <v>0</v>
      </c>
      <c r="EY66" s="21"/>
      <c r="EZ66" s="37"/>
      <c r="FA66" s="37"/>
      <c r="FB66" s="37"/>
      <c r="FC66" s="37"/>
      <c r="FD66" s="37"/>
      <c r="FE66" s="37"/>
      <c r="FF66" s="37"/>
      <c r="FG66" s="33">
        <f>EF66+DE66+CD66+BC66+AB66+Q66</f>
        <v>3.38</v>
      </c>
      <c r="FH66" s="36">
        <f>FI66+FL66</f>
        <v>0</v>
      </c>
      <c r="FI66" s="21">
        <f>FJ66+FL66</f>
        <v>0</v>
      </c>
      <c r="FJ66" s="21">
        <f>EI66+CG66+BF66+AE66+T66+DH66</f>
        <v>0</v>
      </c>
      <c r="FK66" s="21"/>
      <c r="FL66" s="21">
        <f>FN66</f>
        <v>0</v>
      </c>
      <c r="FM66" s="21"/>
      <c r="FN66" s="21">
        <f>EM66+CK66+BJ66+AI66+V66+DL66</f>
        <v>0</v>
      </c>
      <c r="FO66" s="21"/>
      <c r="FP66" s="21">
        <f>EO66+CM66+BL66+AK66+W66+DN66</f>
        <v>3.38</v>
      </c>
      <c r="FQ66" s="21"/>
      <c r="FR66" s="21"/>
      <c r="FS66" s="21"/>
      <c r="FT66" s="21"/>
      <c r="FU66" s="21">
        <f>ET66+CR66+BQ66+AP66+X66+DS66</f>
        <v>0</v>
      </c>
      <c r="FV66" s="21"/>
      <c r="FW66" s="21">
        <f>EV66+CT66+BS66+AR66+Y66+DU66</f>
        <v>0</v>
      </c>
      <c r="FX66" s="21"/>
      <c r="FY66" s="21">
        <f>EX66+CV66+BU66+AT66+Z66+DW66</f>
        <v>0</v>
      </c>
      <c r="FZ66" s="21">
        <f>EY66+CW66+BV66+AU66+AA66</f>
        <v>0</v>
      </c>
      <c r="GA66" s="37"/>
      <c r="GB66" s="37"/>
      <c r="GC66" s="37"/>
      <c r="GD66" s="37"/>
      <c r="GE66" s="37"/>
      <c r="GF66" s="37"/>
      <c r="GG66" s="43"/>
      <c r="GH66" s="34">
        <v>0.13400000000000001</v>
      </c>
      <c r="GI66" s="21">
        <v>0.32</v>
      </c>
      <c r="GJ66" s="21">
        <v>0.44</v>
      </c>
      <c r="GK66" s="21">
        <v>0.6</v>
      </c>
      <c r="GL66" s="21">
        <v>0.52</v>
      </c>
      <c r="GM66" s="21">
        <v>0.84</v>
      </c>
      <c r="GN66" s="33">
        <f>GH66+GI66+GJ66+GK66+GL66+GM66</f>
        <v>2.8540000000000001</v>
      </c>
    </row>
    <row r="67" spans="1:196" s="15" customFormat="1" ht="17.25" customHeight="1" outlineLevel="1" x14ac:dyDescent="0.25">
      <c r="A67" s="71" t="s">
        <v>115</v>
      </c>
      <c r="B67" s="111" t="s">
        <v>114</v>
      </c>
      <c r="C67" s="40"/>
      <c r="D67" s="39"/>
      <c r="E67" s="39">
        <v>2012</v>
      </c>
      <c r="F67" s="39">
        <v>2014</v>
      </c>
      <c r="G67" s="21">
        <f>H67</f>
        <v>0.83200000000000007</v>
      </c>
      <c r="H67" s="21">
        <f>FG67</f>
        <v>0.83200000000000007</v>
      </c>
      <c r="I67" s="38"/>
      <c r="J67" s="36"/>
      <c r="K67" s="21"/>
      <c r="L67" s="21"/>
      <c r="M67" s="21"/>
      <c r="N67" s="21"/>
      <c r="O67" s="21"/>
      <c r="P67" s="35"/>
      <c r="Q67" s="34">
        <v>0.38500000000000001</v>
      </c>
      <c r="R67" s="21">
        <f>S67+W67+X67</f>
        <v>0.38500000000000001</v>
      </c>
      <c r="S67" s="21">
        <f>T67+U67</f>
        <v>0</v>
      </c>
      <c r="T67" s="21"/>
      <c r="U67" s="21"/>
      <c r="V67" s="21"/>
      <c r="W67" s="21">
        <f>Q67-AA67</f>
        <v>0.38500000000000001</v>
      </c>
      <c r="X67" s="21"/>
      <c r="Y67" s="21"/>
      <c r="Z67" s="21"/>
      <c r="AA67" s="21"/>
      <c r="AB67" s="21">
        <v>0.187</v>
      </c>
      <c r="AC67" s="21">
        <f>AD67+AK67+AP67</f>
        <v>0.187</v>
      </c>
      <c r="AD67" s="21">
        <f>AE67</f>
        <v>0</v>
      </c>
      <c r="AE67" s="21"/>
      <c r="AF67" s="21"/>
      <c r="AG67" s="21">
        <f>AI67</f>
        <v>0</v>
      </c>
      <c r="AH67" s="21"/>
      <c r="AI67" s="21"/>
      <c r="AJ67" s="21"/>
      <c r="AK67" s="21">
        <f>AB67</f>
        <v>0.187</v>
      </c>
      <c r="AL67" s="21"/>
      <c r="AM67" s="21"/>
      <c r="AN67" s="21"/>
      <c r="AO67" s="21"/>
      <c r="AP67" s="21">
        <f>AR67</f>
        <v>0</v>
      </c>
      <c r="AQ67" s="21"/>
      <c r="AR67" s="21"/>
      <c r="AS67" s="21"/>
      <c r="AT67" s="21">
        <f>AU67</f>
        <v>0</v>
      </c>
      <c r="AU67" s="21"/>
      <c r="AV67" s="37"/>
      <c r="AW67" s="37"/>
      <c r="AX67" s="37"/>
      <c r="AY67" s="37"/>
      <c r="AZ67" s="37"/>
      <c r="BA67" s="37"/>
      <c r="BB67" s="37"/>
      <c r="BC67" s="21">
        <v>0.26</v>
      </c>
      <c r="BD67" s="21">
        <f>BE67+BL67+BQ67</f>
        <v>0.26</v>
      </c>
      <c r="BE67" s="21">
        <f>BF67+BH67</f>
        <v>0</v>
      </c>
      <c r="BF67" s="21"/>
      <c r="BG67" s="21"/>
      <c r="BH67" s="21"/>
      <c r="BI67" s="21"/>
      <c r="BJ67" s="21"/>
      <c r="BK67" s="21"/>
      <c r="BL67" s="21">
        <f>BC67</f>
        <v>0.26</v>
      </c>
      <c r="BM67" s="21"/>
      <c r="BN67" s="21"/>
      <c r="BO67" s="21"/>
      <c r="BP67" s="21"/>
      <c r="BQ67" s="21">
        <f>BS67</f>
        <v>0</v>
      </c>
      <c r="BR67" s="21"/>
      <c r="BS67" s="21"/>
      <c r="BT67" s="21"/>
      <c r="BU67" s="21">
        <f>BV67</f>
        <v>0</v>
      </c>
      <c r="BV67" s="21"/>
      <c r="BW67" s="37"/>
      <c r="BX67" s="37"/>
      <c r="BY67" s="37"/>
      <c r="BZ67" s="37"/>
      <c r="CA67" s="37"/>
      <c r="CB67" s="37"/>
      <c r="CC67" s="37"/>
      <c r="CD67" s="21"/>
      <c r="CE67" s="21">
        <f>CF67+CM67+CR67</f>
        <v>0</v>
      </c>
      <c r="CF67" s="21">
        <f>CG67+CI67</f>
        <v>0</v>
      </c>
      <c r="CG67" s="37"/>
      <c r="CH67" s="37"/>
      <c r="CI67" s="37"/>
      <c r="CJ67" s="37"/>
      <c r="CK67" s="37"/>
      <c r="CL67" s="37"/>
      <c r="CM67" s="37">
        <f>CD67</f>
        <v>0</v>
      </c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21"/>
      <c r="DF67" s="37">
        <f>DG67+DN67+DS67</f>
        <v>0</v>
      </c>
      <c r="DG67" s="21">
        <f>DH67+DJ67</f>
        <v>0</v>
      </c>
      <c r="DH67" s="21">
        <f>DE67</f>
        <v>0</v>
      </c>
      <c r="DI67" s="21"/>
      <c r="DJ67" s="21">
        <f>DL67</f>
        <v>0</v>
      </c>
      <c r="DK67" s="21"/>
      <c r="DL67" s="21">
        <f>DE67</f>
        <v>0</v>
      </c>
      <c r="DM67" s="21"/>
      <c r="DN67" s="21">
        <f>DE67</f>
        <v>0</v>
      </c>
      <c r="DO67" s="21"/>
      <c r="DP67" s="21"/>
      <c r="DQ67" s="21"/>
      <c r="DR67" s="21"/>
      <c r="DS67" s="21">
        <f>DU67</f>
        <v>0</v>
      </c>
      <c r="DT67" s="21"/>
      <c r="DU67" s="21">
        <f>DE67</f>
        <v>0</v>
      </c>
      <c r="DV67" s="21"/>
      <c r="DW67" s="21">
        <f>DX67</f>
        <v>0</v>
      </c>
      <c r="DX67" s="21">
        <f>DE67</f>
        <v>0</v>
      </c>
      <c r="DY67" s="37"/>
      <c r="DZ67" s="37"/>
      <c r="EA67" s="37"/>
      <c r="EB67" s="37"/>
      <c r="EC67" s="37"/>
      <c r="ED67" s="37"/>
      <c r="EE67" s="37"/>
      <c r="EF67" s="21"/>
      <c r="EG67" s="21">
        <f>EH67+EO67+ET67</f>
        <v>0</v>
      </c>
      <c r="EH67" s="37">
        <f>EI67+EK67</f>
        <v>0</v>
      </c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3">
        <f>EF67+DE67+CD67+BC67+AB67+Q67</f>
        <v>0.83200000000000007</v>
      </c>
      <c r="FH67" s="36">
        <f>FI67+FL67</f>
        <v>0</v>
      </c>
      <c r="FI67" s="21">
        <f>FJ67+FL67</f>
        <v>0</v>
      </c>
      <c r="FJ67" s="21">
        <f>EI67+CG67+BF67+AE67+T67+DH67</f>
        <v>0</v>
      </c>
      <c r="FK67" s="21"/>
      <c r="FL67" s="21">
        <f>FN67</f>
        <v>0</v>
      </c>
      <c r="FM67" s="21"/>
      <c r="FN67" s="21">
        <f>EM67+CK67+BJ67+AI67+V67+DL67</f>
        <v>0</v>
      </c>
      <c r="FO67" s="21"/>
      <c r="FP67" s="21">
        <f>EO67+CM67+BL67+AK67+W67+DN67</f>
        <v>0.83200000000000007</v>
      </c>
      <c r="FQ67" s="21"/>
      <c r="FR67" s="21"/>
      <c r="FS67" s="21"/>
      <c r="FT67" s="21"/>
      <c r="FU67" s="21">
        <f>ET67+CR67+BQ67+AP67+X67+DS67</f>
        <v>0</v>
      </c>
      <c r="FV67" s="21"/>
      <c r="FW67" s="21">
        <f>EV67+CT67+BS67+AR67+Y67+DU67</f>
        <v>0</v>
      </c>
      <c r="FX67" s="21"/>
      <c r="FY67" s="21">
        <f>EX67+CV67+BU67+AT67+Z67+DW67</f>
        <v>0</v>
      </c>
      <c r="FZ67" s="21">
        <f>EY67+CW67+BV67+AU67+AA67</f>
        <v>0</v>
      </c>
      <c r="GA67" s="37"/>
      <c r="GB67" s="37"/>
      <c r="GC67" s="37"/>
      <c r="GD67" s="37"/>
      <c r="GE67" s="37"/>
      <c r="GF67" s="37"/>
      <c r="GG67" s="43"/>
      <c r="GH67" s="34">
        <v>0.26800000000000002</v>
      </c>
      <c r="GI67" s="21">
        <v>0.16</v>
      </c>
      <c r="GJ67" s="21">
        <v>0.22</v>
      </c>
      <c r="GK67" s="21"/>
      <c r="GL67" s="21"/>
      <c r="GM67" s="21"/>
      <c r="GN67" s="33">
        <f>GH67+GI67+GJ67+GK67+GL67+GM67</f>
        <v>0.64800000000000002</v>
      </c>
    </row>
    <row r="68" spans="1:196" s="15" customFormat="1" ht="17.25" customHeight="1" outlineLevel="1" x14ac:dyDescent="0.25">
      <c r="A68" s="76" t="s">
        <v>113</v>
      </c>
      <c r="B68" s="45" t="s">
        <v>112</v>
      </c>
      <c r="C68" s="46"/>
      <c r="D68" s="50"/>
      <c r="E68" s="50"/>
      <c r="F68" s="50"/>
      <c r="G68" s="37">
        <f>SUM(G69:G71)</f>
        <v>32.899180000000001</v>
      </c>
      <c r="H68" s="37">
        <f>SUM(H69:H71)</f>
        <v>28.640179999999997</v>
      </c>
      <c r="I68" s="33">
        <f>SUM(I69:I71)</f>
        <v>4.2590000000000003</v>
      </c>
      <c r="J68" s="44">
        <f>SUM(J69:J71)</f>
        <v>0</v>
      </c>
      <c r="K68" s="37">
        <f>SUM(K69:K71)</f>
        <v>0</v>
      </c>
      <c r="L68" s="37">
        <f>SUM(L69:L71)</f>
        <v>0</v>
      </c>
      <c r="M68" s="37">
        <f>SUM(M69:M71)</f>
        <v>0</v>
      </c>
      <c r="N68" s="37">
        <f>SUM(N69:N71)</f>
        <v>0</v>
      </c>
      <c r="O68" s="37">
        <f>SUM(O69:O71)</f>
        <v>0</v>
      </c>
      <c r="P68" s="43">
        <f>SUM(P69:P71)</f>
        <v>0</v>
      </c>
      <c r="Q68" s="49">
        <f>SUM(Q69:Q71)</f>
        <v>3.4565000000000001</v>
      </c>
      <c r="R68" s="37">
        <f>S68+W68+X68</f>
        <v>3.4565000000000001</v>
      </c>
      <c r="S68" s="21">
        <f>T68+U68</f>
        <v>0</v>
      </c>
      <c r="T68" s="37">
        <f>SUM(T69:T71)</f>
        <v>0</v>
      </c>
      <c r="U68" s="37">
        <f>SUM(U69:U71)</f>
        <v>0</v>
      </c>
      <c r="V68" s="37">
        <f>SUM(V69:V71)</f>
        <v>0</v>
      </c>
      <c r="W68" s="37">
        <f>SUM(W69:W71)</f>
        <v>3.4565000000000001</v>
      </c>
      <c r="X68" s="37">
        <f>SUM(X69:X71)</f>
        <v>0</v>
      </c>
      <c r="Y68" s="37">
        <f>SUM(Y69:Y71)</f>
        <v>0</v>
      </c>
      <c r="Z68" s="37">
        <f>SUM(Z69:Z71)</f>
        <v>0</v>
      </c>
      <c r="AA68" s="37">
        <f>SUM(AA69:AA71)</f>
        <v>0</v>
      </c>
      <c r="AB68" s="37">
        <f>SUM(AB69:AB71)</f>
        <v>3.2442799999999998</v>
      </c>
      <c r="AC68" s="37">
        <f>AD68+AK68+AP68</f>
        <v>3.2442799999999998</v>
      </c>
      <c r="AD68" s="37">
        <f>SUM(AD69:AD71)</f>
        <v>0</v>
      </c>
      <c r="AE68" s="37">
        <f>SUM(AE69:AE71)</f>
        <v>0</v>
      </c>
      <c r="AF68" s="37">
        <f>SUM(AF69:AF71)</f>
        <v>0</v>
      </c>
      <c r="AG68" s="37">
        <f>SUM(AG69:AG71)</f>
        <v>0</v>
      </c>
      <c r="AH68" s="37">
        <f>SUM(AH69:AH71)</f>
        <v>0</v>
      </c>
      <c r="AI68" s="37">
        <f>SUM(AI69:AI71)</f>
        <v>0</v>
      </c>
      <c r="AJ68" s="37">
        <f>SUM(AJ69:AJ71)</f>
        <v>0</v>
      </c>
      <c r="AK68" s="37">
        <f>SUM(AK69:AK71)</f>
        <v>3.2442799999999998</v>
      </c>
      <c r="AL68" s="37">
        <f>SUM(AL69:AL71)</f>
        <v>0</v>
      </c>
      <c r="AM68" s="37">
        <f>SUM(AM69:AM71)</f>
        <v>0</v>
      </c>
      <c r="AN68" s="37">
        <f>SUM(AN69:AN71)</f>
        <v>0</v>
      </c>
      <c r="AO68" s="37">
        <f>SUM(AO69:AO71)</f>
        <v>0</v>
      </c>
      <c r="AP68" s="37">
        <f>SUM(AP69:AP71)</f>
        <v>0</v>
      </c>
      <c r="AQ68" s="37">
        <f>SUM(AQ69:AQ71)</f>
        <v>0</v>
      </c>
      <c r="AR68" s="37"/>
      <c r="AS68" s="37">
        <f>SUM(AS69:AS71)</f>
        <v>0</v>
      </c>
      <c r="AT68" s="37">
        <f>SUM(AT69:AT71)</f>
        <v>0</v>
      </c>
      <c r="AU68" s="37">
        <f>SUM(AU69:AU71)</f>
        <v>0</v>
      </c>
      <c r="AV68" s="37">
        <f>SUM(AV69:AV71)</f>
        <v>0</v>
      </c>
      <c r="AW68" s="37">
        <f>SUM(AW69:AW71)</f>
        <v>0</v>
      </c>
      <c r="AX68" s="37">
        <f>SUM(AX69:AX71)</f>
        <v>0</v>
      </c>
      <c r="AY68" s="37">
        <f>SUM(AY69:AY71)</f>
        <v>0</v>
      </c>
      <c r="AZ68" s="37">
        <f>SUM(AZ69:AZ71)</f>
        <v>0</v>
      </c>
      <c r="BA68" s="37">
        <f>SUM(BA69:BA71)</f>
        <v>0</v>
      </c>
      <c r="BB68" s="37">
        <f>SUM(BB69:BB71)</f>
        <v>0</v>
      </c>
      <c r="BC68" s="37">
        <f>SUM(BC69:BC71)</f>
        <v>5.2392000000000003</v>
      </c>
      <c r="BD68" s="21">
        <f>BE68+BL68+BQ68</f>
        <v>5.2392000000000003</v>
      </c>
      <c r="BE68" s="21">
        <f>BF68+BH68</f>
        <v>0</v>
      </c>
      <c r="BF68" s="37">
        <f>SUM(BF69:BF71)</f>
        <v>0</v>
      </c>
      <c r="BG68" s="37">
        <f>SUM(BG69:BG71)</f>
        <v>0</v>
      </c>
      <c r="BH68" s="37">
        <f>SUM(BH69:BH71)</f>
        <v>0</v>
      </c>
      <c r="BI68" s="37">
        <f>SUM(BI69:BI71)</f>
        <v>0</v>
      </c>
      <c r="BJ68" s="37">
        <f>SUM(BJ69:BJ71)</f>
        <v>0</v>
      </c>
      <c r="BK68" s="37">
        <f>SUM(BK69:BK71)</f>
        <v>0</v>
      </c>
      <c r="BL68" s="37">
        <f>SUM(BL69:BL71)</f>
        <v>5.2392000000000003</v>
      </c>
      <c r="BM68" s="37">
        <f>SUM(BM69:BM71)</f>
        <v>0</v>
      </c>
      <c r="BN68" s="37">
        <f>SUM(BN69:BN71)</f>
        <v>0</v>
      </c>
      <c r="BO68" s="37">
        <f>SUM(BO69:BO71)</f>
        <v>0</v>
      </c>
      <c r="BP68" s="37">
        <f>SUM(BP69:BP71)</f>
        <v>0</v>
      </c>
      <c r="BQ68" s="37">
        <f>SUM(BQ69:BQ71)</f>
        <v>0</v>
      </c>
      <c r="BR68" s="37">
        <f>SUM(BR69:BR71)</f>
        <v>0</v>
      </c>
      <c r="BS68" s="37"/>
      <c r="BT68" s="37">
        <f>SUM(BT69:BT71)</f>
        <v>0</v>
      </c>
      <c r="BU68" s="37">
        <f>SUM(BU69:BU71)</f>
        <v>0</v>
      </c>
      <c r="BV68" s="37">
        <f>SUM(BV69:BV71)</f>
        <v>0</v>
      </c>
      <c r="BW68" s="37">
        <f>SUM(BW69:BW71)</f>
        <v>0</v>
      </c>
      <c r="BX68" s="37">
        <f>SUM(BX69:BX71)</f>
        <v>0</v>
      </c>
      <c r="BY68" s="37">
        <f>SUM(BY69:BY71)</f>
        <v>0</v>
      </c>
      <c r="BZ68" s="37">
        <f>SUM(BZ69:BZ71)</f>
        <v>0</v>
      </c>
      <c r="CA68" s="37">
        <f>SUM(CA69:CA71)</f>
        <v>0</v>
      </c>
      <c r="CB68" s="37">
        <f>SUM(CB69:CB71)</f>
        <v>0</v>
      </c>
      <c r="CC68" s="37">
        <f>SUM(CC69:CC71)</f>
        <v>0</v>
      </c>
      <c r="CD68" s="37">
        <f>SUM(CD69:CD71)</f>
        <v>5.427999999999999</v>
      </c>
      <c r="CE68" s="37">
        <f>CF68+CM68+CR68</f>
        <v>5.427999999999999</v>
      </c>
      <c r="CF68" s="21">
        <f>CG68+CI68</f>
        <v>0</v>
      </c>
      <c r="CG68" s="37">
        <f>SUM(CG69:CG71)</f>
        <v>0</v>
      </c>
      <c r="CH68" s="37">
        <f>SUM(CH69:CH71)</f>
        <v>0</v>
      </c>
      <c r="CI68" s="37">
        <f>SUM(CI69:CI71)</f>
        <v>0</v>
      </c>
      <c r="CJ68" s="37">
        <f>SUM(CJ69:CJ71)</f>
        <v>0</v>
      </c>
      <c r="CK68" s="37">
        <f>SUM(CK69:CK71)</f>
        <v>0</v>
      </c>
      <c r="CL68" s="37">
        <f>SUM(CL69:CL71)</f>
        <v>0</v>
      </c>
      <c r="CM68" s="37">
        <f>SUM(CM69:CM71)</f>
        <v>5.427999999999999</v>
      </c>
      <c r="CN68" s="37">
        <f>SUM(CN69:CN71)</f>
        <v>0</v>
      </c>
      <c r="CO68" s="37">
        <f>SUM(CO69:CO71)</f>
        <v>0</v>
      </c>
      <c r="CP68" s="37">
        <f>SUM(CP69:CP71)</f>
        <v>0</v>
      </c>
      <c r="CQ68" s="37">
        <f>SUM(CQ69:CQ71)</f>
        <v>0</v>
      </c>
      <c r="CR68" s="37">
        <f>SUM(CR69:CR71)</f>
        <v>0</v>
      </c>
      <c r="CS68" s="37">
        <f>SUM(CS69:CS71)</f>
        <v>0</v>
      </c>
      <c r="CT68" s="37"/>
      <c r="CU68" s="37">
        <f>SUM(CU69:CU71)</f>
        <v>0</v>
      </c>
      <c r="CV68" s="37">
        <f>SUM(CV69:CV71)</f>
        <v>0</v>
      </c>
      <c r="CW68" s="37">
        <f>SUM(CW69:CW71)</f>
        <v>0</v>
      </c>
      <c r="CX68" s="37">
        <f>SUM(CX69:CX71)</f>
        <v>0</v>
      </c>
      <c r="CY68" s="37">
        <f>SUM(CY69:CY71)</f>
        <v>0</v>
      </c>
      <c r="CZ68" s="37">
        <f>SUM(CZ69:CZ71)</f>
        <v>0</v>
      </c>
      <c r="DA68" s="37">
        <f>SUM(DA69:DA71)</f>
        <v>0</v>
      </c>
      <c r="DB68" s="37">
        <f>SUM(DB69:DB71)</f>
        <v>0</v>
      </c>
      <c r="DC68" s="37">
        <f>SUM(DC69:DC71)</f>
        <v>0</v>
      </c>
      <c r="DD68" s="37">
        <f>SUM(DD69:DD71)</f>
        <v>0</v>
      </c>
      <c r="DE68" s="37">
        <f>SUM(DE69:DE71)</f>
        <v>5.6733999999999991</v>
      </c>
      <c r="DF68" s="37">
        <f>DG68+DN68+DS68</f>
        <v>18.240399999999998</v>
      </c>
      <c r="DG68" s="21">
        <f>DH68+DJ68</f>
        <v>8.3779999999999983</v>
      </c>
      <c r="DH68" s="37">
        <f>SUM(DH69:DH71)</f>
        <v>4.1889999999999992</v>
      </c>
      <c r="DI68" s="37">
        <f>SUM(DI69:DI71)</f>
        <v>0</v>
      </c>
      <c r="DJ68" s="37">
        <f>SUM(DJ69:DJ71)</f>
        <v>4.1889999999999992</v>
      </c>
      <c r="DK68" s="37">
        <f>SUM(DK69:DK71)</f>
        <v>0</v>
      </c>
      <c r="DL68" s="37">
        <f>SUM(DL69:DL71)</f>
        <v>4.1889999999999992</v>
      </c>
      <c r="DM68" s="37">
        <f>SUM(DM69:DM71)</f>
        <v>0</v>
      </c>
      <c r="DN68" s="37">
        <f>SUM(DN69:DN71)</f>
        <v>5.6733999999999991</v>
      </c>
      <c r="DO68" s="37">
        <f>SUM(DO69:DO71)</f>
        <v>0</v>
      </c>
      <c r="DP68" s="37">
        <f>SUM(DP69:DP71)</f>
        <v>0</v>
      </c>
      <c r="DQ68" s="37">
        <f>SUM(DQ69:DQ71)</f>
        <v>0</v>
      </c>
      <c r="DR68" s="37">
        <f>SUM(DR69:DR71)</f>
        <v>0</v>
      </c>
      <c r="DS68" s="37">
        <f>SUM(DS69:DS71)</f>
        <v>4.1889999999999992</v>
      </c>
      <c r="DT68" s="37">
        <f>SUM(DT69:DT71)</f>
        <v>0</v>
      </c>
      <c r="DU68" s="37"/>
      <c r="DV68" s="37">
        <f>SUM(DV69:DV71)</f>
        <v>0</v>
      </c>
      <c r="DW68" s="37">
        <f>SUM(DW69:DW71)</f>
        <v>4.1889999999999992</v>
      </c>
      <c r="DX68" s="37">
        <f>SUM(DX69:DX71)</f>
        <v>4.1889999999999992</v>
      </c>
      <c r="DY68" s="37">
        <f>SUM(DY69:DY71)</f>
        <v>0</v>
      </c>
      <c r="DZ68" s="37">
        <f>SUM(DZ69:DZ71)</f>
        <v>0</v>
      </c>
      <c r="EA68" s="37">
        <f>SUM(EA69:EA71)</f>
        <v>0</v>
      </c>
      <c r="EB68" s="37">
        <f>SUM(EB69:EB71)</f>
        <v>0</v>
      </c>
      <c r="EC68" s="37">
        <f>SUM(EC69:EC71)</f>
        <v>0</v>
      </c>
      <c r="ED68" s="37">
        <f>SUM(ED69:ED71)</f>
        <v>0</v>
      </c>
      <c r="EE68" s="37">
        <f>SUM(EE69:EE71)</f>
        <v>0</v>
      </c>
      <c r="EF68" s="37">
        <f>SUM(EF69:EF71)</f>
        <v>5.5988000000000007</v>
      </c>
      <c r="EG68" s="37">
        <f>EH68+EO68+ET68</f>
        <v>1.3744000000000001</v>
      </c>
      <c r="EH68" s="37">
        <f>EI68+EK68</f>
        <v>0</v>
      </c>
      <c r="EI68" s="37">
        <f>SUM(EI69:EI71)</f>
        <v>0</v>
      </c>
      <c r="EJ68" s="37">
        <f>SUM(EJ69:EJ71)</f>
        <v>0</v>
      </c>
      <c r="EK68" s="37">
        <f>SUM(EK69:EK71)</f>
        <v>0</v>
      </c>
      <c r="EL68" s="37">
        <f>SUM(EL69:EL71)</f>
        <v>0</v>
      </c>
      <c r="EM68" s="37">
        <f>SUM(EM69:EM71)</f>
        <v>0</v>
      </c>
      <c r="EN68" s="37">
        <f>SUM(EN69:EN71)</f>
        <v>0</v>
      </c>
      <c r="EO68" s="37">
        <f>SUM(EO69:EO71)</f>
        <v>1.3744000000000001</v>
      </c>
      <c r="EP68" s="37">
        <f>SUM(EP69:EP71)</f>
        <v>0</v>
      </c>
      <c r="EQ68" s="37">
        <f>SUM(EQ69:EQ71)</f>
        <v>0</v>
      </c>
      <c r="ER68" s="37">
        <f>SUM(ER69:ER71)</f>
        <v>0</v>
      </c>
      <c r="ES68" s="37">
        <f>SUM(ES69:ES71)</f>
        <v>0</v>
      </c>
      <c r="ET68" s="37">
        <f>SUM(ET69:ET71)</f>
        <v>0</v>
      </c>
      <c r="EU68" s="37">
        <f>SUM(EU69:EU71)</f>
        <v>0</v>
      </c>
      <c r="EV68" s="37"/>
      <c r="EW68" s="37">
        <f>SUM(EW69:EW71)</f>
        <v>0</v>
      </c>
      <c r="EX68" s="37">
        <f>SUM(EX69:EX71)</f>
        <v>0</v>
      </c>
      <c r="EY68" s="37">
        <f>SUM(EY69:EY71)</f>
        <v>0</v>
      </c>
      <c r="EZ68" s="37">
        <f>SUM(EZ69:EZ71)</f>
        <v>0</v>
      </c>
      <c r="FA68" s="37">
        <f>SUM(FA69:FA71)</f>
        <v>0</v>
      </c>
      <c r="FB68" s="37">
        <f>SUM(FB69:FB71)</f>
        <v>0</v>
      </c>
      <c r="FC68" s="37">
        <f>SUM(FC69:FC71)</f>
        <v>0</v>
      </c>
      <c r="FD68" s="37">
        <f>SUM(FD69:FD71)</f>
        <v>0</v>
      </c>
      <c r="FE68" s="37">
        <f>SUM(FE69:FE71)</f>
        <v>0</v>
      </c>
      <c r="FF68" s="37">
        <f>SUM(FF69:FF71)</f>
        <v>0</v>
      </c>
      <c r="FG68" s="33">
        <f>EF68+DE68+CD68+BC68+AB68+Q68</f>
        <v>28.640180000000001</v>
      </c>
      <c r="FH68" s="44">
        <f>SUM(FH69:FH71)</f>
        <v>12.566999999999997</v>
      </c>
      <c r="FI68" s="21">
        <f>FJ68+FL68</f>
        <v>8.3779999999999983</v>
      </c>
      <c r="FJ68" s="37">
        <f>SUM(FJ69:FJ71)</f>
        <v>4.1889999999999992</v>
      </c>
      <c r="FK68" s="37"/>
      <c r="FL68" s="37">
        <f>SUM(FL69:FL71)</f>
        <v>4.1889999999999992</v>
      </c>
      <c r="FM68" s="37"/>
      <c r="FN68" s="37">
        <f>SUM(FN69:FN71)</f>
        <v>4.1889999999999992</v>
      </c>
      <c r="FO68" s="37"/>
      <c r="FP68" s="37">
        <f>SUM(FP69:FP71)</f>
        <v>24.415779999999998</v>
      </c>
      <c r="FQ68" s="37"/>
      <c r="FR68" s="37"/>
      <c r="FS68" s="37"/>
      <c r="FT68" s="37"/>
      <c r="FU68" s="37">
        <f>SUM(FU69:FU71)</f>
        <v>4.1889999999999992</v>
      </c>
      <c r="FV68" s="37"/>
      <c r="FW68" s="37"/>
      <c r="FX68" s="37"/>
      <c r="FY68" s="37">
        <f>SUM(FY69:FY71)</f>
        <v>4.1889999999999992</v>
      </c>
      <c r="FZ68" s="37">
        <f>SUM(FZ69:FZ71)</f>
        <v>0</v>
      </c>
      <c r="GA68" s="37"/>
      <c r="GB68" s="37"/>
      <c r="GC68" s="37"/>
      <c r="GD68" s="37"/>
      <c r="GE68" s="37"/>
      <c r="GF68" s="37"/>
      <c r="GG68" s="43"/>
      <c r="GH68" s="49">
        <f>SUM(GH69:GH71)</f>
        <v>3.0612000000000004</v>
      </c>
      <c r="GI68" s="37">
        <f>SUM(GI69:GI71)</f>
        <v>2.7490000000000001</v>
      </c>
      <c r="GJ68" s="37">
        <f>SUM(GJ69:GJ71)</f>
        <v>4.4400000000000004</v>
      </c>
      <c r="GK68" s="37">
        <f>SUM(GK69:GK71)</f>
        <v>4.5999999999999996</v>
      </c>
      <c r="GL68" s="37">
        <f>SUM(GL69:GL71)</f>
        <v>4.8079999999999998</v>
      </c>
      <c r="GM68" s="37">
        <f>SUM(GM69:GM71)</f>
        <v>4.7450000000000001</v>
      </c>
      <c r="GN68" s="33">
        <f>GM68+GL68+GK68+GJ68+GI68+GH68</f>
        <v>24.403199999999998</v>
      </c>
    </row>
    <row r="69" spans="1:196" s="15" customFormat="1" ht="54" customHeight="1" outlineLevel="1" x14ac:dyDescent="0.25">
      <c r="A69" s="71" t="s">
        <v>111</v>
      </c>
      <c r="B69" s="111" t="s">
        <v>110</v>
      </c>
      <c r="C69" s="40"/>
      <c r="D69" s="39"/>
      <c r="E69" s="100">
        <v>2011</v>
      </c>
      <c r="F69" s="100">
        <v>2017</v>
      </c>
      <c r="G69" s="110">
        <f>H69+I69</f>
        <v>10.03214</v>
      </c>
      <c r="H69" s="21">
        <f>FG69</f>
        <v>7.1761400000000002</v>
      </c>
      <c r="I69" s="38">
        <v>2.8559999999999999</v>
      </c>
      <c r="J69" s="36"/>
      <c r="K69" s="21"/>
      <c r="L69" s="21"/>
      <c r="M69" s="21"/>
      <c r="N69" s="21"/>
      <c r="O69" s="21"/>
      <c r="P69" s="35"/>
      <c r="Q69" s="34">
        <v>2.6355</v>
      </c>
      <c r="R69" s="21">
        <f>S69+W69+X69</f>
        <v>2.6355</v>
      </c>
      <c r="S69" s="21">
        <f>T69+U69</f>
        <v>0</v>
      </c>
      <c r="T69" s="21"/>
      <c r="U69" s="21"/>
      <c r="V69" s="21"/>
      <c r="W69" s="21">
        <f>Q69</f>
        <v>2.6355</v>
      </c>
      <c r="X69" s="21"/>
      <c r="Y69" s="21"/>
      <c r="Z69" s="21"/>
      <c r="AA69" s="21"/>
      <c r="AB69" s="21">
        <f>GI69*1.18</f>
        <v>0.54279999999999995</v>
      </c>
      <c r="AC69" s="21">
        <f>AD69+AK69+AP69</f>
        <v>0.54279999999999995</v>
      </c>
      <c r="AD69" s="21">
        <f>AE69</f>
        <v>0</v>
      </c>
      <c r="AE69" s="21"/>
      <c r="AF69" s="21"/>
      <c r="AG69" s="21">
        <f>AI69</f>
        <v>0</v>
      </c>
      <c r="AH69" s="21"/>
      <c r="AI69" s="21"/>
      <c r="AJ69" s="21"/>
      <c r="AK69" s="21">
        <f>AB69</f>
        <v>0.54279999999999995</v>
      </c>
      <c r="AL69" s="21"/>
      <c r="AM69" s="21"/>
      <c r="AN69" s="21"/>
      <c r="AO69" s="21"/>
      <c r="AP69" s="21">
        <f>AR69</f>
        <v>0</v>
      </c>
      <c r="AQ69" s="21"/>
      <c r="AR69" s="21"/>
      <c r="AS69" s="21"/>
      <c r="AT69" s="21">
        <f>AU69</f>
        <v>0</v>
      </c>
      <c r="AU69" s="21"/>
      <c r="AV69" s="21"/>
      <c r="AW69" s="21"/>
      <c r="AX69" s="21"/>
      <c r="AY69" s="21"/>
      <c r="AZ69" s="21"/>
      <c r="BA69" s="21"/>
      <c r="BB69" s="21"/>
      <c r="BC69" s="99">
        <f>GJ69*1.18</f>
        <v>0.89444000000000001</v>
      </c>
      <c r="BD69" s="21">
        <f>BE69+BL69+BQ69</f>
        <v>0.89444000000000001</v>
      </c>
      <c r="BE69" s="21">
        <f>BF69+BH69</f>
        <v>0</v>
      </c>
      <c r="BF69" s="21"/>
      <c r="BG69" s="21"/>
      <c r="BH69" s="21"/>
      <c r="BI69" s="21"/>
      <c r="BJ69" s="21"/>
      <c r="BK69" s="21"/>
      <c r="BL69" s="21">
        <f>BC69</f>
        <v>0.89444000000000001</v>
      </c>
      <c r="BM69" s="21"/>
      <c r="BN69" s="21"/>
      <c r="BO69" s="21"/>
      <c r="BP69" s="21"/>
      <c r="BQ69" s="21">
        <f>BS69</f>
        <v>0</v>
      </c>
      <c r="BR69" s="21"/>
      <c r="BS69" s="21"/>
      <c r="BT69" s="21"/>
      <c r="BU69" s="21">
        <f>BV69</f>
        <v>0</v>
      </c>
      <c r="BV69" s="21"/>
      <c r="BW69" s="21"/>
      <c r="BX69" s="21"/>
      <c r="BY69" s="21"/>
      <c r="BZ69" s="21"/>
      <c r="CA69" s="21"/>
      <c r="CB69" s="21"/>
      <c r="CC69" s="21"/>
      <c r="CD69" s="21">
        <f>GK69*1.18</f>
        <v>1.3805999999999998</v>
      </c>
      <c r="CE69" s="21">
        <f>CF69+CM69+CR69</f>
        <v>1.3805999999999998</v>
      </c>
      <c r="CF69" s="21">
        <f>CG69+CI69</f>
        <v>0</v>
      </c>
      <c r="CG69" s="21"/>
      <c r="CH69" s="21"/>
      <c r="CI69" s="21">
        <f>CK69</f>
        <v>0</v>
      </c>
      <c r="CJ69" s="21"/>
      <c r="CK69" s="21"/>
      <c r="CL69" s="21"/>
      <c r="CM69" s="21">
        <f>CD69</f>
        <v>1.3805999999999998</v>
      </c>
      <c r="CN69" s="21"/>
      <c r="CO69" s="21"/>
      <c r="CP69" s="21"/>
      <c r="CQ69" s="21"/>
      <c r="CR69" s="21">
        <f>CT69</f>
        <v>0</v>
      </c>
      <c r="CS69" s="21"/>
      <c r="CT69" s="21"/>
      <c r="CU69" s="21"/>
      <c r="CV69" s="21">
        <f>CW69</f>
        <v>0</v>
      </c>
      <c r="CW69" s="21"/>
      <c r="CX69" s="21"/>
      <c r="CY69" s="21"/>
      <c r="CZ69" s="21"/>
      <c r="DA69" s="21"/>
      <c r="DB69" s="21"/>
      <c r="DC69" s="21"/>
      <c r="DD69" s="21"/>
      <c r="DE69" s="21">
        <f>GL69*1.18</f>
        <v>0.86139999999999994</v>
      </c>
      <c r="DF69" s="21">
        <f>DG69+DN69+DS69</f>
        <v>0.86139999999999994</v>
      </c>
      <c r="DG69" s="21">
        <f>DH69+DJ69</f>
        <v>0</v>
      </c>
      <c r="DH69" s="21"/>
      <c r="DI69" s="21"/>
      <c r="DJ69" s="21">
        <f>DL69</f>
        <v>0</v>
      </c>
      <c r="DK69" s="21"/>
      <c r="DL69" s="21"/>
      <c r="DM69" s="21"/>
      <c r="DN69" s="21">
        <f>DE69</f>
        <v>0.86139999999999994</v>
      </c>
      <c r="DO69" s="21"/>
      <c r="DP69" s="21"/>
      <c r="DQ69" s="21"/>
      <c r="DR69" s="21"/>
      <c r="DS69" s="21">
        <f>DU69</f>
        <v>0</v>
      </c>
      <c r="DT69" s="21"/>
      <c r="DU69" s="21"/>
      <c r="DV69" s="21"/>
      <c r="DW69" s="21">
        <f>DX69</f>
        <v>0</v>
      </c>
      <c r="DX69" s="21"/>
      <c r="DY69" s="21"/>
      <c r="DZ69" s="21"/>
      <c r="EA69" s="21"/>
      <c r="EB69" s="21"/>
      <c r="EC69" s="21"/>
      <c r="ED69" s="21"/>
      <c r="EE69" s="21"/>
      <c r="EF69" s="21">
        <f>GM69*1.18</f>
        <v>0.86139999999999994</v>
      </c>
      <c r="EG69" s="21">
        <f>EH69+EO69+ET69</f>
        <v>0.86139999999999994</v>
      </c>
      <c r="EH69" s="21">
        <f>EI69+EK69</f>
        <v>0</v>
      </c>
      <c r="EI69" s="21"/>
      <c r="EJ69" s="21"/>
      <c r="EK69" s="21">
        <f>EM69</f>
        <v>0</v>
      </c>
      <c r="EL69" s="21"/>
      <c r="EM69" s="21"/>
      <c r="EN69" s="21"/>
      <c r="EO69" s="21">
        <f>EF69</f>
        <v>0.86139999999999994</v>
      </c>
      <c r="EP69" s="21"/>
      <c r="EQ69" s="21"/>
      <c r="ER69" s="21"/>
      <c r="ES69" s="21"/>
      <c r="ET69" s="21">
        <f>EV69</f>
        <v>0</v>
      </c>
      <c r="EU69" s="21"/>
      <c r="EV69" s="21"/>
      <c r="EW69" s="21"/>
      <c r="EX69" s="21">
        <f>EY69</f>
        <v>0</v>
      </c>
      <c r="EY69" s="21"/>
      <c r="EZ69" s="21"/>
      <c r="FA69" s="21"/>
      <c r="FB69" s="21"/>
      <c r="FC69" s="21"/>
      <c r="FD69" s="21"/>
      <c r="FE69" s="21"/>
      <c r="FF69" s="21"/>
      <c r="FG69" s="38">
        <f>EF69+DE69+CD69+BC69+AB69+Q69</f>
        <v>7.1761400000000002</v>
      </c>
      <c r="FH69" s="36">
        <f>FI69+FL69</f>
        <v>0</v>
      </c>
      <c r="FI69" s="21">
        <f>FJ69+FL69</f>
        <v>0</v>
      </c>
      <c r="FJ69" s="21">
        <f>EI69+CG69+BF69+AE69+T69+DH69</f>
        <v>0</v>
      </c>
      <c r="FK69" s="21"/>
      <c r="FL69" s="21">
        <f>FN69</f>
        <v>0</v>
      </c>
      <c r="FM69" s="21"/>
      <c r="FN69" s="21">
        <f>EM69+CK69+BJ69+AI69+V69+DL69</f>
        <v>0</v>
      </c>
      <c r="FO69" s="21"/>
      <c r="FP69" s="21">
        <f>EO69+CM69+BL69+AK69+W69+DN69</f>
        <v>7.1761400000000002</v>
      </c>
      <c r="FQ69" s="21"/>
      <c r="FR69" s="21"/>
      <c r="FS69" s="21"/>
      <c r="FT69" s="21"/>
      <c r="FU69" s="21">
        <f>ET69+CR69+BQ69+AP69+X69+DS69</f>
        <v>0</v>
      </c>
      <c r="FV69" s="21"/>
      <c r="FW69" s="21">
        <f>EV69+CT69+BS69+AR69+Y69+DU69</f>
        <v>0</v>
      </c>
      <c r="FX69" s="21"/>
      <c r="FY69" s="21">
        <f>EX69+CV69+BU69+AT69+Z69+DW69</f>
        <v>0</v>
      </c>
      <c r="FZ69" s="21">
        <f>EY69+CW69+BV69+AU69+AA69</f>
        <v>0</v>
      </c>
      <c r="GA69" s="21"/>
      <c r="GB69" s="21"/>
      <c r="GC69" s="21"/>
      <c r="GD69" s="21"/>
      <c r="GE69" s="21"/>
      <c r="GF69" s="21"/>
      <c r="GG69" s="35"/>
      <c r="GH69" s="34">
        <v>2.2742</v>
      </c>
      <c r="GI69" s="21">
        <v>0.46</v>
      </c>
      <c r="GJ69" s="21">
        <v>0.75800000000000001</v>
      </c>
      <c r="GK69" s="21">
        <v>1.17</v>
      </c>
      <c r="GL69" s="21">
        <v>0.73</v>
      </c>
      <c r="GM69" s="21">
        <v>0.73</v>
      </c>
      <c r="GN69" s="38">
        <f>GH69+GI69+GJ69+GK69+GL69+GM69</f>
        <v>6.1222000000000012</v>
      </c>
    </row>
    <row r="70" spans="1:196" s="15" customFormat="1" ht="52.5" customHeight="1" outlineLevel="1" x14ac:dyDescent="0.25">
      <c r="A70" s="71" t="s">
        <v>109</v>
      </c>
      <c r="B70" s="112" t="s">
        <v>108</v>
      </c>
      <c r="C70" s="40"/>
      <c r="D70" s="39"/>
      <c r="E70" s="100">
        <v>2011</v>
      </c>
      <c r="F70" s="100">
        <v>2017</v>
      </c>
      <c r="G70" s="110">
        <f>H70+I70</f>
        <v>4.7990000000000004</v>
      </c>
      <c r="H70" s="21">
        <f>FG70</f>
        <v>3.3960000000000004</v>
      </c>
      <c r="I70" s="38">
        <v>1.403</v>
      </c>
      <c r="J70" s="36"/>
      <c r="K70" s="21"/>
      <c r="L70" s="21"/>
      <c r="M70" s="21"/>
      <c r="N70" s="21"/>
      <c r="O70" s="21"/>
      <c r="P70" s="35"/>
      <c r="Q70" s="34">
        <v>0.60399999999999998</v>
      </c>
      <c r="R70" s="21">
        <f>S70+W70+X70</f>
        <v>0.60399999999999998</v>
      </c>
      <c r="S70" s="21">
        <f>T70+U70</f>
        <v>0</v>
      </c>
      <c r="T70" s="21"/>
      <c r="U70" s="21"/>
      <c r="V70" s="21"/>
      <c r="W70" s="21">
        <f>Q70</f>
        <v>0.60399999999999998</v>
      </c>
      <c r="X70" s="21"/>
      <c r="Y70" s="21"/>
      <c r="Z70" s="21"/>
      <c r="AA70" s="21"/>
      <c r="AB70" s="21">
        <v>0.29899999999999999</v>
      </c>
      <c r="AC70" s="21">
        <f>AD70+AK70+AP70</f>
        <v>0.29899999999999999</v>
      </c>
      <c r="AD70" s="21">
        <f>AE70</f>
        <v>0</v>
      </c>
      <c r="AE70" s="21"/>
      <c r="AF70" s="21"/>
      <c r="AG70" s="21">
        <f>AI70</f>
        <v>0</v>
      </c>
      <c r="AH70" s="21"/>
      <c r="AI70" s="21"/>
      <c r="AJ70" s="21"/>
      <c r="AK70" s="21">
        <f>AB70</f>
        <v>0.29899999999999999</v>
      </c>
      <c r="AL70" s="21"/>
      <c r="AM70" s="21"/>
      <c r="AN70" s="21"/>
      <c r="AO70" s="21"/>
      <c r="AP70" s="21">
        <f>AR70</f>
        <v>0</v>
      </c>
      <c r="AQ70" s="21"/>
      <c r="AR70" s="21"/>
      <c r="AS70" s="21"/>
      <c r="AT70" s="21">
        <f>AU70</f>
        <v>0</v>
      </c>
      <c r="AU70" s="21"/>
      <c r="AV70" s="21"/>
      <c r="AW70" s="21"/>
      <c r="AX70" s="21"/>
      <c r="AY70" s="21"/>
      <c r="AZ70" s="21"/>
      <c r="BA70" s="21"/>
      <c r="BB70" s="21"/>
      <c r="BC70" s="21">
        <v>0.64900000000000002</v>
      </c>
      <c r="BD70" s="21">
        <f>BE70+BL70+BQ70</f>
        <v>0.64900000000000002</v>
      </c>
      <c r="BE70" s="21">
        <f>BF70+BH70</f>
        <v>0</v>
      </c>
      <c r="BF70" s="21"/>
      <c r="BG70" s="21"/>
      <c r="BH70" s="21"/>
      <c r="BI70" s="21"/>
      <c r="BJ70" s="21"/>
      <c r="BK70" s="21"/>
      <c r="BL70" s="21">
        <f>BC70</f>
        <v>0.64900000000000002</v>
      </c>
      <c r="BM70" s="21"/>
      <c r="BN70" s="21"/>
      <c r="BO70" s="21"/>
      <c r="BP70" s="21"/>
      <c r="BQ70" s="21">
        <f>BS70</f>
        <v>0</v>
      </c>
      <c r="BR70" s="21"/>
      <c r="BS70" s="21"/>
      <c r="BT70" s="21"/>
      <c r="BU70" s="21">
        <f>BV70</f>
        <v>0</v>
      </c>
      <c r="BV70" s="21"/>
      <c r="BW70" s="21"/>
      <c r="BX70" s="21"/>
      <c r="BY70" s="21"/>
      <c r="BZ70" s="21"/>
      <c r="CA70" s="21"/>
      <c r="CB70" s="21"/>
      <c r="CC70" s="21"/>
      <c r="CD70" s="21">
        <v>0.70799999999999996</v>
      </c>
      <c r="CE70" s="21">
        <f>CF70+CM70+CR70</f>
        <v>0.70799999999999996</v>
      </c>
      <c r="CF70" s="21">
        <f>CG70+CI70</f>
        <v>0</v>
      </c>
      <c r="CG70" s="21"/>
      <c r="CH70" s="21"/>
      <c r="CI70" s="21">
        <f>CK70</f>
        <v>0</v>
      </c>
      <c r="CJ70" s="21"/>
      <c r="CK70" s="21"/>
      <c r="CL70" s="21"/>
      <c r="CM70" s="21">
        <f>CD70</f>
        <v>0.70799999999999996</v>
      </c>
      <c r="CN70" s="21"/>
      <c r="CO70" s="21"/>
      <c r="CP70" s="21"/>
      <c r="CQ70" s="21"/>
      <c r="CR70" s="21">
        <f>CT70</f>
        <v>0</v>
      </c>
      <c r="CS70" s="21"/>
      <c r="CT70" s="21"/>
      <c r="CU70" s="21"/>
      <c r="CV70" s="21">
        <f>CW70</f>
        <v>0</v>
      </c>
      <c r="CW70" s="21"/>
      <c r="CX70" s="21"/>
      <c r="CY70" s="21"/>
      <c r="CZ70" s="21"/>
      <c r="DA70" s="21"/>
      <c r="DB70" s="21"/>
      <c r="DC70" s="21"/>
      <c r="DD70" s="21"/>
      <c r="DE70" s="21">
        <v>0.623</v>
      </c>
      <c r="DF70" s="21">
        <f>DG70+DN70+DS70</f>
        <v>0.623</v>
      </c>
      <c r="DG70" s="21">
        <f>DH70+DJ70</f>
        <v>0</v>
      </c>
      <c r="DH70" s="21"/>
      <c r="DI70" s="21"/>
      <c r="DJ70" s="21">
        <f>DL70</f>
        <v>0</v>
      </c>
      <c r="DK70" s="21"/>
      <c r="DL70" s="21"/>
      <c r="DM70" s="21"/>
      <c r="DN70" s="21">
        <f>DE70</f>
        <v>0.623</v>
      </c>
      <c r="DO70" s="21"/>
      <c r="DP70" s="21"/>
      <c r="DQ70" s="21"/>
      <c r="DR70" s="21"/>
      <c r="DS70" s="21">
        <f>DU70</f>
        <v>0</v>
      </c>
      <c r="DT70" s="21"/>
      <c r="DU70" s="21"/>
      <c r="DV70" s="21"/>
      <c r="DW70" s="21">
        <f>DX70</f>
        <v>0</v>
      </c>
      <c r="DX70" s="21"/>
      <c r="DY70" s="21"/>
      <c r="DZ70" s="21"/>
      <c r="EA70" s="21"/>
      <c r="EB70" s="21"/>
      <c r="EC70" s="21"/>
      <c r="ED70" s="21"/>
      <c r="EE70" s="21"/>
      <c r="EF70" s="21">
        <v>0.51300000000000001</v>
      </c>
      <c r="EG70" s="21">
        <f>EH70+EO70+ET70</f>
        <v>0.51300000000000001</v>
      </c>
      <c r="EH70" s="21">
        <f>EI70+EK70</f>
        <v>0</v>
      </c>
      <c r="EI70" s="21"/>
      <c r="EJ70" s="21"/>
      <c r="EK70" s="21">
        <f>EM70</f>
        <v>0</v>
      </c>
      <c r="EL70" s="21"/>
      <c r="EM70" s="21"/>
      <c r="EN70" s="21"/>
      <c r="EO70" s="21">
        <f>EF70</f>
        <v>0.51300000000000001</v>
      </c>
      <c r="EP70" s="21"/>
      <c r="EQ70" s="21"/>
      <c r="ER70" s="21"/>
      <c r="ES70" s="21"/>
      <c r="ET70" s="21">
        <f>EV70</f>
        <v>0</v>
      </c>
      <c r="EU70" s="21"/>
      <c r="EV70" s="21"/>
      <c r="EW70" s="21"/>
      <c r="EX70" s="21">
        <f>EY70</f>
        <v>0</v>
      </c>
      <c r="EY70" s="21"/>
      <c r="EZ70" s="21"/>
      <c r="FA70" s="21"/>
      <c r="FB70" s="21"/>
      <c r="FC70" s="21"/>
      <c r="FD70" s="21"/>
      <c r="FE70" s="21"/>
      <c r="FF70" s="21"/>
      <c r="FG70" s="38">
        <f>EF70+DE70+CD70+BC70+AB70+Q70</f>
        <v>3.3960000000000004</v>
      </c>
      <c r="FH70" s="36">
        <f>FI70+FL70</f>
        <v>0</v>
      </c>
      <c r="FI70" s="21">
        <f>FJ70+FL70</f>
        <v>0</v>
      </c>
      <c r="FJ70" s="21">
        <f>EI70+CG70+BF70+AE70+T70+DH70</f>
        <v>0</v>
      </c>
      <c r="FK70" s="21"/>
      <c r="FL70" s="21">
        <f>FN70</f>
        <v>0</v>
      </c>
      <c r="FM70" s="21"/>
      <c r="FN70" s="21">
        <f>EM70+CK70+BJ70+AI70+V70+DL70</f>
        <v>0</v>
      </c>
      <c r="FO70" s="21"/>
      <c r="FP70" s="21">
        <f>EO70+CM70+BL70+AK70+W70+DN70</f>
        <v>3.3959999999999999</v>
      </c>
      <c r="FQ70" s="21"/>
      <c r="FR70" s="21"/>
      <c r="FS70" s="21"/>
      <c r="FT70" s="21"/>
      <c r="FU70" s="21">
        <f>ET70+CR70+BQ70+AP70+X70+DS70</f>
        <v>0</v>
      </c>
      <c r="FV70" s="21"/>
      <c r="FW70" s="21">
        <f>EV70+CT70+BS70+AR70+Y70+DU70</f>
        <v>0</v>
      </c>
      <c r="FX70" s="21"/>
      <c r="FY70" s="21">
        <f>EX70+CV70+BU70+AT70+Z70+DW70</f>
        <v>0</v>
      </c>
      <c r="FZ70" s="21">
        <f>EY70+CW70+BV70+AU70+AA70</f>
        <v>0</v>
      </c>
      <c r="GA70" s="21"/>
      <c r="GB70" s="21"/>
      <c r="GC70" s="21"/>
      <c r="GD70" s="21"/>
      <c r="GE70" s="21"/>
      <c r="GF70" s="21"/>
      <c r="GG70" s="35"/>
      <c r="GH70" s="34">
        <v>0.60299999999999998</v>
      </c>
      <c r="GI70" s="21">
        <v>0.253</v>
      </c>
      <c r="GJ70" s="21">
        <v>0.55000000000000004</v>
      </c>
      <c r="GK70" s="21">
        <v>0.6</v>
      </c>
      <c r="GL70" s="21">
        <v>0.52800000000000002</v>
      </c>
      <c r="GM70" s="21">
        <v>0.435</v>
      </c>
      <c r="GN70" s="38">
        <f>GH70+GI70+GJ70+GK70+GL70+GM70</f>
        <v>2.9690000000000003</v>
      </c>
    </row>
    <row r="71" spans="1:196" s="15" customFormat="1" ht="60.75" customHeight="1" outlineLevel="1" x14ac:dyDescent="0.25">
      <c r="A71" s="71" t="s">
        <v>107</v>
      </c>
      <c r="B71" s="111" t="s">
        <v>106</v>
      </c>
      <c r="C71" s="40"/>
      <c r="D71" s="39"/>
      <c r="E71" s="100">
        <v>2012</v>
      </c>
      <c r="F71" s="100">
        <v>2015</v>
      </c>
      <c r="G71" s="110">
        <f>H71+I71</f>
        <v>18.068039999999996</v>
      </c>
      <c r="H71" s="21">
        <f>FG71</f>
        <v>18.068039999999996</v>
      </c>
      <c r="I71" s="38"/>
      <c r="J71" s="36"/>
      <c r="K71" s="21"/>
      <c r="L71" s="21"/>
      <c r="M71" s="21"/>
      <c r="N71" s="21"/>
      <c r="O71" s="21"/>
      <c r="P71" s="35"/>
      <c r="Q71" s="34">
        <v>0.217</v>
      </c>
      <c r="R71" s="21">
        <f>S71+W71+X71</f>
        <v>0.217</v>
      </c>
      <c r="S71" s="21">
        <f>T71+U71</f>
        <v>0</v>
      </c>
      <c r="T71" s="21"/>
      <c r="U71" s="21"/>
      <c r="V71" s="21"/>
      <c r="W71" s="21">
        <f>Q71</f>
        <v>0.217</v>
      </c>
      <c r="X71" s="21"/>
      <c r="Y71" s="21"/>
      <c r="Z71" s="21"/>
      <c r="AA71" s="21"/>
      <c r="AB71" s="21">
        <f>GI71*1.18</f>
        <v>2.4024799999999997</v>
      </c>
      <c r="AC71" s="21">
        <f>AD71+AK71+AP71</f>
        <v>2.4024799999999997</v>
      </c>
      <c r="AD71" s="21">
        <f>AE71</f>
        <v>0</v>
      </c>
      <c r="AE71" s="21"/>
      <c r="AF71" s="21"/>
      <c r="AG71" s="21">
        <f>AI71</f>
        <v>0</v>
      </c>
      <c r="AH71" s="21"/>
      <c r="AI71" s="21"/>
      <c r="AJ71" s="21"/>
      <c r="AK71" s="21">
        <f>AB71</f>
        <v>2.4024799999999997</v>
      </c>
      <c r="AL71" s="21"/>
      <c r="AM71" s="21"/>
      <c r="AN71" s="21"/>
      <c r="AO71" s="21"/>
      <c r="AP71" s="21">
        <f>AR71</f>
        <v>0</v>
      </c>
      <c r="AQ71" s="21"/>
      <c r="AR71" s="21"/>
      <c r="AS71" s="21"/>
      <c r="AT71" s="21">
        <f>AU71</f>
        <v>0</v>
      </c>
      <c r="AU71" s="21"/>
      <c r="AV71" s="21"/>
      <c r="AW71" s="21"/>
      <c r="AX71" s="21"/>
      <c r="AY71" s="21"/>
      <c r="AZ71" s="21"/>
      <c r="BA71" s="21"/>
      <c r="BB71" s="21"/>
      <c r="BC71" s="21">
        <f>GJ71*1.18</f>
        <v>3.6957599999999999</v>
      </c>
      <c r="BD71" s="21">
        <f>BE71+BL71+BQ71</f>
        <v>3.6957599999999999</v>
      </c>
      <c r="BE71" s="21">
        <f>BF71+BH71</f>
        <v>0</v>
      </c>
      <c r="BF71" s="21"/>
      <c r="BG71" s="21"/>
      <c r="BH71" s="21"/>
      <c r="BI71" s="21"/>
      <c r="BJ71" s="21"/>
      <c r="BK71" s="21"/>
      <c r="BL71" s="21">
        <f>BC71</f>
        <v>3.6957599999999999</v>
      </c>
      <c r="BM71" s="21"/>
      <c r="BN71" s="21"/>
      <c r="BO71" s="21"/>
      <c r="BP71" s="21"/>
      <c r="BQ71" s="21">
        <f>BS71</f>
        <v>0</v>
      </c>
      <c r="BR71" s="21"/>
      <c r="BS71" s="21"/>
      <c r="BT71" s="21"/>
      <c r="BU71" s="21">
        <f>BV71</f>
        <v>0</v>
      </c>
      <c r="BV71" s="21"/>
      <c r="BW71" s="21"/>
      <c r="BX71" s="21"/>
      <c r="BY71" s="21"/>
      <c r="BZ71" s="21"/>
      <c r="CA71" s="21"/>
      <c r="CB71" s="21"/>
      <c r="CC71" s="21"/>
      <c r="CD71" s="21">
        <f>GK71*1.18</f>
        <v>3.3393999999999999</v>
      </c>
      <c r="CE71" s="21">
        <f>CF71+CM71+CR71</f>
        <v>3.3393999999999999</v>
      </c>
      <c r="CF71" s="21">
        <f>CG71+CI71</f>
        <v>0</v>
      </c>
      <c r="CG71" s="21"/>
      <c r="CH71" s="21"/>
      <c r="CI71" s="21">
        <f>CK71</f>
        <v>0</v>
      </c>
      <c r="CJ71" s="21"/>
      <c r="CK71" s="21"/>
      <c r="CL71" s="21"/>
      <c r="CM71" s="21">
        <f>CD71</f>
        <v>3.3393999999999999</v>
      </c>
      <c r="CN71" s="21"/>
      <c r="CO71" s="21"/>
      <c r="CP71" s="21"/>
      <c r="CQ71" s="21"/>
      <c r="CR71" s="21">
        <f>CT71</f>
        <v>0</v>
      </c>
      <c r="CS71" s="21"/>
      <c r="CT71" s="21"/>
      <c r="CU71" s="21"/>
      <c r="CV71" s="21">
        <f>CW71</f>
        <v>0</v>
      </c>
      <c r="CW71" s="21"/>
      <c r="CX71" s="21"/>
      <c r="CY71" s="21"/>
      <c r="CZ71" s="21"/>
      <c r="DA71" s="21"/>
      <c r="DB71" s="21"/>
      <c r="DC71" s="21"/>
      <c r="DD71" s="21"/>
      <c r="DE71" s="21">
        <f>GL71*1.18</f>
        <v>4.1889999999999992</v>
      </c>
      <c r="DF71" s="21">
        <f>DG71+DN71+DS71</f>
        <v>16.755999999999997</v>
      </c>
      <c r="DG71" s="21">
        <f>DH71+DJ71</f>
        <v>8.3779999999999983</v>
      </c>
      <c r="DH71" s="21">
        <f>DE71</f>
        <v>4.1889999999999992</v>
      </c>
      <c r="DI71" s="21"/>
      <c r="DJ71" s="21">
        <f>DL71</f>
        <v>4.1889999999999992</v>
      </c>
      <c r="DK71" s="21"/>
      <c r="DL71" s="21">
        <f>DE71</f>
        <v>4.1889999999999992</v>
      </c>
      <c r="DM71" s="21"/>
      <c r="DN71" s="21">
        <f>DE71</f>
        <v>4.1889999999999992</v>
      </c>
      <c r="DO71" s="21"/>
      <c r="DP71" s="21"/>
      <c r="DQ71" s="21"/>
      <c r="DR71" s="21"/>
      <c r="DS71" s="21">
        <f>DU71</f>
        <v>4.1889999999999992</v>
      </c>
      <c r="DT71" s="21"/>
      <c r="DU71" s="21">
        <f>DE71</f>
        <v>4.1889999999999992</v>
      </c>
      <c r="DV71" s="21"/>
      <c r="DW71" s="21">
        <f>DX71</f>
        <v>4.1889999999999992</v>
      </c>
      <c r="DX71" s="21">
        <f>DE71</f>
        <v>4.1889999999999992</v>
      </c>
      <c r="DY71" s="21"/>
      <c r="DZ71" s="21"/>
      <c r="EA71" s="21"/>
      <c r="EB71" s="21"/>
      <c r="EC71" s="21"/>
      <c r="ED71" s="21"/>
      <c r="EE71" s="21"/>
      <c r="EF71" s="21">
        <f>GM71*1.18</f>
        <v>4.2244000000000002</v>
      </c>
      <c r="EG71" s="21">
        <f>EH71+EO71+ET71</f>
        <v>0</v>
      </c>
      <c r="EH71" s="21">
        <f>EI71+EK71</f>
        <v>0</v>
      </c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38">
        <f>EF71+DE71+CD71+BC71+AB71+Q71</f>
        <v>18.068039999999996</v>
      </c>
      <c r="FH71" s="36">
        <f>FI71+FL71</f>
        <v>12.566999999999997</v>
      </c>
      <c r="FI71" s="21">
        <f>FJ71+FL71</f>
        <v>8.3779999999999983</v>
      </c>
      <c r="FJ71" s="21">
        <f>EI71+CG71+BF71+AE71+T71+DH71</f>
        <v>4.1889999999999992</v>
      </c>
      <c r="FK71" s="21"/>
      <c r="FL71" s="21">
        <f>FN71</f>
        <v>4.1889999999999992</v>
      </c>
      <c r="FM71" s="21"/>
      <c r="FN71" s="21">
        <f>EM71+CK71+BJ71+AI71+V71+DL71</f>
        <v>4.1889999999999992</v>
      </c>
      <c r="FO71" s="21"/>
      <c r="FP71" s="21">
        <f>EO71+CM71+BL71+AK71+W71+DN71</f>
        <v>13.843639999999997</v>
      </c>
      <c r="FQ71" s="21"/>
      <c r="FR71" s="21"/>
      <c r="FS71" s="21"/>
      <c r="FT71" s="21"/>
      <c r="FU71" s="21">
        <f>ET71+CR71+BQ71+AP71+X71+DS71</f>
        <v>4.1889999999999992</v>
      </c>
      <c r="FV71" s="21"/>
      <c r="FW71" s="21">
        <f>EV71+CT71+BS71+AR71+Y71+DU71</f>
        <v>4.1889999999999992</v>
      </c>
      <c r="FX71" s="21"/>
      <c r="FY71" s="21">
        <f>EX71+CV71+BU71+AT71+Z71+DW71</f>
        <v>4.1889999999999992</v>
      </c>
      <c r="FZ71" s="21">
        <f>EY71+CW71+BV71+AU71+AA71</f>
        <v>0</v>
      </c>
      <c r="GA71" s="21"/>
      <c r="GB71" s="21"/>
      <c r="GC71" s="21"/>
      <c r="GD71" s="21"/>
      <c r="GE71" s="21"/>
      <c r="GF71" s="21"/>
      <c r="GG71" s="35"/>
      <c r="GH71" s="34">
        <v>0.184</v>
      </c>
      <c r="GI71" s="21">
        <v>2.036</v>
      </c>
      <c r="GJ71" s="21">
        <v>3.1320000000000001</v>
      </c>
      <c r="GK71" s="21">
        <v>2.83</v>
      </c>
      <c r="GL71" s="21">
        <v>3.55</v>
      </c>
      <c r="GM71" s="21">
        <v>3.58</v>
      </c>
      <c r="GN71" s="38">
        <f>GH71+GI71+GJ71+GK71+GL71+GM71</f>
        <v>15.311999999999999</v>
      </c>
    </row>
    <row r="72" spans="1:196" s="74" customFormat="1" ht="46.5" hidden="1" customHeight="1" outlineLevel="1" x14ac:dyDescent="0.25">
      <c r="A72" s="76" t="s">
        <v>105</v>
      </c>
      <c r="B72" s="109" t="s">
        <v>104</v>
      </c>
      <c r="C72" s="46"/>
      <c r="D72" s="50"/>
      <c r="E72" s="50"/>
      <c r="F72" s="50"/>
      <c r="G72" s="37"/>
      <c r="H72" s="37"/>
      <c r="I72" s="33"/>
      <c r="J72" s="44"/>
      <c r="K72" s="37"/>
      <c r="L72" s="37"/>
      <c r="M72" s="37"/>
      <c r="N72" s="37"/>
      <c r="O72" s="37"/>
      <c r="P72" s="43"/>
      <c r="Q72" s="49"/>
      <c r="R72" s="37">
        <f>S72+W72+X72</f>
        <v>0</v>
      </c>
      <c r="S72" s="37">
        <f>T72+U72</f>
        <v>0</v>
      </c>
      <c r="T72" s="37"/>
      <c r="U72" s="37"/>
      <c r="V72" s="37"/>
      <c r="W72" s="37">
        <f>Q72</f>
        <v>0</v>
      </c>
      <c r="X72" s="37"/>
      <c r="Y72" s="37"/>
      <c r="Z72" s="37"/>
      <c r="AA72" s="37"/>
      <c r="AB72" s="37"/>
      <c r="AC72" s="37">
        <f>AD72+AK72+AP72</f>
        <v>0</v>
      </c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>
        <f>BE72+BL72+BQ72</f>
        <v>0</v>
      </c>
      <c r="BE72" s="37">
        <f>BF72+BH72</f>
        <v>0</v>
      </c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>
        <f>CF72+CM72+CR72</f>
        <v>0</v>
      </c>
      <c r="CF72" s="37">
        <f>CG72+CI72</f>
        <v>0</v>
      </c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>
        <f>DG72+DN72+DS72</f>
        <v>0</v>
      </c>
      <c r="DG72" s="37">
        <f>DH72+DJ72</f>
        <v>0</v>
      </c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>
        <f>EH72+EO72+ET72</f>
        <v>0</v>
      </c>
      <c r="EH72" s="37">
        <f>EI72+EK72</f>
        <v>0</v>
      </c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3">
        <f>EF72+DE72+CD72+BC72+AB72+Q72</f>
        <v>0</v>
      </c>
      <c r="FH72" s="44"/>
      <c r="FI72" s="37">
        <f>FJ72+FL72</f>
        <v>0</v>
      </c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43"/>
      <c r="GH72" s="49"/>
      <c r="GI72" s="37"/>
      <c r="GJ72" s="37"/>
      <c r="GK72" s="37"/>
      <c r="GL72" s="37"/>
      <c r="GM72" s="37"/>
      <c r="GN72" s="33">
        <f>GM72+GL72+GK72+GJ72+GI72+GH72</f>
        <v>0</v>
      </c>
    </row>
    <row r="73" spans="1:196" s="74" customFormat="1" ht="17.25" hidden="1" customHeight="1" outlineLevel="1" x14ac:dyDescent="0.25">
      <c r="A73" s="76"/>
      <c r="B73" s="108" t="s">
        <v>36</v>
      </c>
      <c r="C73" s="46"/>
      <c r="D73" s="50"/>
      <c r="E73" s="50"/>
      <c r="F73" s="50"/>
      <c r="G73" s="37"/>
      <c r="H73" s="37"/>
      <c r="I73" s="33"/>
      <c r="J73" s="44"/>
      <c r="K73" s="37"/>
      <c r="L73" s="37"/>
      <c r="M73" s="37"/>
      <c r="N73" s="37"/>
      <c r="O73" s="37"/>
      <c r="P73" s="43"/>
      <c r="Q73" s="49"/>
      <c r="R73" s="37">
        <f>S73+W73+X73</f>
        <v>0</v>
      </c>
      <c r="S73" s="37">
        <f>T73+U73</f>
        <v>0</v>
      </c>
      <c r="T73" s="37"/>
      <c r="U73" s="37"/>
      <c r="V73" s="37"/>
      <c r="W73" s="37"/>
      <c r="X73" s="37"/>
      <c r="Y73" s="37"/>
      <c r="Z73" s="37"/>
      <c r="AA73" s="37"/>
      <c r="AB73" s="37"/>
      <c r="AC73" s="37">
        <f>AD73+AK73+AP73</f>
        <v>0</v>
      </c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>
        <f>BE73+BL73+BQ73</f>
        <v>0</v>
      </c>
      <c r="BE73" s="37">
        <f>BF73+BH73</f>
        <v>0</v>
      </c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>
        <f>CF73+CM73+CR73</f>
        <v>0</v>
      </c>
      <c r="CF73" s="37">
        <f>CG73+CI73</f>
        <v>0</v>
      </c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>
        <f>DG73+DN73+DS73</f>
        <v>0</v>
      </c>
      <c r="DG73" s="37">
        <f>DH73+DJ73</f>
        <v>0</v>
      </c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>
        <f>EH73+EO73+ET73</f>
        <v>0</v>
      </c>
      <c r="EH73" s="37">
        <f>EI73+EK73</f>
        <v>0</v>
      </c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3"/>
      <c r="FH73" s="44"/>
      <c r="FI73" s="37">
        <f>FJ73+FL73</f>
        <v>0</v>
      </c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43"/>
      <c r="GH73" s="49"/>
      <c r="GI73" s="37"/>
      <c r="GJ73" s="37"/>
      <c r="GK73" s="37"/>
      <c r="GL73" s="37"/>
      <c r="GM73" s="37"/>
      <c r="GN73" s="33"/>
    </row>
    <row r="74" spans="1:196" s="74" customFormat="1" ht="26.25" hidden="1" customHeight="1" outlineLevel="1" x14ac:dyDescent="0.25">
      <c r="A74" s="76"/>
      <c r="B74" s="75" t="s">
        <v>35</v>
      </c>
      <c r="C74" s="46"/>
      <c r="D74" s="50"/>
      <c r="E74" s="50"/>
      <c r="F74" s="50"/>
      <c r="G74" s="37"/>
      <c r="H74" s="37"/>
      <c r="I74" s="33"/>
      <c r="J74" s="44"/>
      <c r="K74" s="37"/>
      <c r="L74" s="37"/>
      <c r="M74" s="37"/>
      <c r="N74" s="37"/>
      <c r="O74" s="37"/>
      <c r="P74" s="43"/>
      <c r="Q74" s="49"/>
      <c r="R74" s="37">
        <f>S74+W74+X74</f>
        <v>0</v>
      </c>
      <c r="S74" s="37">
        <f>T74+U74</f>
        <v>0</v>
      </c>
      <c r="T74" s="37"/>
      <c r="U74" s="37"/>
      <c r="V74" s="37"/>
      <c r="W74" s="37"/>
      <c r="X74" s="37"/>
      <c r="Y74" s="37"/>
      <c r="Z74" s="37"/>
      <c r="AA74" s="37"/>
      <c r="AB74" s="37"/>
      <c r="AC74" s="37">
        <f>AD74+AK74+AP74</f>
        <v>0</v>
      </c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>
        <f>BE74+BL74+BQ74</f>
        <v>0</v>
      </c>
      <c r="BE74" s="37">
        <f>BF74+BH74</f>
        <v>0</v>
      </c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>
        <f>CF74+CM74+CR74</f>
        <v>0</v>
      </c>
      <c r="CF74" s="37">
        <f>CG74+CI74</f>
        <v>0</v>
      </c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>
        <f>DG74+DN74+DS74</f>
        <v>0</v>
      </c>
      <c r="DG74" s="37">
        <f>DH74+DJ74</f>
        <v>0</v>
      </c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>
        <f>EH74+EO74+ET74</f>
        <v>0</v>
      </c>
      <c r="EH74" s="37">
        <f>EI74+EK74</f>
        <v>0</v>
      </c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3"/>
      <c r="FH74" s="44"/>
      <c r="FI74" s="37">
        <f>FJ74+FL74</f>
        <v>0</v>
      </c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43"/>
      <c r="GH74" s="49"/>
      <c r="GI74" s="37"/>
      <c r="GJ74" s="37"/>
      <c r="GK74" s="37"/>
      <c r="GL74" s="37"/>
      <c r="GM74" s="37"/>
      <c r="GN74" s="33"/>
    </row>
    <row r="75" spans="1:196" s="74" customFormat="1" ht="17.25" hidden="1" customHeight="1" outlineLevel="1" x14ac:dyDescent="0.25">
      <c r="A75" s="76"/>
      <c r="B75" s="107"/>
      <c r="C75" s="46"/>
      <c r="D75" s="50"/>
      <c r="E75" s="50"/>
      <c r="F75" s="50"/>
      <c r="G75" s="37"/>
      <c r="H75" s="37"/>
      <c r="I75" s="33"/>
      <c r="J75" s="44"/>
      <c r="K75" s="37"/>
      <c r="L75" s="37"/>
      <c r="M75" s="37"/>
      <c r="N75" s="37"/>
      <c r="O75" s="37"/>
      <c r="P75" s="43"/>
      <c r="Q75" s="49"/>
      <c r="R75" s="37">
        <f>S75+W75+X75</f>
        <v>0</v>
      </c>
      <c r="S75" s="37">
        <f>T75+U75</f>
        <v>0</v>
      </c>
      <c r="T75" s="37"/>
      <c r="U75" s="37"/>
      <c r="V75" s="37"/>
      <c r="W75" s="37"/>
      <c r="X75" s="37"/>
      <c r="Y75" s="37"/>
      <c r="Z75" s="37"/>
      <c r="AA75" s="37"/>
      <c r="AB75" s="37"/>
      <c r="AC75" s="37">
        <f>AD75+AK75+AP75</f>
        <v>0</v>
      </c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>
        <f>BE75+BL75+BQ75</f>
        <v>0</v>
      </c>
      <c r="BE75" s="37">
        <f>BF75+BH75</f>
        <v>0</v>
      </c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>
        <f>CF75+CM75+CR75</f>
        <v>0</v>
      </c>
      <c r="CF75" s="37">
        <f>CG75+CI75</f>
        <v>0</v>
      </c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>
        <f>DG75+DN75+DS75</f>
        <v>0</v>
      </c>
      <c r="DG75" s="37">
        <f>DH75+DJ75</f>
        <v>0</v>
      </c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>
        <f>EH75+EO75+ET75</f>
        <v>0</v>
      </c>
      <c r="EH75" s="37">
        <f>EI75+EK75</f>
        <v>0</v>
      </c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3"/>
      <c r="FH75" s="44"/>
      <c r="FI75" s="37">
        <f>FJ75+FL75</f>
        <v>0</v>
      </c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43"/>
      <c r="GH75" s="49"/>
      <c r="GI75" s="37"/>
      <c r="GJ75" s="37"/>
      <c r="GK75" s="37"/>
      <c r="GL75" s="37"/>
      <c r="GM75" s="37"/>
      <c r="GN75" s="33"/>
    </row>
    <row r="76" spans="1:196" s="74" customFormat="1" ht="17.25" hidden="1" customHeight="1" outlineLevel="1" x14ac:dyDescent="0.25">
      <c r="A76" s="76"/>
      <c r="B76" s="75" t="s">
        <v>103</v>
      </c>
      <c r="C76" s="46"/>
      <c r="D76" s="50"/>
      <c r="E76" s="50"/>
      <c r="F76" s="50"/>
      <c r="G76" s="37"/>
      <c r="H76" s="37"/>
      <c r="I76" s="33"/>
      <c r="J76" s="44"/>
      <c r="K76" s="37"/>
      <c r="L76" s="37"/>
      <c r="M76" s="37"/>
      <c r="N76" s="37"/>
      <c r="O76" s="37"/>
      <c r="P76" s="43"/>
      <c r="Q76" s="49"/>
      <c r="R76" s="37">
        <f>S76+W76+X76</f>
        <v>0</v>
      </c>
      <c r="S76" s="37">
        <f>T76+U76</f>
        <v>0</v>
      </c>
      <c r="T76" s="37"/>
      <c r="U76" s="37"/>
      <c r="V76" s="37"/>
      <c r="W76" s="37"/>
      <c r="X76" s="37"/>
      <c r="Y76" s="37"/>
      <c r="Z76" s="37"/>
      <c r="AA76" s="37"/>
      <c r="AB76" s="37"/>
      <c r="AC76" s="37">
        <f>AD76+AK76+AP76</f>
        <v>0</v>
      </c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>
        <f>BE76+BL76+BQ76</f>
        <v>0</v>
      </c>
      <c r="BE76" s="37">
        <f>BF76+BH76</f>
        <v>0</v>
      </c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>
        <f>CF76+CM76+CR76</f>
        <v>0</v>
      </c>
      <c r="CF76" s="37">
        <f>CG76+CI76</f>
        <v>0</v>
      </c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>
        <f>DG76+DN76+DS76</f>
        <v>0</v>
      </c>
      <c r="DG76" s="37">
        <f>DH76+DJ76</f>
        <v>0</v>
      </c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>
        <f>EH76+EO76+ET76</f>
        <v>0</v>
      </c>
      <c r="EH76" s="37">
        <f>EI76+EK76</f>
        <v>0</v>
      </c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3"/>
      <c r="FH76" s="44"/>
      <c r="FI76" s="37">
        <f>FJ76+FL76</f>
        <v>0</v>
      </c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43"/>
      <c r="GH76" s="49"/>
      <c r="GI76" s="37"/>
      <c r="GJ76" s="37"/>
      <c r="GK76" s="37"/>
      <c r="GL76" s="37"/>
      <c r="GM76" s="37"/>
      <c r="GN76" s="33"/>
    </row>
    <row r="77" spans="1:196" s="74" customFormat="1" ht="31.5" outlineLevel="1" x14ac:dyDescent="0.25">
      <c r="A77" s="76" t="s">
        <v>102</v>
      </c>
      <c r="B77" s="75" t="s">
        <v>50</v>
      </c>
      <c r="C77" s="46"/>
      <c r="D77" s="50"/>
      <c r="E77" s="50"/>
      <c r="F77" s="50"/>
      <c r="G77" s="37">
        <f>G78+G90</f>
        <v>3.8489999999999998</v>
      </c>
      <c r="H77" s="37">
        <f>H78+H90</f>
        <v>2.3769999999999998</v>
      </c>
      <c r="I77" s="33">
        <f>I78+I90</f>
        <v>1.472</v>
      </c>
      <c r="J77" s="44">
        <f>SUM(J83:J83)</f>
        <v>0</v>
      </c>
      <c r="K77" s="37">
        <f>SUM(K83:K83)</f>
        <v>0</v>
      </c>
      <c r="L77" s="37">
        <f>SUM(L83:L83)</f>
        <v>0</v>
      </c>
      <c r="M77" s="37">
        <f>SUM(M83:M83)</f>
        <v>0</v>
      </c>
      <c r="N77" s="37">
        <f>SUM(N83:N83)</f>
        <v>0</v>
      </c>
      <c r="O77" s="37">
        <f>SUM(O83:O83)</f>
        <v>0</v>
      </c>
      <c r="P77" s="43">
        <f>SUM(P83:P83)</f>
        <v>0</v>
      </c>
      <c r="Q77" s="49">
        <f>Q78+Q90</f>
        <v>2.3769999999999998</v>
      </c>
      <c r="R77" s="37">
        <f>S77+W77+X77</f>
        <v>0</v>
      </c>
      <c r="S77" s="37">
        <f>S78+S90</f>
        <v>0</v>
      </c>
      <c r="T77" s="37">
        <f>T78+T90</f>
        <v>0</v>
      </c>
      <c r="U77" s="37">
        <f>U78+U90</f>
        <v>0</v>
      </c>
      <c r="V77" s="37">
        <f>V78+V90</f>
        <v>0</v>
      </c>
      <c r="W77" s="37">
        <f>W78+W90</f>
        <v>0</v>
      </c>
      <c r="X77" s="37">
        <f>X78+X90</f>
        <v>0</v>
      </c>
      <c r="Y77" s="37">
        <f>Y78+Y90</f>
        <v>0</v>
      </c>
      <c r="Z77" s="37">
        <f>Z78+Z90</f>
        <v>0</v>
      </c>
      <c r="AA77" s="37">
        <f>AA78+AA90</f>
        <v>0</v>
      </c>
      <c r="AB77" s="37">
        <f>AB78+AB90</f>
        <v>0</v>
      </c>
      <c r="AC77" s="37">
        <f>AD77+AK77+AP77</f>
        <v>0</v>
      </c>
      <c r="AD77" s="37">
        <f>AD78+AD90</f>
        <v>0</v>
      </c>
      <c r="AE77" s="37">
        <f>AE78+AE90</f>
        <v>0</v>
      </c>
      <c r="AF77" s="37">
        <f>AF78+AF90</f>
        <v>0</v>
      </c>
      <c r="AG77" s="37">
        <f>AG78+AG90</f>
        <v>0</v>
      </c>
      <c r="AH77" s="37">
        <f>AH78+AH90</f>
        <v>0</v>
      </c>
      <c r="AI77" s="37">
        <f>AI78+AI90</f>
        <v>0</v>
      </c>
      <c r="AJ77" s="37">
        <f>AJ78+AJ90</f>
        <v>0</v>
      </c>
      <c r="AK77" s="37">
        <f>AK78+AK90</f>
        <v>0</v>
      </c>
      <c r="AL77" s="37">
        <f>AL78+AL90</f>
        <v>0</v>
      </c>
      <c r="AM77" s="37">
        <f>AM78+AM90</f>
        <v>0</v>
      </c>
      <c r="AN77" s="37">
        <f>AN78+AN90</f>
        <v>0</v>
      </c>
      <c r="AO77" s="37">
        <f>AO78+AO90</f>
        <v>0</v>
      </c>
      <c r="AP77" s="37">
        <f>AP78+AP90</f>
        <v>0</v>
      </c>
      <c r="AQ77" s="37">
        <f>AQ78+AQ90</f>
        <v>0</v>
      </c>
      <c r="AR77" s="37"/>
      <c r="AS77" s="37">
        <f>AS78+AS90</f>
        <v>0</v>
      </c>
      <c r="AT77" s="37">
        <f>AT78+AT90</f>
        <v>0</v>
      </c>
      <c r="AU77" s="37">
        <f>AU78+AU90</f>
        <v>0</v>
      </c>
      <c r="AV77" s="37">
        <f>AV78+AV90</f>
        <v>0</v>
      </c>
      <c r="AW77" s="37">
        <f>AW78+AW90</f>
        <v>0</v>
      </c>
      <c r="AX77" s="37">
        <f>AX78+AX90</f>
        <v>0</v>
      </c>
      <c r="AY77" s="37">
        <f>AY78+AY90</f>
        <v>0</v>
      </c>
      <c r="AZ77" s="37">
        <f>AZ78+AZ90</f>
        <v>0</v>
      </c>
      <c r="BA77" s="37">
        <f>BA78+BA90</f>
        <v>0</v>
      </c>
      <c r="BB77" s="37">
        <f>BB78+BB90</f>
        <v>0</v>
      </c>
      <c r="BC77" s="37">
        <f>BC78+BC90</f>
        <v>0</v>
      </c>
      <c r="BD77" s="37">
        <f>BE77+BL77+BQ77</f>
        <v>0</v>
      </c>
      <c r="BE77" s="37">
        <f>BF77+BH77</f>
        <v>0</v>
      </c>
      <c r="BF77" s="37">
        <f>BF78+BF90</f>
        <v>0</v>
      </c>
      <c r="BG77" s="37">
        <f>BG78+BG90</f>
        <v>0</v>
      </c>
      <c r="BH77" s="37">
        <f>BH78+BH90</f>
        <v>0</v>
      </c>
      <c r="BI77" s="37">
        <f>BI78+BI90</f>
        <v>0</v>
      </c>
      <c r="BJ77" s="37">
        <f>BJ78+BJ90</f>
        <v>0</v>
      </c>
      <c r="BK77" s="37">
        <f>BK78+BK90</f>
        <v>0</v>
      </c>
      <c r="BL77" s="37">
        <f>BL78+BL90</f>
        <v>0</v>
      </c>
      <c r="BM77" s="37">
        <f>BM78+BM90</f>
        <v>0</v>
      </c>
      <c r="BN77" s="37">
        <f>BN78+BN90</f>
        <v>0</v>
      </c>
      <c r="BO77" s="37">
        <f>BO78+BO90</f>
        <v>0</v>
      </c>
      <c r="BP77" s="37">
        <f>BP78+BP90</f>
        <v>0</v>
      </c>
      <c r="BQ77" s="37">
        <f>BQ78+BQ90</f>
        <v>0</v>
      </c>
      <c r="BR77" s="37">
        <f>BR78+BR90</f>
        <v>0</v>
      </c>
      <c r="BS77" s="37"/>
      <c r="BT77" s="37">
        <f>BT78+BT90</f>
        <v>0</v>
      </c>
      <c r="BU77" s="37">
        <f>BU78+BU90</f>
        <v>0</v>
      </c>
      <c r="BV77" s="37">
        <f>BV78+BV90</f>
        <v>0</v>
      </c>
      <c r="BW77" s="37">
        <f>BW78+BW90</f>
        <v>0</v>
      </c>
      <c r="BX77" s="37">
        <f>BX78+BX90</f>
        <v>0</v>
      </c>
      <c r="BY77" s="37">
        <f>BY78+BY90</f>
        <v>0</v>
      </c>
      <c r="BZ77" s="37">
        <f>BZ78+BZ90</f>
        <v>0</v>
      </c>
      <c r="CA77" s="37">
        <f>CA78+CA90</f>
        <v>0</v>
      </c>
      <c r="CB77" s="37">
        <f>CB78+CB90</f>
        <v>0</v>
      </c>
      <c r="CC77" s="37">
        <f>CC78+CC90</f>
        <v>0</v>
      </c>
      <c r="CD77" s="37">
        <f>CD78+CD90</f>
        <v>0</v>
      </c>
      <c r="CE77" s="37">
        <f>CF77+CM77+CR77</f>
        <v>0</v>
      </c>
      <c r="CF77" s="37">
        <f>CG77+CI77</f>
        <v>0</v>
      </c>
      <c r="CG77" s="37">
        <f>CG78+CG90</f>
        <v>0</v>
      </c>
      <c r="CH77" s="37">
        <f>CH78+CH90</f>
        <v>0</v>
      </c>
      <c r="CI77" s="37">
        <f>CI78+CI90</f>
        <v>0</v>
      </c>
      <c r="CJ77" s="37">
        <f>CJ78+CJ90</f>
        <v>0</v>
      </c>
      <c r="CK77" s="37">
        <f>CK78+CK90</f>
        <v>0</v>
      </c>
      <c r="CL77" s="37">
        <f>CL78+CL90</f>
        <v>0</v>
      </c>
      <c r="CM77" s="37">
        <f>CM78+CM90</f>
        <v>0</v>
      </c>
      <c r="CN77" s="37">
        <f>CN78+CN90</f>
        <v>0</v>
      </c>
      <c r="CO77" s="37">
        <f>CO78+CO90</f>
        <v>0</v>
      </c>
      <c r="CP77" s="37">
        <f>CP78+CP90</f>
        <v>0</v>
      </c>
      <c r="CQ77" s="37">
        <f>CQ78+CQ90</f>
        <v>0</v>
      </c>
      <c r="CR77" s="37">
        <f>CR78+CR90</f>
        <v>0</v>
      </c>
      <c r="CS77" s="37">
        <f>CS78+CS90</f>
        <v>0</v>
      </c>
      <c r="CT77" s="37"/>
      <c r="CU77" s="37">
        <f>CU78+CU90</f>
        <v>0</v>
      </c>
      <c r="CV77" s="37">
        <f>CV78+CV90</f>
        <v>0</v>
      </c>
      <c r="CW77" s="37">
        <f>CW78+CW90</f>
        <v>0</v>
      </c>
      <c r="CX77" s="37">
        <f>CX78+CX90</f>
        <v>0</v>
      </c>
      <c r="CY77" s="37">
        <f>CY78+CY90</f>
        <v>0</v>
      </c>
      <c r="CZ77" s="37">
        <f>CZ78+CZ90</f>
        <v>0</v>
      </c>
      <c r="DA77" s="37">
        <f>DA78+DA90</f>
        <v>0</v>
      </c>
      <c r="DB77" s="37">
        <f>DB78+DB90</f>
        <v>0</v>
      </c>
      <c r="DC77" s="37">
        <f>DC78+DC90</f>
        <v>0</v>
      </c>
      <c r="DD77" s="37">
        <f>DD78+DD90</f>
        <v>0</v>
      </c>
      <c r="DE77" s="37">
        <f>DE78+DE90</f>
        <v>0</v>
      </c>
      <c r="DF77" s="37">
        <f>DG77+DN77+DS77</f>
        <v>0</v>
      </c>
      <c r="DG77" s="37">
        <f>DH77+DJ77</f>
        <v>0</v>
      </c>
      <c r="DH77" s="37">
        <f>DH78+DH90</f>
        <v>0</v>
      </c>
      <c r="DI77" s="37">
        <f>DI78+DI90</f>
        <v>0</v>
      </c>
      <c r="DJ77" s="37">
        <f>DJ78+DJ90</f>
        <v>0</v>
      </c>
      <c r="DK77" s="37">
        <f>DK78+DK90</f>
        <v>0</v>
      </c>
      <c r="DL77" s="37">
        <f>DL78+DL90</f>
        <v>0</v>
      </c>
      <c r="DM77" s="37">
        <f>DM78+DM90</f>
        <v>0</v>
      </c>
      <c r="DN77" s="37">
        <f>DN78+DN90</f>
        <v>0</v>
      </c>
      <c r="DO77" s="37">
        <f>DO78+DO90</f>
        <v>0</v>
      </c>
      <c r="DP77" s="37">
        <f>DP78+DP90</f>
        <v>0</v>
      </c>
      <c r="DQ77" s="37">
        <f>DQ78+DQ90</f>
        <v>0</v>
      </c>
      <c r="DR77" s="37">
        <f>DR78+DR90</f>
        <v>0</v>
      </c>
      <c r="DS77" s="37">
        <f>DS78+DS90</f>
        <v>0</v>
      </c>
      <c r="DT77" s="37">
        <f>DT78+DT90</f>
        <v>0</v>
      </c>
      <c r="DU77" s="37"/>
      <c r="DV77" s="37">
        <f>DV78+DV90</f>
        <v>0</v>
      </c>
      <c r="DW77" s="37">
        <f>DW78+DW90</f>
        <v>0</v>
      </c>
      <c r="DX77" s="37">
        <f>DX78+DX90</f>
        <v>0</v>
      </c>
      <c r="DY77" s="37">
        <f>DY78+DY90</f>
        <v>0</v>
      </c>
      <c r="DZ77" s="37">
        <f>DZ78+DZ90</f>
        <v>0</v>
      </c>
      <c r="EA77" s="37">
        <f>EA78+EA90</f>
        <v>0</v>
      </c>
      <c r="EB77" s="37">
        <f>EB78+EB90</f>
        <v>0</v>
      </c>
      <c r="EC77" s="37">
        <f>EC78+EC90</f>
        <v>0</v>
      </c>
      <c r="ED77" s="37">
        <f>ED78+ED90</f>
        <v>0</v>
      </c>
      <c r="EE77" s="37">
        <f>EE78+EE90</f>
        <v>0</v>
      </c>
      <c r="EF77" s="37">
        <f>EF78+EF90</f>
        <v>0</v>
      </c>
      <c r="EG77" s="37">
        <f>EH77+EO77+ET77</f>
        <v>0</v>
      </c>
      <c r="EH77" s="37">
        <f>EI77+EK77</f>
        <v>0</v>
      </c>
      <c r="EI77" s="37">
        <f>EI78+EI90</f>
        <v>0</v>
      </c>
      <c r="EJ77" s="37">
        <f>EJ78+EJ90</f>
        <v>0</v>
      </c>
      <c r="EK77" s="37">
        <f>EK78+EK90</f>
        <v>0</v>
      </c>
      <c r="EL77" s="37">
        <f>EL78+EL90</f>
        <v>0</v>
      </c>
      <c r="EM77" s="37">
        <f>EM78+EM90</f>
        <v>0</v>
      </c>
      <c r="EN77" s="37">
        <f>EN78+EN90</f>
        <v>0</v>
      </c>
      <c r="EO77" s="37">
        <f>EO78+EO90</f>
        <v>0</v>
      </c>
      <c r="EP77" s="37">
        <f>EP78+EP90</f>
        <v>0</v>
      </c>
      <c r="EQ77" s="37">
        <f>EQ78+EQ90</f>
        <v>0</v>
      </c>
      <c r="ER77" s="37">
        <f>ER78+ER90</f>
        <v>0</v>
      </c>
      <c r="ES77" s="37">
        <f>ES78+ES90</f>
        <v>0</v>
      </c>
      <c r="ET77" s="37">
        <f>ET78+ET90</f>
        <v>0</v>
      </c>
      <c r="EU77" s="37">
        <f>EU78+EU90</f>
        <v>0</v>
      </c>
      <c r="EV77" s="37"/>
      <c r="EW77" s="37">
        <f>EW78+EW90</f>
        <v>0</v>
      </c>
      <c r="EX77" s="37">
        <f>EX78+EX90</f>
        <v>0</v>
      </c>
      <c r="EY77" s="37">
        <f>EY78+EY90</f>
        <v>0</v>
      </c>
      <c r="EZ77" s="37">
        <f>EZ78+EZ90</f>
        <v>0</v>
      </c>
      <c r="FA77" s="37">
        <f>FA78+FA90</f>
        <v>0</v>
      </c>
      <c r="FB77" s="37">
        <f>FB78+FB90</f>
        <v>0</v>
      </c>
      <c r="FC77" s="37">
        <f>FC78+FC90</f>
        <v>0</v>
      </c>
      <c r="FD77" s="37">
        <f>FD78+FD90</f>
        <v>0</v>
      </c>
      <c r="FE77" s="37">
        <f>FE78+FE90</f>
        <v>0</v>
      </c>
      <c r="FF77" s="37">
        <f>FF78+FF90</f>
        <v>0</v>
      </c>
      <c r="FG77" s="33">
        <f>FG78+FG90</f>
        <v>2.3769999999999998</v>
      </c>
      <c r="FH77" s="44">
        <f>FH78+FH90</f>
        <v>0</v>
      </c>
      <c r="FI77" s="37">
        <f>FJ77+FL77</f>
        <v>0</v>
      </c>
      <c r="FJ77" s="37">
        <f>FJ78+FJ90</f>
        <v>0</v>
      </c>
      <c r="FK77" s="37"/>
      <c r="FL77" s="37">
        <f>FL78+FL90</f>
        <v>0</v>
      </c>
      <c r="FM77" s="37"/>
      <c r="FN77" s="37">
        <f>FN78+FN90</f>
        <v>0</v>
      </c>
      <c r="FO77" s="37"/>
      <c r="FP77" s="37">
        <f>FP78+FP90</f>
        <v>0</v>
      </c>
      <c r="FQ77" s="37"/>
      <c r="FR77" s="37"/>
      <c r="FS77" s="37"/>
      <c r="FT77" s="37"/>
      <c r="FU77" s="37">
        <f>FU78+FU90</f>
        <v>0</v>
      </c>
      <c r="FV77" s="37"/>
      <c r="FW77" s="37"/>
      <c r="FX77" s="37"/>
      <c r="FY77" s="37">
        <f>FY78+FY90</f>
        <v>0</v>
      </c>
      <c r="FZ77" s="37">
        <f>FZ78+FZ90</f>
        <v>0</v>
      </c>
      <c r="GA77" s="37"/>
      <c r="GB77" s="37"/>
      <c r="GC77" s="37"/>
      <c r="GD77" s="37"/>
      <c r="GE77" s="37"/>
      <c r="GF77" s="37"/>
      <c r="GG77" s="43"/>
      <c r="GH77" s="49">
        <f>GH78+GH90</f>
        <v>3.1859999999999999</v>
      </c>
      <c r="GI77" s="37">
        <f>GI78+GI90</f>
        <v>0</v>
      </c>
      <c r="GJ77" s="37">
        <f>GJ78+GJ90</f>
        <v>0</v>
      </c>
      <c r="GK77" s="37">
        <f>GK78+GK90</f>
        <v>0</v>
      </c>
      <c r="GL77" s="37">
        <f>GL78+GL90</f>
        <v>0</v>
      </c>
      <c r="GM77" s="37">
        <f>GM78+GM90</f>
        <v>0</v>
      </c>
      <c r="GN77" s="33">
        <f>GN78+GN90</f>
        <v>3.1859999999999999</v>
      </c>
    </row>
    <row r="78" spans="1:196" s="74" customFormat="1" ht="17.25" hidden="1" customHeight="1" outlineLevel="1" x14ac:dyDescent="0.25">
      <c r="A78" s="76"/>
      <c r="B78" s="75" t="s">
        <v>49</v>
      </c>
      <c r="C78" s="46"/>
      <c r="D78" s="50"/>
      <c r="E78" s="50"/>
      <c r="F78" s="50"/>
      <c r="G78" s="37">
        <f>G79+G85</f>
        <v>0</v>
      </c>
      <c r="H78" s="37">
        <f>H79+H85</f>
        <v>0</v>
      </c>
      <c r="I78" s="33">
        <f>I79+I85</f>
        <v>0</v>
      </c>
      <c r="J78" s="44">
        <f>J79+J85</f>
        <v>0</v>
      </c>
      <c r="K78" s="37">
        <f>K79+K85</f>
        <v>0</v>
      </c>
      <c r="L78" s="37">
        <f>L79+L85</f>
        <v>0</v>
      </c>
      <c r="M78" s="37">
        <f>M79+M85</f>
        <v>0</v>
      </c>
      <c r="N78" s="37">
        <f>N79+N85</f>
        <v>0</v>
      </c>
      <c r="O78" s="37">
        <f>O79+O85</f>
        <v>0</v>
      </c>
      <c r="P78" s="43">
        <f>P79+P85</f>
        <v>0</v>
      </c>
      <c r="Q78" s="49">
        <f>Q79+Q85</f>
        <v>0</v>
      </c>
      <c r="R78" s="37">
        <f>S78+W78+X78</f>
        <v>0</v>
      </c>
      <c r="S78" s="37">
        <f>T78+U78</f>
        <v>0</v>
      </c>
      <c r="T78" s="37">
        <f>T79+T85</f>
        <v>0</v>
      </c>
      <c r="U78" s="37">
        <f>U79+U85</f>
        <v>0</v>
      </c>
      <c r="V78" s="37">
        <f>V79+V85</f>
        <v>0</v>
      </c>
      <c r="W78" s="37">
        <f>W79+W85</f>
        <v>0</v>
      </c>
      <c r="X78" s="37">
        <f>X79+X85</f>
        <v>0</v>
      </c>
      <c r="Y78" s="37">
        <f>Y79+Y85</f>
        <v>0</v>
      </c>
      <c r="Z78" s="37">
        <f>Z79+Z85</f>
        <v>0</v>
      </c>
      <c r="AA78" s="37">
        <f>AA79+AA85</f>
        <v>0</v>
      </c>
      <c r="AB78" s="37">
        <f>AB79+AB85</f>
        <v>0</v>
      </c>
      <c r="AC78" s="37">
        <f>AD78+AK78+AP78</f>
        <v>0</v>
      </c>
      <c r="AD78" s="37">
        <f>AD79+AD85</f>
        <v>0</v>
      </c>
      <c r="AE78" s="37">
        <f>AE79+AE85</f>
        <v>0</v>
      </c>
      <c r="AF78" s="37">
        <f>AF79+AF85</f>
        <v>0</v>
      </c>
      <c r="AG78" s="37">
        <f>AG79+AG85</f>
        <v>0</v>
      </c>
      <c r="AH78" s="37">
        <f>AH79+AH85</f>
        <v>0</v>
      </c>
      <c r="AI78" s="37">
        <f>AI79+AI85</f>
        <v>0</v>
      </c>
      <c r="AJ78" s="37">
        <f>AJ79+AJ85</f>
        <v>0</v>
      </c>
      <c r="AK78" s="37">
        <f>AK79+AK85</f>
        <v>0</v>
      </c>
      <c r="AL78" s="37">
        <f>AL79+AL85</f>
        <v>0</v>
      </c>
      <c r="AM78" s="37">
        <f>AM79+AM85</f>
        <v>0</v>
      </c>
      <c r="AN78" s="37">
        <f>AN79+AN85</f>
        <v>0</v>
      </c>
      <c r="AO78" s="37">
        <f>AO79+AO85</f>
        <v>0</v>
      </c>
      <c r="AP78" s="37">
        <f>AP79+AP85</f>
        <v>0</v>
      </c>
      <c r="AQ78" s="37">
        <f>AQ79+AQ85</f>
        <v>0</v>
      </c>
      <c r="AR78" s="37"/>
      <c r="AS78" s="37">
        <f>AS79+AS85</f>
        <v>0</v>
      </c>
      <c r="AT78" s="37">
        <f>AT79+AT85</f>
        <v>0</v>
      </c>
      <c r="AU78" s="37">
        <f>AU79+AU85</f>
        <v>0</v>
      </c>
      <c r="AV78" s="37">
        <f>AV79+AV85</f>
        <v>0</v>
      </c>
      <c r="AW78" s="37">
        <f>AW79+AW85</f>
        <v>0</v>
      </c>
      <c r="AX78" s="37">
        <f>AX79+AX85</f>
        <v>0</v>
      </c>
      <c r="AY78" s="37">
        <f>AY79+AY85</f>
        <v>0</v>
      </c>
      <c r="AZ78" s="37">
        <f>AZ79+AZ85</f>
        <v>0</v>
      </c>
      <c r="BA78" s="37">
        <f>BA79+BA85</f>
        <v>0</v>
      </c>
      <c r="BB78" s="37">
        <f>BB79+BB85</f>
        <v>0</v>
      </c>
      <c r="BC78" s="37">
        <f>BC79+BC85</f>
        <v>0</v>
      </c>
      <c r="BD78" s="37">
        <f>BE78+BL78+BQ78</f>
        <v>0</v>
      </c>
      <c r="BE78" s="37">
        <f>BF78+BH78</f>
        <v>0</v>
      </c>
      <c r="BF78" s="37">
        <f>BF79+BF85</f>
        <v>0</v>
      </c>
      <c r="BG78" s="37">
        <f>BG79+BG85</f>
        <v>0</v>
      </c>
      <c r="BH78" s="37">
        <f>BH79+BH85</f>
        <v>0</v>
      </c>
      <c r="BI78" s="37">
        <f>BI79+BI85</f>
        <v>0</v>
      </c>
      <c r="BJ78" s="37">
        <f>BJ79+BJ85</f>
        <v>0</v>
      </c>
      <c r="BK78" s="37">
        <f>BK79+BK85</f>
        <v>0</v>
      </c>
      <c r="BL78" s="37">
        <f>BL79+BL85</f>
        <v>0</v>
      </c>
      <c r="BM78" s="37">
        <f>BM79+BM85</f>
        <v>0</v>
      </c>
      <c r="BN78" s="37">
        <f>BN79+BN85</f>
        <v>0</v>
      </c>
      <c r="BO78" s="37">
        <f>BO79+BO85</f>
        <v>0</v>
      </c>
      <c r="BP78" s="37">
        <f>BP79+BP85</f>
        <v>0</v>
      </c>
      <c r="BQ78" s="37">
        <f>BQ79+BQ85</f>
        <v>0</v>
      </c>
      <c r="BR78" s="37">
        <f>BR79+BR85</f>
        <v>0</v>
      </c>
      <c r="BS78" s="37"/>
      <c r="BT78" s="37">
        <f>BT79+BT85</f>
        <v>0</v>
      </c>
      <c r="BU78" s="37">
        <f>BU79+BU85</f>
        <v>0</v>
      </c>
      <c r="BV78" s="37">
        <f>BV79+BV85</f>
        <v>0</v>
      </c>
      <c r="BW78" s="37">
        <f>BW79+BW85</f>
        <v>0</v>
      </c>
      <c r="BX78" s="37">
        <f>BX79+BX85</f>
        <v>0</v>
      </c>
      <c r="BY78" s="37">
        <f>BY79+BY85</f>
        <v>0</v>
      </c>
      <c r="BZ78" s="37">
        <f>BZ79+BZ85</f>
        <v>0</v>
      </c>
      <c r="CA78" s="37">
        <f>CA79+CA85</f>
        <v>0</v>
      </c>
      <c r="CB78" s="37">
        <f>CB79+CB85</f>
        <v>0</v>
      </c>
      <c r="CC78" s="37">
        <f>CC79+CC85</f>
        <v>0</v>
      </c>
      <c r="CD78" s="37">
        <f>CD79+CD85</f>
        <v>0</v>
      </c>
      <c r="CE78" s="37">
        <f>CF78+CM78+CR78</f>
        <v>0</v>
      </c>
      <c r="CF78" s="37">
        <f>CF79+CF85</f>
        <v>0</v>
      </c>
      <c r="CG78" s="37">
        <f>CG79+CG85</f>
        <v>0</v>
      </c>
      <c r="CH78" s="37">
        <f>CH79+CH85</f>
        <v>0</v>
      </c>
      <c r="CI78" s="37">
        <f>CI79+CI85</f>
        <v>0</v>
      </c>
      <c r="CJ78" s="37">
        <f>CJ79+CJ85</f>
        <v>0</v>
      </c>
      <c r="CK78" s="37">
        <f>CK79+CK85</f>
        <v>0</v>
      </c>
      <c r="CL78" s="37">
        <f>CL79+CL85</f>
        <v>0</v>
      </c>
      <c r="CM78" s="37">
        <f>CM79+CM85</f>
        <v>0</v>
      </c>
      <c r="CN78" s="37">
        <f>CN79+CN85</f>
        <v>0</v>
      </c>
      <c r="CO78" s="37">
        <f>CO79+CO85</f>
        <v>0</v>
      </c>
      <c r="CP78" s="37">
        <f>CP79+CP85</f>
        <v>0</v>
      </c>
      <c r="CQ78" s="37">
        <f>CQ79+CQ85</f>
        <v>0</v>
      </c>
      <c r="CR78" s="37">
        <f>CR79+CR85</f>
        <v>0</v>
      </c>
      <c r="CS78" s="37">
        <f>CS79+CS85</f>
        <v>0</v>
      </c>
      <c r="CT78" s="37"/>
      <c r="CU78" s="37">
        <f>CU79+CU85</f>
        <v>0</v>
      </c>
      <c r="CV78" s="37">
        <f>CV79+CV85</f>
        <v>0</v>
      </c>
      <c r="CW78" s="37">
        <f>CW79+CW85</f>
        <v>0</v>
      </c>
      <c r="CX78" s="37">
        <f>CX79+CX85</f>
        <v>0</v>
      </c>
      <c r="CY78" s="37">
        <f>CY79+CY85</f>
        <v>0</v>
      </c>
      <c r="CZ78" s="37">
        <f>CZ79+CZ85</f>
        <v>0</v>
      </c>
      <c r="DA78" s="37">
        <f>DA79+DA85</f>
        <v>0</v>
      </c>
      <c r="DB78" s="37">
        <f>DB79+DB85</f>
        <v>0</v>
      </c>
      <c r="DC78" s="37">
        <f>DC79+DC85</f>
        <v>0</v>
      </c>
      <c r="DD78" s="37">
        <f>DD79+DD85</f>
        <v>0</v>
      </c>
      <c r="DE78" s="37">
        <f>DE79+DE85</f>
        <v>0</v>
      </c>
      <c r="DF78" s="37">
        <f>DG78+DN78+DS78</f>
        <v>0</v>
      </c>
      <c r="DG78" s="37">
        <f>DH78+DJ78</f>
        <v>0</v>
      </c>
      <c r="DH78" s="37">
        <f>DH79+DH85</f>
        <v>0</v>
      </c>
      <c r="DI78" s="37">
        <f>DI79+DI85</f>
        <v>0</v>
      </c>
      <c r="DJ78" s="37">
        <f>DJ79+DJ85</f>
        <v>0</v>
      </c>
      <c r="DK78" s="37">
        <f>DK79+DK85</f>
        <v>0</v>
      </c>
      <c r="DL78" s="37">
        <f>DL79+DL85</f>
        <v>0</v>
      </c>
      <c r="DM78" s="37">
        <f>DM79+DM85</f>
        <v>0</v>
      </c>
      <c r="DN78" s="37">
        <f>DN79+DN85</f>
        <v>0</v>
      </c>
      <c r="DO78" s="37">
        <f>DO79+DO85</f>
        <v>0</v>
      </c>
      <c r="DP78" s="37">
        <f>DP79+DP85</f>
        <v>0</v>
      </c>
      <c r="DQ78" s="37">
        <f>DQ79+DQ85</f>
        <v>0</v>
      </c>
      <c r="DR78" s="37">
        <f>DR79+DR85</f>
        <v>0</v>
      </c>
      <c r="DS78" s="37">
        <f>DS79+DS85</f>
        <v>0</v>
      </c>
      <c r="DT78" s="37">
        <f>DT79+DT85</f>
        <v>0</v>
      </c>
      <c r="DU78" s="37"/>
      <c r="DV78" s="37">
        <f>DV79+DV85</f>
        <v>0</v>
      </c>
      <c r="DW78" s="37">
        <f>DW79+DW85</f>
        <v>0</v>
      </c>
      <c r="DX78" s="37">
        <f>DX79+DX85</f>
        <v>0</v>
      </c>
      <c r="DY78" s="37">
        <f>DY79+DY85</f>
        <v>0</v>
      </c>
      <c r="DZ78" s="37">
        <f>DZ79+DZ85</f>
        <v>0</v>
      </c>
      <c r="EA78" s="37">
        <f>EA79+EA85</f>
        <v>0</v>
      </c>
      <c r="EB78" s="37">
        <f>EB79+EB85</f>
        <v>0</v>
      </c>
      <c r="EC78" s="37">
        <f>EC79+EC85</f>
        <v>0</v>
      </c>
      <c r="ED78" s="37">
        <f>ED79+ED85</f>
        <v>0</v>
      </c>
      <c r="EE78" s="37">
        <f>EE79+EE85</f>
        <v>0</v>
      </c>
      <c r="EF78" s="37">
        <f>EF79+EF85</f>
        <v>0</v>
      </c>
      <c r="EG78" s="37">
        <f>EH78+EO78+ET78</f>
        <v>0</v>
      </c>
      <c r="EH78" s="37">
        <f>EI78+EK78</f>
        <v>0</v>
      </c>
      <c r="EI78" s="37">
        <f>EI79+EI85</f>
        <v>0</v>
      </c>
      <c r="EJ78" s="37">
        <f>EJ79+EJ85</f>
        <v>0</v>
      </c>
      <c r="EK78" s="37">
        <f>EK79+EK85</f>
        <v>0</v>
      </c>
      <c r="EL78" s="37">
        <f>EL79+EL85</f>
        <v>0</v>
      </c>
      <c r="EM78" s="37">
        <f>EM79+EM85</f>
        <v>0</v>
      </c>
      <c r="EN78" s="37">
        <f>EN79+EN85</f>
        <v>0</v>
      </c>
      <c r="EO78" s="37">
        <f>EO79+EO85</f>
        <v>0</v>
      </c>
      <c r="EP78" s="37">
        <f>EP79+EP85</f>
        <v>0</v>
      </c>
      <c r="EQ78" s="37">
        <f>EQ79+EQ85</f>
        <v>0</v>
      </c>
      <c r="ER78" s="37">
        <f>ER79+ER85</f>
        <v>0</v>
      </c>
      <c r="ES78" s="37">
        <f>ES79+ES85</f>
        <v>0</v>
      </c>
      <c r="ET78" s="37">
        <f>ET79+ET85</f>
        <v>0</v>
      </c>
      <c r="EU78" s="37">
        <f>EU79+EU85</f>
        <v>0</v>
      </c>
      <c r="EV78" s="37"/>
      <c r="EW78" s="37">
        <f>EW79+EW85</f>
        <v>0</v>
      </c>
      <c r="EX78" s="37">
        <f>EX79+EX85</f>
        <v>0</v>
      </c>
      <c r="EY78" s="37">
        <f>EY79+EY85</f>
        <v>0</v>
      </c>
      <c r="EZ78" s="37">
        <f>EZ79+EZ85</f>
        <v>0</v>
      </c>
      <c r="FA78" s="37">
        <f>FA79+FA85</f>
        <v>0</v>
      </c>
      <c r="FB78" s="37">
        <f>FB79+FB85</f>
        <v>0</v>
      </c>
      <c r="FC78" s="37">
        <f>FC79+FC85</f>
        <v>0</v>
      </c>
      <c r="FD78" s="37">
        <f>FD79+FD85</f>
        <v>0</v>
      </c>
      <c r="FE78" s="37">
        <f>FE79+FE85</f>
        <v>0</v>
      </c>
      <c r="FF78" s="37">
        <f>FF79+FF85</f>
        <v>0</v>
      </c>
      <c r="FG78" s="33">
        <f>FG79+FG85</f>
        <v>0</v>
      </c>
      <c r="FH78" s="44">
        <f>FH79+FH85</f>
        <v>0</v>
      </c>
      <c r="FI78" s="37">
        <f>FJ78+FL78</f>
        <v>0</v>
      </c>
      <c r="FJ78" s="37">
        <f>FJ79+FJ85</f>
        <v>0</v>
      </c>
      <c r="FK78" s="37"/>
      <c r="FL78" s="37">
        <f>FL79+FL85</f>
        <v>0</v>
      </c>
      <c r="FM78" s="37"/>
      <c r="FN78" s="37">
        <f>FN79+FN85</f>
        <v>0</v>
      </c>
      <c r="FO78" s="37"/>
      <c r="FP78" s="37">
        <f>FP79+FP85</f>
        <v>0</v>
      </c>
      <c r="FQ78" s="37"/>
      <c r="FR78" s="37"/>
      <c r="FS78" s="37"/>
      <c r="FT78" s="37"/>
      <c r="FU78" s="37">
        <f>FU79+FU85</f>
        <v>0</v>
      </c>
      <c r="FV78" s="37"/>
      <c r="FW78" s="37"/>
      <c r="FX78" s="37"/>
      <c r="FY78" s="37">
        <f>FY79+FY85</f>
        <v>0</v>
      </c>
      <c r="FZ78" s="37">
        <f>FZ79+FZ85</f>
        <v>0</v>
      </c>
      <c r="GA78" s="37"/>
      <c r="GB78" s="37"/>
      <c r="GC78" s="37"/>
      <c r="GD78" s="37"/>
      <c r="GE78" s="37"/>
      <c r="GF78" s="37"/>
      <c r="GG78" s="43"/>
      <c r="GH78" s="49">
        <f>GH79+GH85</f>
        <v>0</v>
      </c>
      <c r="GI78" s="37">
        <f>GI79+GI85</f>
        <v>0</v>
      </c>
      <c r="GJ78" s="37">
        <f>GJ79+GJ85</f>
        <v>0</v>
      </c>
      <c r="GK78" s="37">
        <f>GK79+GK85</f>
        <v>0</v>
      </c>
      <c r="GL78" s="37">
        <f>GL79+GL85</f>
        <v>0</v>
      </c>
      <c r="GM78" s="37">
        <f>GM79+GM85</f>
        <v>0</v>
      </c>
      <c r="GN78" s="33">
        <f>GN79+GN85</f>
        <v>0</v>
      </c>
    </row>
    <row r="79" spans="1:196" s="74" customFormat="1" ht="17.25" hidden="1" customHeight="1" outlineLevel="1" x14ac:dyDescent="0.25">
      <c r="A79" s="76"/>
      <c r="B79" s="75" t="s">
        <v>48</v>
      </c>
      <c r="C79" s="46"/>
      <c r="D79" s="50"/>
      <c r="E79" s="50"/>
      <c r="F79" s="50"/>
      <c r="G79" s="37">
        <f>G80+G81+G82+G84</f>
        <v>0</v>
      </c>
      <c r="H79" s="37">
        <f>H80+H81+H82+H84</f>
        <v>0</v>
      </c>
      <c r="I79" s="33">
        <f>I80+I81+I82+I84</f>
        <v>0</v>
      </c>
      <c r="J79" s="44">
        <f>J80+J81+J82+J84</f>
        <v>0</v>
      </c>
      <c r="K79" s="37">
        <f>K80+K81+K82+K84</f>
        <v>0</v>
      </c>
      <c r="L79" s="37">
        <f>L80+L81+L82+L84</f>
        <v>0</v>
      </c>
      <c r="M79" s="37">
        <f>M80+M81+M82+M84</f>
        <v>0</v>
      </c>
      <c r="N79" s="37">
        <f>N80+N81+N82+N84</f>
        <v>0</v>
      </c>
      <c r="O79" s="37">
        <f>O80+O81+O82+O84</f>
        <v>0</v>
      </c>
      <c r="P79" s="43">
        <f>P80+P81+P82+P84</f>
        <v>0</v>
      </c>
      <c r="Q79" s="49">
        <f>Q80+Q81+Q82+Q84</f>
        <v>0</v>
      </c>
      <c r="R79" s="37">
        <f>S79+W79+X79</f>
        <v>0</v>
      </c>
      <c r="S79" s="37">
        <f>T79+U79</f>
        <v>0</v>
      </c>
      <c r="T79" s="37">
        <f>T80+T81+T82+T84</f>
        <v>0</v>
      </c>
      <c r="U79" s="37">
        <f>U80+U81+U82+U84</f>
        <v>0</v>
      </c>
      <c r="V79" s="37">
        <f>V80+V81+V82+V84</f>
        <v>0</v>
      </c>
      <c r="W79" s="37">
        <f>W80+W81+W82+W84</f>
        <v>0</v>
      </c>
      <c r="X79" s="37">
        <f>X80+X81+X82+X84</f>
        <v>0</v>
      </c>
      <c r="Y79" s="37">
        <f>Y80+Y81+Y82+Y84</f>
        <v>0</v>
      </c>
      <c r="Z79" s="37">
        <f>Z80+Z81+Z82+Z84</f>
        <v>0</v>
      </c>
      <c r="AA79" s="37">
        <f>AA80+AA81+AA82+AA84</f>
        <v>0</v>
      </c>
      <c r="AB79" s="37">
        <f>AB80+AB81+AB82+AB84</f>
        <v>0</v>
      </c>
      <c r="AC79" s="37">
        <f>AD79+AK79+AP79</f>
        <v>0</v>
      </c>
      <c r="AD79" s="37">
        <f>AD80+AD81+AD82+AD84</f>
        <v>0</v>
      </c>
      <c r="AE79" s="37">
        <f>AE80+AE81+AE82+AE84</f>
        <v>0</v>
      </c>
      <c r="AF79" s="37">
        <f>AF80+AF81+AF82+AF84</f>
        <v>0</v>
      </c>
      <c r="AG79" s="37">
        <f>AG80+AG81+AG82+AG84</f>
        <v>0</v>
      </c>
      <c r="AH79" s="37">
        <f>AH80+AH81+AH82+AH84</f>
        <v>0</v>
      </c>
      <c r="AI79" s="37">
        <f>AI80+AI81+AI82+AI84</f>
        <v>0</v>
      </c>
      <c r="AJ79" s="37">
        <f>AJ80+AJ81+AJ82+AJ84</f>
        <v>0</v>
      </c>
      <c r="AK79" s="37">
        <f>AK80+AK81+AK82+AK84</f>
        <v>0</v>
      </c>
      <c r="AL79" s="37">
        <f>AL80+AL81+AL82+AL84</f>
        <v>0</v>
      </c>
      <c r="AM79" s="37">
        <f>AM80+AM81+AM82+AM84</f>
        <v>0</v>
      </c>
      <c r="AN79" s="37">
        <f>AN80+AN81+AN82+AN84</f>
        <v>0</v>
      </c>
      <c r="AO79" s="37">
        <f>AO80+AO81+AO82+AO84</f>
        <v>0</v>
      </c>
      <c r="AP79" s="37">
        <f>AP80+AP81+AP82+AP84</f>
        <v>0</v>
      </c>
      <c r="AQ79" s="37">
        <f>AQ80+AQ81+AQ82+AQ84</f>
        <v>0</v>
      </c>
      <c r="AR79" s="37"/>
      <c r="AS79" s="37">
        <f>AS80+AS81+AS82+AS84</f>
        <v>0</v>
      </c>
      <c r="AT79" s="37">
        <f>AT80+AT81+AT82+AT84</f>
        <v>0</v>
      </c>
      <c r="AU79" s="37">
        <f>AU80+AU81+AU82+AU84</f>
        <v>0</v>
      </c>
      <c r="AV79" s="37">
        <f>AV80+AV81+AV82+AV84</f>
        <v>0</v>
      </c>
      <c r="AW79" s="37">
        <f>AW80+AW81+AW82+AW84</f>
        <v>0</v>
      </c>
      <c r="AX79" s="37">
        <f>AX80+AX81+AX82+AX84</f>
        <v>0</v>
      </c>
      <c r="AY79" s="37">
        <f>AY80+AY81+AY82+AY84</f>
        <v>0</v>
      </c>
      <c r="AZ79" s="37">
        <f>AZ80+AZ81+AZ82+AZ84</f>
        <v>0</v>
      </c>
      <c r="BA79" s="37">
        <f>BA80+BA81+BA82+BA84</f>
        <v>0</v>
      </c>
      <c r="BB79" s="37">
        <f>BB80+BB81+BB82+BB84</f>
        <v>0</v>
      </c>
      <c r="BC79" s="37">
        <f>BC80+BC81+BC82+BC84</f>
        <v>0</v>
      </c>
      <c r="BD79" s="37">
        <f>BE79+BL79+BQ79</f>
        <v>0</v>
      </c>
      <c r="BE79" s="37">
        <f>BF79+BH79</f>
        <v>0</v>
      </c>
      <c r="BF79" s="37">
        <f>BF80+BF81+BF82+BF84</f>
        <v>0</v>
      </c>
      <c r="BG79" s="37">
        <f>BG80+BG81+BG82+BG84</f>
        <v>0</v>
      </c>
      <c r="BH79" s="37">
        <f>BH80+BH81+BH82+BH84</f>
        <v>0</v>
      </c>
      <c r="BI79" s="37">
        <f>BI80+BI81+BI82+BI84</f>
        <v>0</v>
      </c>
      <c r="BJ79" s="37">
        <f>BJ80+BJ81+BJ82+BJ84</f>
        <v>0</v>
      </c>
      <c r="BK79" s="37">
        <f>BK80+BK81+BK82+BK84</f>
        <v>0</v>
      </c>
      <c r="BL79" s="37">
        <f>BL80+BL81+BL82+BL84</f>
        <v>0</v>
      </c>
      <c r="BM79" s="37">
        <f>BM80+BM81+BM82+BM84</f>
        <v>0</v>
      </c>
      <c r="BN79" s="37">
        <f>BN80+BN81+BN82+BN84</f>
        <v>0</v>
      </c>
      <c r="BO79" s="37">
        <f>BO80+BO81+BO82+BO84</f>
        <v>0</v>
      </c>
      <c r="BP79" s="37">
        <f>BP80+BP81+BP82+BP84</f>
        <v>0</v>
      </c>
      <c r="BQ79" s="37">
        <f>BQ80+BQ81+BQ82+BQ84</f>
        <v>0</v>
      </c>
      <c r="BR79" s="37">
        <f>BR80+BR81+BR82+BR84</f>
        <v>0</v>
      </c>
      <c r="BS79" s="37"/>
      <c r="BT79" s="37">
        <f>BT80+BT81+BT82+BT84</f>
        <v>0</v>
      </c>
      <c r="BU79" s="37">
        <f>BU80+BU81+BU82+BU84</f>
        <v>0</v>
      </c>
      <c r="BV79" s="37">
        <f>BV80+BV81+BV82+BV84</f>
        <v>0</v>
      </c>
      <c r="BW79" s="37">
        <f>BW80+BW81+BW82+BW84</f>
        <v>0</v>
      </c>
      <c r="BX79" s="37">
        <f>BX80+BX81+BX82+BX84</f>
        <v>0</v>
      </c>
      <c r="BY79" s="37">
        <f>BY80+BY81+BY82+BY84</f>
        <v>0</v>
      </c>
      <c r="BZ79" s="37">
        <f>BZ80+BZ81+BZ82+BZ84</f>
        <v>0</v>
      </c>
      <c r="CA79" s="37">
        <f>CA80+CA81+CA82+CA84</f>
        <v>0</v>
      </c>
      <c r="CB79" s="37">
        <f>CB80+CB81+CB82+CB84</f>
        <v>0</v>
      </c>
      <c r="CC79" s="37">
        <f>CC80+CC81+CC82+CC84</f>
        <v>0</v>
      </c>
      <c r="CD79" s="37">
        <f>CD80+CD81+CD82+CD84</f>
        <v>0</v>
      </c>
      <c r="CE79" s="37">
        <f>CF79+CM79+CR79</f>
        <v>0</v>
      </c>
      <c r="CF79" s="37">
        <f>CF80+CF81+CF82+CF84</f>
        <v>0</v>
      </c>
      <c r="CG79" s="37">
        <f>CG80+CG81+CG82+CG84</f>
        <v>0</v>
      </c>
      <c r="CH79" s="37">
        <f>CH80+CH81+CH82+CH84</f>
        <v>0</v>
      </c>
      <c r="CI79" s="37">
        <f>CI80+CI81+CI82+CI84</f>
        <v>0</v>
      </c>
      <c r="CJ79" s="37">
        <f>CJ80+CJ81+CJ82+CJ84</f>
        <v>0</v>
      </c>
      <c r="CK79" s="37">
        <f>CK80+CK81+CK82+CK84</f>
        <v>0</v>
      </c>
      <c r="CL79" s="37">
        <f>CL80+CL81+CL82+CL84</f>
        <v>0</v>
      </c>
      <c r="CM79" s="37">
        <f>CM80+CM81+CM82+CM84</f>
        <v>0</v>
      </c>
      <c r="CN79" s="37">
        <f>CN80+CN81+CN82+CN84</f>
        <v>0</v>
      </c>
      <c r="CO79" s="37">
        <f>CO80+CO81+CO82+CO84</f>
        <v>0</v>
      </c>
      <c r="CP79" s="37">
        <f>CP80+CP81+CP82+CP84</f>
        <v>0</v>
      </c>
      <c r="CQ79" s="37">
        <f>CQ80+CQ81+CQ82+CQ84</f>
        <v>0</v>
      </c>
      <c r="CR79" s="37">
        <f>CR80+CR81+CR82+CR84</f>
        <v>0</v>
      </c>
      <c r="CS79" s="37">
        <f>CS80+CS81+CS82+CS84</f>
        <v>0</v>
      </c>
      <c r="CT79" s="37"/>
      <c r="CU79" s="37">
        <f>CU80+CU81+CU82+CU84</f>
        <v>0</v>
      </c>
      <c r="CV79" s="37">
        <f>CV80+CV81+CV82+CV84</f>
        <v>0</v>
      </c>
      <c r="CW79" s="37">
        <f>CW80+CW81+CW82+CW84</f>
        <v>0</v>
      </c>
      <c r="CX79" s="37">
        <f>CX80+CX81+CX82+CX84</f>
        <v>0</v>
      </c>
      <c r="CY79" s="37">
        <f>CY80+CY81+CY82+CY84</f>
        <v>0</v>
      </c>
      <c r="CZ79" s="37">
        <f>CZ80+CZ81+CZ82+CZ84</f>
        <v>0</v>
      </c>
      <c r="DA79" s="37">
        <f>DA80+DA81+DA82+DA84</f>
        <v>0</v>
      </c>
      <c r="DB79" s="37">
        <f>DB80+DB81+DB82+DB84</f>
        <v>0</v>
      </c>
      <c r="DC79" s="37">
        <f>DC80+DC81+DC82+DC84</f>
        <v>0</v>
      </c>
      <c r="DD79" s="37">
        <f>DD80+DD81+DD82+DD84</f>
        <v>0</v>
      </c>
      <c r="DE79" s="37">
        <f>DE80+DE81+DE82+DE84</f>
        <v>0</v>
      </c>
      <c r="DF79" s="37">
        <f>DG79+DN79+DS79</f>
        <v>0</v>
      </c>
      <c r="DG79" s="37">
        <f>DH79+DJ79</f>
        <v>0</v>
      </c>
      <c r="DH79" s="37">
        <f>DH80+DH81+DH82+DH84</f>
        <v>0</v>
      </c>
      <c r="DI79" s="37">
        <f>DI80+DI81+DI82+DI84</f>
        <v>0</v>
      </c>
      <c r="DJ79" s="37">
        <f>DJ80+DJ81+DJ82+DJ84</f>
        <v>0</v>
      </c>
      <c r="DK79" s="37">
        <f>DK80+DK81+DK82+DK84</f>
        <v>0</v>
      </c>
      <c r="DL79" s="37">
        <f>DL80+DL81+DL82+DL84</f>
        <v>0</v>
      </c>
      <c r="DM79" s="37">
        <f>DM80+DM81+DM82+DM84</f>
        <v>0</v>
      </c>
      <c r="DN79" s="37">
        <f>DN80+DN81+DN82+DN84</f>
        <v>0</v>
      </c>
      <c r="DO79" s="37">
        <f>DO80+DO81+DO82+DO84</f>
        <v>0</v>
      </c>
      <c r="DP79" s="37">
        <f>DP80+DP81+DP82+DP84</f>
        <v>0</v>
      </c>
      <c r="DQ79" s="37">
        <f>DQ80+DQ81+DQ82+DQ84</f>
        <v>0</v>
      </c>
      <c r="DR79" s="37">
        <f>DR80+DR81+DR82+DR84</f>
        <v>0</v>
      </c>
      <c r="DS79" s="37">
        <f>DS80+DS81+DS82+DS84</f>
        <v>0</v>
      </c>
      <c r="DT79" s="37">
        <f>DT80+DT81+DT82+DT84</f>
        <v>0</v>
      </c>
      <c r="DU79" s="37"/>
      <c r="DV79" s="37">
        <f>DV80+DV81+DV82+DV84</f>
        <v>0</v>
      </c>
      <c r="DW79" s="37">
        <f>DW80+DW81+DW82+DW84</f>
        <v>0</v>
      </c>
      <c r="DX79" s="37">
        <f>DX80+DX81+DX82+DX84</f>
        <v>0</v>
      </c>
      <c r="DY79" s="37">
        <f>DY80+DY81+DY82+DY84</f>
        <v>0</v>
      </c>
      <c r="DZ79" s="37">
        <f>DZ80+DZ81+DZ82+DZ84</f>
        <v>0</v>
      </c>
      <c r="EA79" s="37">
        <f>EA80+EA81+EA82+EA84</f>
        <v>0</v>
      </c>
      <c r="EB79" s="37">
        <f>EB80+EB81+EB82+EB84</f>
        <v>0</v>
      </c>
      <c r="EC79" s="37">
        <f>EC80+EC81+EC82+EC84</f>
        <v>0</v>
      </c>
      <c r="ED79" s="37">
        <f>ED80+ED81+ED82+ED84</f>
        <v>0</v>
      </c>
      <c r="EE79" s="37">
        <f>EE80+EE81+EE82+EE84</f>
        <v>0</v>
      </c>
      <c r="EF79" s="37">
        <f>EF80+EF81+EF82+EF84</f>
        <v>0</v>
      </c>
      <c r="EG79" s="37">
        <f>EH79+EO79+ET79</f>
        <v>0</v>
      </c>
      <c r="EH79" s="37">
        <f>EI79+EK79</f>
        <v>0</v>
      </c>
      <c r="EI79" s="37">
        <f>EI80+EI81+EI82+EI84</f>
        <v>0</v>
      </c>
      <c r="EJ79" s="37">
        <f>EJ80+EJ81+EJ82+EJ84</f>
        <v>0</v>
      </c>
      <c r="EK79" s="37">
        <f>EK80+EK81+EK82+EK84</f>
        <v>0</v>
      </c>
      <c r="EL79" s="37">
        <f>EL80+EL81+EL82+EL84</f>
        <v>0</v>
      </c>
      <c r="EM79" s="37">
        <f>EM80+EM81+EM82+EM84</f>
        <v>0</v>
      </c>
      <c r="EN79" s="37">
        <f>EN80+EN81+EN82+EN84</f>
        <v>0</v>
      </c>
      <c r="EO79" s="37">
        <f>EO80+EO81+EO82+EO84</f>
        <v>0</v>
      </c>
      <c r="EP79" s="37">
        <f>EP80+EP81+EP82+EP84</f>
        <v>0</v>
      </c>
      <c r="EQ79" s="37">
        <f>EQ80+EQ81+EQ82+EQ84</f>
        <v>0</v>
      </c>
      <c r="ER79" s="37">
        <f>ER80+ER81+ER82+ER84</f>
        <v>0</v>
      </c>
      <c r="ES79" s="37">
        <f>ES80+ES81+ES82+ES84</f>
        <v>0</v>
      </c>
      <c r="ET79" s="37">
        <f>ET80+ET81+ET82+ET84</f>
        <v>0</v>
      </c>
      <c r="EU79" s="37">
        <f>EU80+EU81+EU82+EU84</f>
        <v>0</v>
      </c>
      <c r="EV79" s="37"/>
      <c r="EW79" s="37">
        <f>EW80+EW81+EW82+EW84</f>
        <v>0</v>
      </c>
      <c r="EX79" s="37">
        <f>EX80+EX81+EX82+EX84</f>
        <v>0</v>
      </c>
      <c r="EY79" s="37">
        <f>EY80+EY81+EY82+EY84</f>
        <v>0</v>
      </c>
      <c r="EZ79" s="37">
        <f>EZ80+EZ81+EZ82+EZ84</f>
        <v>0</v>
      </c>
      <c r="FA79" s="37">
        <f>FA80+FA81+FA82+FA84</f>
        <v>0</v>
      </c>
      <c r="FB79" s="37">
        <f>FB80+FB81+FB82+FB84</f>
        <v>0</v>
      </c>
      <c r="FC79" s="37">
        <f>FC80+FC81+FC82+FC84</f>
        <v>0</v>
      </c>
      <c r="FD79" s="37">
        <f>FD80+FD81+FD82+FD84</f>
        <v>0</v>
      </c>
      <c r="FE79" s="37">
        <f>FE80+FE81+FE82+FE84</f>
        <v>0</v>
      </c>
      <c r="FF79" s="37">
        <f>FF80+FF81+FF82+FF84</f>
        <v>0</v>
      </c>
      <c r="FG79" s="33">
        <f>FG80+FG81+FG82+FG84</f>
        <v>0</v>
      </c>
      <c r="FH79" s="44">
        <f>FH80+FH81+FH82+FH84</f>
        <v>0</v>
      </c>
      <c r="FI79" s="37">
        <f>FJ79+FL79</f>
        <v>0</v>
      </c>
      <c r="FJ79" s="37">
        <f>FJ80+FJ81+FJ82+FJ84</f>
        <v>0</v>
      </c>
      <c r="FK79" s="37"/>
      <c r="FL79" s="37">
        <f>FL80+FL81+FL82+FL84</f>
        <v>0</v>
      </c>
      <c r="FM79" s="37"/>
      <c r="FN79" s="37">
        <f>FN80+FN81+FN82+FN84</f>
        <v>0</v>
      </c>
      <c r="FO79" s="37"/>
      <c r="FP79" s="37">
        <f>FP80+FP81+FP82+FP84</f>
        <v>0</v>
      </c>
      <c r="FQ79" s="37"/>
      <c r="FR79" s="37"/>
      <c r="FS79" s="37"/>
      <c r="FT79" s="37"/>
      <c r="FU79" s="37">
        <f>FU80+FU81+FU82+FU84</f>
        <v>0</v>
      </c>
      <c r="FV79" s="37"/>
      <c r="FW79" s="37"/>
      <c r="FX79" s="37"/>
      <c r="FY79" s="37">
        <f>FY80+FY81+FY82+FY84</f>
        <v>0</v>
      </c>
      <c r="FZ79" s="37">
        <f>FZ80+FZ81+FZ82+FZ84</f>
        <v>0</v>
      </c>
      <c r="GA79" s="37"/>
      <c r="GB79" s="37"/>
      <c r="GC79" s="37"/>
      <c r="GD79" s="37"/>
      <c r="GE79" s="37"/>
      <c r="GF79" s="37"/>
      <c r="GG79" s="43"/>
      <c r="GH79" s="49">
        <f>GH80+GH81+GH82+GH84</f>
        <v>0</v>
      </c>
      <c r="GI79" s="37">
        <f>GI80+GI81+GI82+GI84</f>
        <v>0</v>
      </c>
      <c r="GJ79" s="37">
        <f>GJ80+GJ81+GJ82+GJ84</f>
        <v>0</v>
      </c>
      <c r="GK79" s="37">
        <f>GK80+GK81+GK82+GK84</f>
        <v>0</v>
      </c>
      <c r="GL79" s="37">
        <f>GL80+GL81+GL82+GL84</f>
        <v>0</v>
      </c>
      <c r="GM79" s="37">
        <f>GM80+GM81+GM82+GM84</f>
        <v>0</v>
      </c>
      <c r="GN79" s="33">
        <f>GN80+GN81+GN82+GN84</f>
        <v>0</v>
      </c>
    </row>
    <row r="80" spans="1:196" s="74" customFormat="1" ht="17.25" hidden="1" customHeight="1" outlineLevel="1" x14ac:dyDescent="0.25">
      <c r="A80" s="76"/>
      <c r="B80" s="75" t="s">
        <v>47</v>
      </c>
      <c r="C80" s="46"/>
      <c r="D80" s="50"/>
      <c r="E80" s="50"/>
      <c r="F80" s="50"/>
      <c r="G80" s="37"/>
      <c r="H80" s="37"/>
      <c r="I80" s="33"/>
      <c r="J80" s="44"/>
      <c r="K80" s="37"/>
      <c r="L80" s="37"/>
      <c r="M80" s="37"/>
      <c r="N80" s="37"/>
      <c r="O80" s="37"/>
      <c r="P80" s="43"/>
      <c r="Q80" s="49"/>
      <c r="R80" s="37">
        <f>S80+W80+X80</f>
        <v>0</v>
      </c>
      <c r="S80" s="37">
        <f>T80+U80</f>
        <v>0</v>
      </c>
      <c r="T80" s="37"/>
      <c r="U80" s="37"/>
      <c r="V80" s="37"/>
      <c r="W80" s="37"/>
      <c r="X80" s="37"/>
      <c r="Y80" s="37"/>
      <c r="Z80" s="37"/>
      <c r="AA80" s="37"/>
      <c r="AB80" s="37"/>
      <c r="AC80" s="37">
        <f>AD80+AK80+AP80</f>
        <v>0</v>
      </c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>
        <f>BE80+BL80+BQ80</f>
        <v>0</v>
      </c>
      <c r="BE80" s="37">
        <f>BF80+BH80</f>
        <v>0</v>
      </c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>
        <f>CF80+CM80+CR80</f>
        <v>0</v>
      </c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>
        <f>DG80+DN80+DS80</f>
        <v>0</v>
      </c>
      <c r="DG80" s="37">
        <f>DH80+DJ80</f>
        <v>0</v>
      </c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>
        <f>EH80+EO80+ET80</f>
        <v>0</v>
      </c>
      <c r="EH80" s="37">
        <f>EI80+EK80</f>
        <v>0</v>
      </c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3"/>
      <c r="FH80" s="44"/>
      <c r="FI80" s="37">
        <f>FJ80+FL80</f>
        <v>0</v>
      </c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43"/>
      <c r="GH80" s="49"/>
      <c r="GI80" s="37"/>
      <c r="GJ80" s="37"/>
      <c r="GK80" s="37"/>
      <c r="GL80" s="37"/>
      <c r="GM80" s="37"/>
      <c r="GN80" s="33"/>
    </row>
    <row r="81" spans="1:196" s="74" customFormat="1" ht="17.25" hidden="1" customHeight="1" outlineLevel="1" x14ac:dyDescent="0.25">
      <c r="A81" s="76"/>
      <c r="B81" s="75" t="s">
        <v>46</v>
      </c>
      <c r="C81" s="46"/>
      <c r="D81" s="50"/>
      <c r="E81" s="50"/>
      <c r="F81" s="50"/>
      <c r="G81" s="37"/>
      <c r="H81" s="37"/>
      <c r="I81" s="33"/>
      <c r="J81" s="44"/>
      <c r="K81" s="37"/>
      <c r="L81" s="37"/>
      <c r="M81" s="37"/>
      <c r="N81" s="37"/>
      <c r="O81" s="37"/>
      <c r="P81" s="43"/>
      <c r="Q81" s="49"/>
      <c r="R81" s="37">
        <f>S81+W81+X81</f>
        <v>0</v>
      </c>
      <c r="S81" s="37">
        <f>T81+U81</f>
        <v>0</v>
      </c>
      <c r="T81" s="37"/>
      <c r="U81" s="37"/>
      <c r="V81" s="37"/>
      <c r="W81" s="37"/>
      <c r="X81" s="37"/>
      <c r="Y81" s="37"/>
      <c r="Z81" s="37"/>
      <c r="AA81" s="37"/>
      <c r="AB81" s="37"/>
      <c r="AC81" s="37">
        <f>AD81+AK81+AP81</f>
        <v>0</v>
      </c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>
        <f>BE81+BL81+BQ81</f>
        <v>0</v>
      </c>
      <c r="BE81" s="37">
        <f>BF81+BH81</f>
        <v>0</v>
      </c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>
        <f>CF81+CM81+CR81</f>
        <v>0</v>
      </c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>
        <f>DG81+DN81+DS81</f>
        <v>0</v>
      </c>
      <c r="DG81" s="37">
        <f>DH81+DJ81</f>
        <v>0</v>
      </c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>
        <f>EH81+EO81+ET81</f>
        <v>0</v>
      </c>
      <c r="EH81" s="37">
        <f>EI81+EK81</f>
        <v>0</v>
      </c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3"/>
      <c r="FH81" s="44"/>
      <c r="FI81" s="37">
        <f>FJ81+FL81</f>
        <v>0</v>
      </c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43"/>
      <c r="GH81" s="49"/>
      <c r="GI81" s="37"/>
      <c r="GJ81" s="37"/>
      <c r="GK81" s="37"/>
      <c r="GL81" s="37"/>
      <c r="GM81" s="37"/>
      <c r="GN81" s="33"/>
    </row>
    <row r="82" spans="1:196" s="74" customFormat="1" ht="17.25" hidden="1" customHeight="1" outlineLevel="1" x14ac:dyDescent="0.25">
      <c r="A82" s="76"/>
      <c r="B82" s="75" t="s">
        <v>45</v>
      </c>
      <c r="C82" s="46"/>
      <c r="D82" s="50"/>
      <c r="E82" s="50"/>
      <c r="F82" s="50"/>
      <c r="G82" s="37">
        <f>SUM(G83:G83)</f>
        <v>0</v>
      </c>
      <c r="H82" s="37">
        <f>SUM(H83:H83)</f>
        <v>0</v>
      </c>
      <c r="I82" s="33">
        <f>SUM(I83:I83)</f>
        <v>0</v>
      </c>
      <c r="J82" s="44">
        <f>SUM(J83:J83)</f>
        <v>0</v>
      </c>
      <c r="K82" s="37">
        <f>SUM(K83:K83)</f>
        <v>0</v>
      </c>
      <c r="L82" s="37">
        <f>SUM(L83:L83)</f>
        <v>0</v>
      </c>
      <c r="M82" s="37">
        <f>SUM(M83:M83)</f>
        <v>0</v>
      </c>
      <c r="N82" s="37">
        <f>SUM(N83:N83)</f>
        <v>0</v>
      </c>
      <c r="O82" s="37">
        <f>SUM(O83:O83)</f>
        <v>0</v>
      </c>
      <c r="P82" s="43">
        <f>SUM(P83:P83)</f>
        <v>0</v>
      </c>
      <c r="Q82" s="49">
        <f>SUM(Q83:Q83)</f>
        <v>0</v>
      </c>
      <c r="R82" s="37">
        <f>S82+W82+X82</f>
        <v>0</v>
      </c>
      <c r="S82" s="37">
        <f>T82+U82</f>
        <v>0</v>
      </c>
      <c r="T82" s="37">
        <f>SUM(T83:T83)</f>
        <v>0</v>
      </c>
      <c r="U82" s="37">
        <f>SUM(U83:U83)</f>
        <v>0</v>
      </c>
      <c r="V82" s="37">
        <f>SUM(V83:V83)</f>
        <v>0</v>
      </c>
      <c r="W82" s="37">
        <f>SUM(W83:W83)</f>
        <v>0</v>
      </c>
      <c r="X82" s="37">
        <f>SUM(X83:X83)</f>
        <v>0</v>
      </c>
      <c r="Y82" s="37">
        <f>SUM(Y83:Y83)</f>
        <v>0</v>
      </c>
      <c r="Z82" s="37">
        <f>SUM(Z83:Z83)</f>
        <v>0</v>
      </c>
      <c r="AA82" s="37">
        <f>SUM(AA83:AA83)</f>
        <v>0</v>
      </c>
      <c r="AB82" s="37">
        <f>SUM(AB83:AB83)</f>
        <v>0</v>
      </c>
      <c r="AC82" s="37">
        <f>AD82+AK82+AP82</f>
        <v>0</v>
      </c>
      <c r="AD82" s="37">
        <f>SUM(AD83:AD83)</f>
        <v>0</v>
      </c>
      <c r="AE82" s="37">
        <f>SUM(AE83:AE83)</f>
        <v>0</v>
      </c>
      <c r="AF82" s="37">
        <f>SUM(AF83:AF83)</f>
        <v>0</v>
      </c>
      <c r="AG82" s="37">
        <f>SUM(AG83:AG83)</f>
        <v>0</v>
      </c>
      <c r="AH82" s="37">
        <f>SUM(AH83:AH83)</f>
        <v>0</v>
      </c>
      <c r="AI82" s="37">
        <f>SUM(AI83:AI83)</f>
        <v>0</v>
      </c>
      <c r="AJ82" s="37">
        <f>SUM(AJ83:AJ83)</f>
        <v>0</v>
      </c>
      <c r="AK82" s="37">
        <f>SUM(AK83:AK83)</f>
        <v>0</v>
      </c>
      <c r="AL82" s="37">
        <f>SUM(AL83:AL83)</f>
        <v>0</v>
      </c>
      <c r="AM82" s="37">
        <f>SUM(AM83:AM83)</f>
        <v>0</v>
      </c>
      <c r="AN82" s="37">
        <f>SUM(AN83:AN83)</f>
        <v>0</v>
      </c>
      <c r="AO82" s="37">
        <f>SUM(AO83:AO83)</f>
        <v>0</v>
      </c>
      <c r="AP82" s="37">
        <f>SUM(AP83:AP83)</f>
        <v>0</v>
      </c>
      <c r="AQ82" s="37">
        <f>SUM(AQ83:AQ83)</f>
        <v>0</v>
      </c>
      <c r="AR82" s="37"/>
      <c r="AS82" s="37">
        <f>SUM(AS83:AS83)</f>
        <v>0</v>
      </c>
      <c r="AT82" s="37">
        <f>SUM(AT83:AT83)</f>
        <v>0</v>
      </c>
      <c r="AU82" s="37">
        <f>SUM(AU83:AU83)</f>
        <v>0</v>
      </c>
      <c r="AV82" s="37">
        <f>SUM(AV83:AV83)</f>
        <v>0</v>
      </c>
      <c r="AW82" s="37">
        <f>SUM(AW83:AW83)</f>
        <v>0</v>
      </c>
      <c r="AX82" s="37">
        <f>SUM(AX83:AX83)</f>
        <v>0</v>
      </c>
      <c r="AY82" s="37">
        <f>SUM(AY83:AY83)</f>
        <v>0</v>
      </c>
      <c r="AZ82" s="37">
        <f>SUM(AZ83:AZ83)</f>
        <v>0</v>
      </c>
      <c r="BA82" s="37">
        <f>SUM(BA83:BA83)</f>
        <v>0</v>
      </c>
      <c r="BB82" s="37">
        <f>SUM(BB83:BB83)</f>
        <v>0</v>
      </c>
      <c r="BC82" s="37">
        <f>SUM(BC83:BC83)</f>
        <v>0</v>
      </c>
      <c r="BD82" s="37">
        <f>BE82+BL82+BQ82</f>
        <v>0</v>
      </c>
      <c r="BE82" s="37">
        <f>BF82+BH82</f>
        <v>0</v>
      </c>
      <c r="BF82" s="37">
        <f>SUM(BF83:BF83)</f>
        <v>0</v>
      </c>
      <c r="BG82" s="37">
        <f>SUM(BG83:BG83)</f>
        <v>0</v>
      </c>
      <c r="BH82" s="37">
        <f>SUM(BH83:BH83)</f>
        <v>0</v>
      </c>
      <c r="BI82" s="37">
        <f>SUM(BI83:BI83)</f>
        <v>0</v>
      </c>
      <c r="BJ82" s="37">
        <f>SUM(BJ83:BJ83)</f>
        <v>0</v>
      </c>
      <c r="BK82" s="37">
        <f>SUM(BK83:BK83)</f>
        <v>0</v>
      </c>
      <c r="BL82" s="37">
        <f>SUM(BL83:BL83)</f>
        <v>0</v>
      </c>
      <c r="BM82" s="37">
        <f>SUM(BM83:BM83)</f>
        <v>0</v>
      </c>
      <c r="BN82" s="37">
        <f>SUM(BN83:BN83)</f>
        <v>0</v>
      </c>
      <c r="BO82" s="37">
        <f>SUM(BO83:BO83)</f>
        <v>0</v>
      </c>
      <c r="BP82" s="37">
        <f>SUM(BP83:BP83)</f>
        <v>0</v>
      </c>
      <c r="BQ82" s="37">
        <f>SUM(BQ83:BQ83)</f>
        <v>0</v>
      </c>
      <c r="BR82" s="37">
        <f>SUM(BR83:BR83)</f>
        <v>0</v>
      </c>
      <c r="BS82" s="37"/>
      <c r="BT82" s="37">
        <f>SUM(BT83:BT83)</f>
        <v>0</v>
      </c>
      <c r="BU82" s="37">
        <f>SUM(BU83:BU83)</f>
        <v>0</v>
      </c>
      <c r="BV82" s="37">
        <f>SUM(BV83:BV83)</f>
        <v>0</v>
      </c>
      <c r="BW82" s="37">
        <f>SUM(BW83:BW83)</f>
        <v>0</v>
      </c>
      <c r="BX82" s="37">
        <f>SUM(BX83:BX83)</f>
        <v>0</v>
      </c>
      <c r="BY82" s="37">
        <f>SUM(BY83:BY83)</f>
        <v>0</v>
      </c>
      <c r="BZ82" s="37">
        <f>SUM(BZ83:BZ83)</f>
        <v>0</v>
      </c>
      <c r="CA82" s="37">
        <f>SUM(CA83:CA83)</f>
        <v>0</v>
      </c>
      <c r="CB82" s="37">
        <f>SUM(CB83:CB83)</f>
        <v>0</v>
      </c>
      <c r="CC82" s="37">
        <f>SUM(CC83:CC83)</f>
        <v>0</v>
      </c>
      <c r="CD82" s="37">
        <f>SUM(CD83:CD83)</f>
        <v>0</v>
      </c>
      <c r="CE82" s="37">
        <f>CF82+CM82+CR82</f>
        <v>0</v>
      </c>
      <c r="CF82" s="37">
        <f>SUM(CF83:CF83)</f>
        <v>0</v>
      </c>
      <c r="CG82" s="37">
        <f>SUM(CG83:CG83)</f>
        <v>0</v>
      </c>
      <c r="CH82" s="37">
        <f>SUM(CH83:CH83)</f>
        <v>0</v>
      </c>
      <c r="CI82" s="37">
        <f>SUM(CI83:CI83)</f>
        <v>0</v>
      </c>
      <c r="CJ82" s="37">
        <f>SUM(CJ83:CJ83)</f>
        <v>0</v>
      </c>
      <c r="CK82" s="37">
        <f>SUM(CK83:CK83)</f>
        <v>0</v>
      </c>
      <c r="CL82" s="37">
        <f>SUM(CL83:CL83)</f>
        <v>0</v>
      </c>
      <c r="CM82" s="37">
        <f>SUM(CM83:CM83)</f>
        <v>0</v>
      </c>
      <c r="CN82" s="37">
        <f>SUM(CN83:CN83)</f>
        <v>0</v>
      </c>
      <c r="CO82" s="37">
        <f>SUM(CO83:CO83)</f>
        <v>0</v>
      </c>
      <c r="CP82" s="37">
        <f>SUM(CP83:CP83)</f>
        <v>0</v>
      </c>
      <c r="CQ82" s="37">
        <f>SUM(CQ83:CQ83)</f>
        <v>0</v>
      </c>
      <c r="CR82" s="37">
        <f>SUM(CR83:CR83)</f>
        <v>0</v>
      </c>
      <c r="CS82" s="37">
        <f>SUM(CS83:CS83)</f>
        <v>0</v>
      </c>
      <c r="CT82" s="37"/>
      <c r="CU82" s="37">
        <f>SUM(CU83:CU83)</f>
        <v>0</v>
      </c>
      <c r="CV82" s="37">
        <f>SUM(CV83:CV83)</f>
        <v>0</v>
      </c>
      <c r="CW82" s="37">
        <f>SUM(CW83:CW83)</f>
        <v>0</v>
      </c>
      <c r="CX82" s="37">
        <f>SUM(CX83:CX83)</f>
        <v>0</v>
      </c>
      <c r="CY82" s="37">
        <f>SUM(CY83:CY83)</f>
        <v>0</v>
      </c>
      <c r="CZ82" s="37">
        <f>SUM(CZ83:CZ83)</f>
        <v>0</v>
      </c>
      <c r="DA82" s="37">
        <f>SUM(DA83:DA83)</f>
        <v>0</v>
      </c>
      <c r="DB82" s="37">
        <f>SUM(DB83:DB83)</f>
        <v>0</v>
      </c>
      <c r="DC82" s="37">
        <f>SUM(DC83:DC83)</f>
        <v>0</v>
      </c>
      <c r="DD82" s="37">
        <f>SUM(DD83:DD83)</f>
        <v>0</v>
      </c>
      <c r="DE82" s="37">
        <f>SUM(DE83:DE83)</f>
        <v>0</v>
      </c>
      <c r="DF82" s="37">
        <f>DG82+DN82+DS82</f>
        <v>0</v>
      </c>
      <c r="DG82" s="37">
        <f>DH82+DJ82</f>
        <v>0</v>
      </c>
      <c r="DH82" s="37">
        <f>SUM(DH83:DH83)</f>
        <v>0</v>
      </c>
      <c r="DI82" s="37">
        <f>SUM(DI83:DI83)</f>
        <v>0</v>
      </c>
      <c r="DJ82" s="37">
        <f>SUM(DJ83:DJ83)</f>
        <v>0</v>
      </c>
      <c r="DK82" s="37">
        <f>SUM(DK83:DK83)</f>
        <v>0</v>
      </c>
      <c r="DL82" s="37">
        <f>SUM(DL83:DL83)</f>
        <v>0</v>
      </c>
      <c r="DM82" s="37">
        <f>SUM(DM83:DM83)</f>
        <v>0</v>
      </c>
      <c r="DN82" s="37">
        <f>SUM(DN83:DN83)</f>
        <v>0</v>
      </c>
      <c r="DO82" s="37">
        <f>SUM(DO83:DO83)</f>
        <v>0</v>
      </c>
      <c r="DP82" s="37">
        <f>SUM(DP83:DP83)</f>
        <v>0</v>
      </c>
      <c r="DQ82" s="37">
        <f>SUM(DQ83:DQ83)</f>
        <v>0</v>
      </c>
      <c r="DR82" s="37">
        <f>SUM(DR83:DR83)</f>
        <v>0</v>
      </c>
      <c r="DS82" s="37">
        <f>SUM(DS83:DS83)</f>
        <v>0</v>
      </c>
      <c r="DT82" s="37">
        <f>SUM(DT83:DT83)</f>
        <v>0</v>
      </c>
      <c r="DU82" s="37"/>
      <c r="DV82" s="37">
        <f>SUM(DV83:DV83)</f>
        <v>0</v>
      </c>
      <c r="DW82" s="37">
        <f>SUM(DW83:DW83)</f>
        <v>0</v>
      </c>
      <c r="DX82" s="37">
        <f>SUM(DX83:DX83)</f>
        <v>0</v>
      </c>
      <c r="DY82" s="37">
        <f>SUM(DY83:DY83)</f>
        <v>0</v>
      </c>
      <c r="DZ82" s="37">
        <f>SUM(DZ83:DZ83)</f>
        <v>0</v>
      </c>
      <c r="EA82" s="37">
        <f>SUM(EA83:EA83)</f>
        <v>0</v>
      </c>
      <c r="EB82" s="37">
        <f>SUM(EB83:EB83)</f>
        <v>0</v>
      </c>
      <c r="EC82" s="37">
        <f>SUM(EC83:EC83)</f>
        <v>0</v>
      </c>
      <c r="ED82" s="37">
        <f>SUM(ED83:ED83)</f>
        <v>0</v>
      </c>
      <c r="EE82" s="37">
        <f>SUM(EE83:EE83)</f>
        <v>0</v>
      </c>
      <c r="EF82" s="37">
        <f>SUM(EF83:EF83)</f>
        <v>0</v>
      </c>
      <c r="EG82" s="37">
        <f>EH82+EO82+ET82</f>
        <v>0</v>
      </c>
      <c r="EH82" s="37">
        <f>EI82+EK82</f>
        <v>0</v>
      </c>
      <c r="EI82" s="37">
        <f>SUM(EI83:EI83)</f>
        <v>0</v>
      </c>
      <c r="EJ82" s="37">
        <f>SUM(EJ83:EJ83)</f>
        <v>0</v>
      </c>
      <c r="EK82" s="37">
        <f>SUM(EK83:EK83)</f>
        <v>0</v>
      </c>
      <c r="EL82" s="37">
        <f>SUM(EL83:EL83)</f>
        <v>0</v>
      </c>
      <c r="EM82" s="37">
        <f>SUM(EM83:EM83)</f>
        <v>0</v>
      </c>
      <c r="EN82" s="37">
        <f>SUM(EN83:EN83)</f>
        <v>0</v>
      </c>
      <c r="EO82" s="37">
        <f>SUM(EO83:EO83)</f>
        <v>0</v>
      </c>
      <c r="EP82" s="37">
        <f>SUM(EP83:EP83)</f>
        <v>0</v>
      </c>
      <c r="EQ82" s="37">
        <f>SUM(EQ83:EQ83)</f>
        <v>0</v>
      </c>
      <c r="ER82" s="37">
        <f>SUM(ER83:ER83)</f>
        <v>0</v>
      </c>
      <c r="ES82" s="37">
        <f>SUM(ES83:ES83)</f>
        <v>0</v>
      </c>
      <c r="ET82" s="37">
        <f>SUM(ET83:ET83)</f>
        <v>0</v>
      </c>
      <c r="EU82" s="37">
        <f>SUM(EU83:EU83)</f>
        <v>0</v>
      </c>
      <c r="EV82" s="37"/>
      <c r="EW82" s="37">
        <f>SUM(EW83:EW83)</f>
        <v>0</v>
      </c>
      <c r="EX82" s="37">
        <f>SUM(EX83:EX83)</f>
        <v>0</v>
      </c>
      <c r="EY82" s="37">
        <f>SUM(EY83:EY83)</f>
        <v>0</v>
      </c>
      <c r="EZ82" s="37">
        <f>SUM(EZ83:EZ83)</f>
        <v>0</v>
      </c>
      <c r="FA82" s="37">
        <f>SUM(FA83:FA83)</f>
        <v>0</v>
      </c>
      <c r="FB82" s="37">
        <f>SUM(FB83:FB83)</f>
        <v>0</v>
      </c>
      <c r="FC82" s="37">
        <f>SUM(FC83:FC83)</f>
        <v>0</v>
      </c>
      <c r="FD82" s="37">
        <f>SUM(FD83:FD83)</f>
        <v>0</v>
      </c>
      <c r="FE82" s="37">
        <f>SUM(FE83:FE83)</f>
        <v>0</v>
      </c>
      <c r="FF82" s="37">
        <f>SUM(FF83:FF83)</f>
        <v>0</v>
      </c>
      <c r="FG82" s="33">
        <f>SUM(FG83:FG83)</f>
        <v>0</v>
      </c>
      <c r="FH82" s="44">
        <f>SUM(FH83:FH83)</f>
        <v>0</v>
      </c>
      <c r="FI82" s="37">
        <f>FJ82+FL82</f>
        <v>0</v>
      </c>
      <c r="FJ82" s="37">
        <f>SUM(FJ83:FJ83)</f>
        <v>0</v>
      </c>
      <c r="FK82" s="37"/>
      <c r="FL82" s="37">
        <f>SUM(FL83:FL83)</f>
        <v>0</v>
      </c>
      <c r="FM82" s="37"/>
      <c r="FN82" s="37">
        <f>SUM(FN83:FN83)</f>
        <v>0</v>
      </c>
      <c r="FO82" s="37"/>
      <c r="FP82" s="37">
        <f>SUM(FP83:FP83)</f>
        <v>0</v>
      </c>
      <c r="FQ82" s="37"/>
      <c r="FR82" s="37"/>
      <c r="FS82" s="37"/>
      <c r="FT82" s="37"/>
      <c r="FU82" s="37">
        <f>SUM(FU83:FU83)</f>
        <v>0</v>
      </c>
      <c r="FV82" s="37"/>
      <c r="FW82" s="37"/>
      <c r="FX82" s="37"/>
      <c r="FY82" s="37">
        <f>SUM(FY83:FY83)</f>
        <v>0</v>
      </c>
      <c r="FZ82" s="37">
        <f>SUM(FZ83:FZ83)</f>
        <v>0</v>
      </c>
      <c r="GA82" s="37"/>
      <c r="GB82" s="37"/>
      <c r="GC82" s="37"/>
      <c r="GD82" s="37"/>
      <c r="GE82" s="37"/>
      <c r="GF82" s="37"/>
      <c r="GG82" s="43"/>
      <c r="GH82" s="49">
        <f>SUM(GH83:GH83)</f>
        <v>0</v>
      </c>
      <c r="GI82" s="37">
        <f>SUM(GI83:GI83)</f>
        <v>0</v>
      </c>
      <c r="GJ82" s="37">
        <f>SUM(GJ83:GJ83)</f>
        <v>0</v>
      </c>
      <c r="GK82" s="37">
        <f>SUM(GK83:GK83)</f>
        <v>0</v>
      </c>
      <c r="GL82" s="37">
        <f>SUM(GL83:GL83)</f>
        <v>0</v>
      </c>
      <c r="GM82" s="37">
        <f>SUM(GM83:GM83)</f>
        <v>0</v>
      </c>
      <c r="GN82" s="33">
        <f>SUM(GN83:GN83)</f>
        <v>0</v>
      </c>
    </row>
    <row r="83" spans="1:196" s="74" customFormat="1" ht="17.25" hidden="1" customHeight="1" outlineLevel="1" x14ac:dyDescent="0.25">
      <c r="A83" s="104"/>
      <c r="B83" s="106"/>
      <c r="C83" s="46"/>
      <c r="D83" s="50"/>
      <c r="E83" s="50"/>
      <c r="F83" s="50"/>
      <c r="G83" s="37"/>
      <c r="H83" s="37"/>
      <c r="I83" s="33"/>
      <c r="J83" s="44"/>
      <c r="K83" s="37"/>
      <c r="L83" s="37"/>
      <c r="M83" s="37"/>
      <c r="N83" s="37"/>
      <c r="O83" s="37"/>
      <c r="P83" s="43"/>
      <c r="Q83" s="49"/>
      <c r="R83" s="37">
        <f>S83+W83+X83</f>
        <v>0</v>
      </c>
      <c r="S83" s="37">
        <f>T83+U83</f>
        <v>0</v>
      </c>
      <c r="T83" s="37"/>
      <c r="U83" s="37"/>
      <c r="V83" s="37"/>
      <c r="W83" s="37"/>
      <c r="X83" s="37"/>
      <c r="Y83" s="37"/>
      <c r="Z83" s="37"/>
      <c r="AA83" s="37"/>
      <c r="AB83" s="37"/>
      <c r="AC83" s="37">
        <f>AD83+AK83+AP83</f>
        <v>0</v>
      </c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>
        <f>BE83+BL83+BQ83</f>
        <v>0</v>
      </c>
      <c r="BE83" s="37">
        <f>BF83+BH83</f>
        <v>0</v>
      </c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>
        <f>CF83+CM83+CR83</f>
        <v>0</v>
      </c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>
        <f>DG83+DN83+DS83</f>
        <v>0</v>
      </c>
      <c r="DG83" s="37">
        <f>DH83+DJ83</f>
        <v>0</v>
      </c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>
        <f>EH83+EO83+ET83</f>
        <v>0</v>
      </c>
      <c r="EH83" s="37">
        <f>EI83+EK83</f>
        <v>0</v>
      </c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3"/>
      <c r="FH83" s="44"/>
      <c r="FI83" s="37">
        <f>FJ83+FL83</f>
        <v>0</v>
      </c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43"/>
      <c r="GH83" s="49"/>
      <c r="GI83" s="37"/>
      <c r="GJ83" s="37"/>
      <c r="GK83" s="37"/>
      <c r="GL83" s="37"/>
      <c r="GM83" s="37"/>
      <c r="GN83" s="33"/>
    </row>
    <row r="84" spans="1:196" s="74" customFormat="1" ht="17.25" hidden="1" customHeight="1" outlineLevel="1" x14ac:dyDescent="0.25">
      <c r="A84" s="104"/>
      <c r="B84" s="77" t="s">
        <v>42</v>
      </c>
      <c r="C84" s="46"/>
      <c r="D84" s="50"/>
      <c r="E84" s="103"/>
      <c r="F84" s="103"/>
      <c r="G84" s="37"/>
      <c r="H84" s="37"/>
      <c r="I84" s="33"/>
      <c r="J84" s="44"/>
      <c r="K84" s="37"/>
      <c r="L84" s="37"/>
      <c r="M84" s="37"/>
      <c r="N84" s="37"/>
      <c r="O84" s="37"/>
      <c r="P84" s="43"/>
      <c r="Q84" s="49"/>
      <c r="R84" s="37">
        <f>S84+W84+X84</f>
        <v>0</v>
      </c>
      <c r="S84" s="37">
        <f>T84+U84</f>
        <v>0</v>
      </c>
      <c r="T84" s="37"/>
      <c r="U84" s="37"/>
      <c r="V84" s="37"/>
      <c r="W84" s="37"/>
      <c r="X84" s="37"/>
      <c r="Y84" s="37"/>
      <c r="Z84" s="37"/>
      <c r="AA84" s="37"/>
      <c r="AB84" s="37"/>
      <c r="AC84" s="37">
        <f>AD84+AK84+AP84</f>
        <v>0</v>
      </c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>
        <f>BE84+BL84+BQ84</f>
        <v>0</v>
      </c>
      <c r="BE84" s="37">
        <f>BF84+BH84</f>
        <v>0</v>
      </c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>
        <f>CF84+CM84+CR84</f>
        <v>0</v>
      </c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>
        <f>DG84+DN84+DS84</f>
        <v>0</v>
      </c>
      <c r="DG84" s="37">
        <f>DH84+DJ84</f>
        <v>0</v>
      </c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>
        <f>EH84+EO84+ET84</f>
        <v>0</v>
      </c>
      <c r="EH84" s="37">
        <f>EI84+EK84</f>
        <v>0</v>
      </c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3"/>
      <c r="FH84" s="44"/>
      <c r="FI84" s="37">
        <f>FJ84+FL84</f>
        <v>0</v>
      </c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43"/>
      <c r="GH84" s="49"/>
      <c r="GI84" s="37"/>
      <c r="GJ84" s="37"/>
      <c r="GK84" s="37"/>
      <c r="GL84" s="37"/>
      <c r="GM84" s="37"/>
      <c r="GN84" s="33"/>
    </row>
    <row r="85" spans="1:196" s="74" customFormat="1" ht="17.25" hidden="1" customHeight="1" outlineLevel="1" x14ac:dyDescent="0.25">
      <c r="A85" s="104"/>
      <c r="B85" s="77" t="s">
        <v>41</v>
      </c>
      <c r="C85" s="46"/>
      <c r="D85" s="50"/>
      <c r="E85" s="103"/>
      <c r="F85" s="103"/>
      <c r="G85" s="37"/>
      <c r="H85" s="37"/>
      <c r="I85" s="33"/>
      <c r="J85" s="44"/>
      <c r="K85" s="37"/>
      <c r="L85" s="37"/>
      <c r="M85" s="37"/>
      <c r="N85" s="37"/>
      <c r="O85" s="37"/>
      <c r="P85" s="43"/>
      <c r="Q85" s="49"/>
      <c r="R85" s="37">
        <f>S85+W85+X85</f>
        <v>0</v>
      </c>
      <c r="S85" s="37">
        <f>T85+U85</f>
        <v>0</v>
      </c>
      <c r="T85" s="37"/>
      <c r="U85" s="37"/>
      <c r="V85" s="37"/>
      <c r="W85" s="37"/>
      <c r="X85" s="37"/>
      <c r="Y85" s="37"/>
      <c r="Z85" s="37"/>
      <c r="AA85" s="37"/>
      <c r="AB85" s="37"/>
      <c r="AC85" s="37">
        <f>AD85+AK85+AP85</f>
        <v>0</v>
      </c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>
        <f>BE85+BL85+BQ85</f>
        <v>0</v>
      </c>
      <c r="BE85" s="37">
        <f>BF85+BH85</f>
        <v>0</v>
      </c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>
        <f>CF85+CM85+CR85</f>
        <v>0</v>
      </c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>
        <f>DG85+DN85+DS85</f>
        <v>0</v>
      </c>
      <c r="DG85" s="37">
        <f>DH85+DJ85</f>
        <v>0</v>
      </c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>
        <f>EH85+EO85+ET85</f>
        <v>0</v>
      </c>
      <c r="EH85" s="37">
        <f>EI85+EK85</f>
        <v>0</v>
      </c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3"/>
      <c r="FH85" s="44"/>
      <c r="FI85" s="37">
        <f>FJ85+FL85</f>
        <v>0</v>
      </c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43"/>
      <c r="GH85" s="49"/>
      <c r="GI85" s="37"/>
      <c r="GJ85" s="37"/>
      <c r="GK85" s="37"/>
      <c r="GL85" s="37"/>
      <c r="GM85" s="37"/>
      <c r="GN85" s="33"/>
    </row>
    <row r="86" spans="1:196" s="74" customFormat="1" ht="17.25" hidden="1" customHeight="1" outlineLevel="1" x14ac:dyDescent="0.25">
      <c r="A86" s="104"/>
      <c r="B86" s="77" t="s">
        <v>40</v>
      </c>
      <c r="C86" s="46"/>
      <c r="D86" s="50"/>
      <c r="E86" s="103"/>
      <c r="F86" s="103"/>
      <c r="G86" s="37"/>
      <c r="H86" s="37"/>
      <c r="I86" s="33"/>
      <c r="J86" s="44"/>
      <c r="K86" s="37"/>
      <c r="L86" s="37"/>
      <c r="M86" s="37"/>
      <c r="N86" s="37"/>
      <c r="O86" s="37"/>
      <c r="P86" s="43"/>
      <c r="Q86" s="49"/>
      <c r="R86" s="37">
        <f>S86+W86+X86</f>
        <v>0</v>
      </c>
      <c r="S86" s="37">
        <f>T86+U86</f>
        <v>0</v>
      </c>
      <c r="T86" s="37"/>
      <c r="U86" s="37"/>
      <c r="V86" s="37"/>
      <c r="W86" s="37"/>
      <c r="X86" s="37"/>
      <c r="Y86" s="37"/>
      <c r="Z86" s="37"/>
      <c r="AA86" s="37"/>
      <c r="AB86" s="37"/>
      <c r="AC86" s="37">
        <f>AD86+AK86+AP86</f>
        <v>0</v>
      </c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>
        <f>BE86+BL86+BQ86</f>
        <v>0</v>
      </c>
      <c r="BE86" s="37">
        <f>BF86+BH86</f>
        <v>0</v>
      </c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>
        <f>CF86+CM86+CR86</f>
        <v>0</v>
      </c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>
        <f>DG86+DN86+DS86</f>
        <v>0</v>
      </c>
      <c r="DG86" s="37">
        <f>DH86+DJ86</f>
        <v>0</v>
      </c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>
        <f>EH86+EO86+ET86</f>
        <v>0</v>
      </c>
      <c r="EH86" s="37">
        <f>EI86+EK86</f>
        <v>0</v>
      </c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3"/>
      <c r="FH86" s="44"/>
      <c r="FI86" s="37">
        <f>FJ86+FL86</f>
        <v>0</v>
      </c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43"/>
      <c r="GH86" s="49"/>
      <c r="GI86" s="37"/>
      <c r="GJ86" s="37"/>
      <c r="GK86" s="37"/>
      <c r="GL86" s="37"/>
      <c r="GM86" s="37"/>
      <c r="GN86" s="33"/>
    </row>
    <row r="87" spans="1:196" s="74" customFormat="1" ht="17.25" hidden="1" customHeight="1" outlineLevel="1" x14ac:dyDescent="0.25">
      <c r="A87" s="104"/>
      <c r="B87" s="77" t="s">
        <v>39</v>
      </c>
      <c r="C87" s="46"/>
      <c r="D87" s="50"/>
      <c r="E87" s="103"/>
      <c r="F87" s="103"/>
      <c r="G87" s="37"/>
      <c r="H87" s="37"/>
      <c r="I87" s="33"/>
      <c r="J87" s="44"/>
      <c r="K87" s="37"/>
      <c r="L87" s="37"/>
      <c r="M87" s="37"/>
      <c r="N87" s="37"/>
      <c r="O87" s="37"/>
      <c r="P87" s="43"/>
      <c r="Q87" s="49"/>
      <c r="R87" s="37">
        <f>S87+W87+X87</f>
        <v>0</v>
      </c>
      <c r="S87" s="37">
        <f>T87+U87</f>
        <v>0</v>
      </c>
      <c r="T87" s="37"/>
      <c r="U87" s="37"/>
      <c r="V87" s="37"/>
      <c r="W87" s="37"/>
      <c r="X87" s="37"/>
      <c r="Y87" s="37"/>
      <c r="Z87" s="37"/>
      <c r="AA87" s="37"/>
      <c r="AB87" s="37"/>
      <c r="AC87" s="37">
        <f>AD87+AK87+AP87</f>
        <v>0</v>
      </c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>
        <f>BE87+BL87+BQ87</f>
        <v>0</v>
      </c>
      <c r="BE87" s="37">
        <f>BF87+BH87</f>
        <v>0</v>
      </c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>
        <f>CF87+CM87+CR87</f>
        <v>0</v>
      </c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>
        <f>DG87+DN87+DS87</f>
        <v>0</v>
      </c>
      <c r="DG87" s="37">
        <f>DH87+DJ87</f>
        <v>0</v>
      </c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>
        <f>EH87+EO87+ET87</f>
        <v>0</v>
      </c>
      <c r="EH87" s="37">
        <f>EI87+EK87</f>
        <v>0</v>
      </c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3"/>
      <c r="FH87" s="44"/>
      <c r="FI87" s="37">
        <f>FJ87+FL87</f>
        <v>0</v>
      </c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43"/>
      <c r="GH87" s="49"/>
      <c r="GI87" s="37"/>
      <c r="GJ87" s="37"/>
      <c r="GK87" s="37"/>
      <c r="GL87" s="37"/>
      <c r="GM87" s="37"/>
      <c r="GN87" s="33"/>
    </row>
    <row r="88" spans="1:196" s="74" customFormat="1" ht="17.25" hidden="1" customHeight="1" outlineLevel="1" x14ac:dyDescent="0.25">
      <c r="A88" s="104"/>
      <c r="B88" s="77" t="s">
        <v>38</v>
      </c>
      <c r="C88" s="46"/>
      <c r="D88" s="50"/>
      <c r="E88" s="103"/>
      <c r="F88" s="103"/>
      <c r="G88" s="37"/>
      <c r="H88" s="37"/>
      <c r="I88" s="33"/>
      <c r="J88" s="44"/>
      <c r="K88" s="37"/>
      <c r="L88" s="37"/>
      <c r="M88" s="37"/>
      <c r="N88" s="37"/>
      <c r="O88" s="37"/>
      <c r="P88" s="43"/>
      <c r="Q88" s="49"/>
      <c r="R88" s="37">
        <f>S88+W88+X88</f>
        <v>0</v>
      </c>
      <c r="S88" s="37">
        <f>T88+U88</f>
        <v>0</v>
      </c>
      <c r="T88" s="37"/>
      <c r="U88" s="37"/>
      <c r="V88" s="37"/>
      <c r="W88" s="37"/>
      <c r="X88" s="37"/>
      <c r="Y88" s="37"/>
      <c r="Z88" s="37"/>
      <c r="AA88" s="37"/>
      <c r="AB88" s="37"/>
      <c r="AC88" s="37">
        <f>AD88+AK88+AP88</f>
        <v>0</v>
      </c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>
        <f>BE88+BL88+BQ88</f>
        <v>0</v>
      </c>
      <c r="BE88" s="37">
        <f>BF88+BH88</f>
        <v>0</v>
      </c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>
        <f>CF88+CM88+CR88</f>
        <v>0</v>
      </c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>
        <f>DG88+DN88+DS88</f>
        <v>0</v>
      </c>
      <c r="DG88" s="37">
        <f>DH88+DJ88</f>
        <v>0</v>
      </c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>
        <f>EH88+EO88+ET88</f>
        <v>0</v>
      </c>
      <c r="EH88" s="37">
        <f>EI88+EK88</f>
        <v>0</v>
      </c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3"/>
      <c r="FH88" s="44"/>
      <c r="FI88" s="37">
        <f>FJ88+FL88</f>
        <v>0</v>
      </c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43"/>
      <c r="GH88" s="49"/>
      <c r="GI88" s="37"/>
      <c r="GJ88" s="37"/>
      <c r="GK88" s="37"/>
      <c r="GL88" s="37"/>
      <c r="GM88" s="37"/>
      <c r="GN88" s="33"/>
    </row>
    <row r="89" spans="1:196" s="74" customFormat="1" ht="17.25" hidden="1" customHeight="1" outlineLevel="1" x14ac:dyDescent="0.25">
      <c r="A89" s="104"/>
      <c r="B89" s="77" t="s">
        <v>37</v>
      </c>
      <c r="C89" s="46"/>
      <c r="D89" s="50"/>
      <c r="E89" s="103"/>
      <c r="F89" s="103"/>
      <c r="G89" s="37"/>
      <c r="H89" s="37"/>
      <c r="I89" s="33"/>
      <c r="J89" s="44"/>
      <c r="K89" s="37"/>
      <c r="L89" s="37"/>
      <c r="M89" s="37"/>
      <c r="N89" s="37"/>
      <c r="O89" s="37"/>
      <c r="P89" s="43"/>
      <c r="Q89" s="49"/>
      <c r="R89" s="37">
        <f>S89+W89+X89</f>
        <v>0</v>
      </c>
      <c r="S89" s="37">
        <f>T89+U89</f>
        <v>0</v>
      </c>
      <c r="T89" s="37"/>
      <c r="U89" s="37"/>
      <c r="V89" s="37"/>
      <c r="W89" s="37"/>
      <c r="X89" s="37"/>
      <c r="Y89" s="37"/>
      <c r="Z89" s="37"/>
      <c r="AA89" s="37"/>
      <c r="AB89" s="37"/>
      <c r="AC89" s="37">
        <f>AD89+AK89+AP89</f>
        <v>0</v>
      </c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>
        <f>BE89+BL89+BQ89</f>
        <v>0</v>
      </c>
      <c r="BE89" s="37">
        <f>BF89+BH89</f>
        <v>0</v>
      </c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>
        <f>CF89+CM89+CR89</f>
        <v>0</v>
      </c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>
        <f>DG89+DN89+DS89</f>
        <v>0</v>
      </c>
      <c r="DG89" s="37">
        <f>DH89+DJ89</f>
        <v>0</v>
      </c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>
        <f>EH89+EO89+ET89</f>
        <v>0</v>
      </c>
      <c r="EH89" s="37">
        <f>EI89+EK89</f>
        <v>0</v>
      </c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3"/>
      <c r="FH89" s="44"/>
      <c r="FI89" s="37">
        <f>FJ89+FL89</f>
        <v>0</v>
      </c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43"/>
      <c r="GH89" s="49"/>
      <c r="GI89" s="37"/>
      <c r="GJ89" s="37"/>
      <c r="GK89" s="37"/>
      <c r="GL89" s="37"/>
      <c r="GM89" s="37"/>
      <c r="GN89" s="33"/>
    </row>
    <row r="90" spans="1:196" s="74" customFormat="1" ht="14.25" customHeight="1" outlineLevel="1" x14ac:dyDescent="0.25">
      <c r="A90" s="104"/>
      <c r="B90" s="77" t="s">
        <v>36</v>
      </c>
      <c r="C90" s="46"/>
      <c r="D90" s="50"/>
      <c r="E90" s="103"/>
      <c r="F90" s="103"/>
      <c r="G90" s="37">
        <f>G91+G92+G94</f>
        <v>3.8489999999999998</v>
      </c>
      <c r="H90" s="37">
        <f>H91+H92+H94</f>
        <v>2.3769999999999998</v>
      </c>
      <c r="I90" s="33">
        <f>I91+I92+I94</f>
        <v>1.472</v>
      </c>
      <c r="J90" s="44"/>
      <c r="K90" s="37"/>
      <c r="L90" s="37"/>
      <c r="M90" s="37"/>
      <c r="N90" s="37"/>
      <c r="O90" s="37"/>
      <c r="P90" s="43"/>
      <c r="Q90" s="46">
        <f>Q91+Q92+Q94</f>
        <v>2.3769999999999998</v>
      </c>
      <c r="R90" s="50">
        <f>R91+R92+R94</f>
        <v>0</v>
      </c>
      <c r="S90" s="50">
        <f>S91+S92+S94</f>
        <v>0</v>
      </c>
      <c r="T90" s="50">
        <f>T91+T92+T94</f>
        <v>0</v>
      </c>
      <c r="U90" s="50">
        <f>U91+U92+U94</f>
        <v>0</v>
      </c>
      <c r="V90" s="50">
        <f>V91+V92+V94</f>
        <v>0</v>
      </c>
      <c r="W90" s="50">
        <f>W91+W92+W94</f>
        <v>0</v>
      </c>
      <c r="X90" s="50">
        <f>X91+X92+X94</f>
        <v>0</v>
      </c>
      <c r="Y90" s="50">
        <f>Y91+Y92+Y94</f>
        <v>0</v>
      </c>
      <c r="Z90" s="50">
        <f>Z91+Z92+Z94</f>
        <v>0</v>
      </c>
      <c r="AA90" s="50">
        <f>AA91+AA92+AA94</f>
        <v>0</v>
      </c>
      <c r="AB90" s="50">
        <f>AB91+AB92+AB94</f>
        <v>0</v>
      </c>
      <c r="AC90" s="50">
        <f>AC91+AC92+AC94</f>
        <v>0</v>
      </c>
      <c r="AD90" s="50">
        <f>AD91+AD92+AD94</f>
        <v>0</v>
      </c>
      <c r="AE90" s="50">
        <f>AE91+AE92+AE94</f>
        <v>0</v>
      </c>
      <c r="AF90" s="50">
        <f>AF91+AF92+AF94</f>
        <v>0</v>
      </c>
      <c r="AG90" s="50">
        <f>AG91+AG92+AG94</f>
        <v>0</v>
      </c>
      <c r="AH90" s="50">
        <f>AH91+AH92+AH94</f>
        <v>0</v>
      </c>
      <c r="AI90" s="50">
        <f>AI91+AI92+AI94</f>
        <v>0</v>
      </c>
      <c r="AJ90" s="50">
        <f>AJ91+AJ92+AJ94</f>
        <v>0</v>
      </c>
      <c r="AK90" s="50">
        <f>AK91+AK92+AK94</f>
        <v>0</v>
      </c>
      <c r="AL90" s="50">
        <f>AL91+AL92+AL94</f>
        <v>0</v>
      </c>
      <c r="AM90" s="50">
        <f>AM91+AM92+AM94</f>
        <v>0</v>
      </c>
      <c r="AN90" s="50">
        <f>AN91+AN92+AN94</f>
        <v>0</v>
      </c>
      <c r="AO90" s="50">
        <f>AO91+AO92+AO94</f>
        <v>0</v>
      </c>
      <c r="AP90" s="50">
        <f>AP91+AP92+AP94</f>
        <v>0</v>
      </c>
      <c r="AQ90" s="50">
        <f>AQ91+AQ92+AQ94</f>
        <v>0</v>
      </c>
      <c r="AR90" s="50">
        <f>AR91+AR92+AR94</f>
        <v>0</v>
      </c>
      <c r="AS90" s="50">
        <f>AS91+AS92+AS94</f>
        <v>0</v>
      </c>
      <c r="AT90" s="50">
        <f>AT91+AT92+AT94</f>
        <v>0</v>
      </c>
      <c r="AU90" s="50">
        <f>AU91+AU92+AU94</f>
        <v>0</v>
      </c>
      <c r="AV90" s="50">
        <f>AV91+AV92+AV94</f>
        <v>0</v>
      </c>
      <c r="AW90" s="50">
        <f>AW91+AW92+AW94</f>
        <v>0</v>
      </c>
      <c r="AX90" s="50">
        <f>AX91+AX92+AX94</f>
        <v>0</v>
      </c>
      <c r="AY90" s="50">
        <f>AY91+AY92+AY94</f>
        <v>0</v>
      </c>
      <c r="AZ90" s="50">
        <f>AZ91+AZ92+AZ94</f>
        <v>0</v>
      </c>
      <c r="BA90" s="50">
        <f>BA91+BA92+BA94</f>
        <v>0</v>
      </c>
      <c r="BB90" s="50">
        <f>BB91+BB92+BB94</f>
        <v>0</v>
      </c>
      <c r="BC90" s="50">
        <f>BC91+BC92+BC94</f>
        <v>0</v>
      </c>
      <c r="BD90" s="50">
        <f>BD91+BD92+BD94</f>
        <v>0</v>
      </c>
      <c r="BE90" s="50">
        <f>BE91+BE92+BE94</f>
        <v>0</v>
      </c>
      <c r="BF90" s="50">
        <f>BF91+BF92+BF94</f>
        <v>0</v>
      </c>
      <c r="BG90" s="50">
        <f>BG91+BG92+BG94</f>
        <v>0</v>
      </c>
      <c r="BH90" s="50">
        <f>BH91+BH92+BH94</f>
        <v>0</v>
      </c>
      <c r="BI90" s="50">
        <f>BI91+BI92+BI94</f>
        <v>0</v>
      </c>
      <c r="BJ90" s="50">
        <f>BJ91+BJ92+BJ94</f>
        <v>0</v>
      </c>
      <c r="BK90" s="50">
        <f>BK91+BK92+BK94</f>
        <v>0</v>
      </c>
      <c r="BL90" s="50">
        <f>BL91+BL92+BL94</f>
        <v>0</v>
      </c>
      <c r="BM90" s="50">
        <f>BM91+BM92+BM94</f>
        <v>0</v>
      </c>
      <c r="BN90" s="50">
        <f>BN91+BN92+BN94</f>
        <v>0</v>
      </c>
      <c r="BO90" s="50">
        <f>BO91+BO92+BO94</f>
        <v>0</v>
      </c>
      <c r="BP90" s="50">
        <f>BP91+BP92+BP94</f>
        <v>0</v>
      </c>
      <c r="BQ90" s="50">
        <f>BQ91+BQ92+BQ94</f>
        <v>0</v>
      </c>
      <c r="BR90" s="50">
        <f>BR91+BR92+BR94</f>
        <v>0</v>
      </c>
      <c r="BS90" s="50">
        <f>BS91+BS92+BS94</f>
        <v>0</v>
      </c>
      <c r="BT90" s="50">
        <f>BT91+BT92+BT94</f>
        <v>0</v>
      </c>
      <c r="BU90" s="50">
        <f>BU91+BU92+BU94</f>
        <v>0</v>
      </c>
      <c r="BV90" s="50">
        <f>BV91+BV92+BV94</f>
        <v>0</v>
      </c>
      <c r="BW90" s="50">
        <f>BW91+BW92+BW94</f>
        <v>0</v>
      </c>
      <c r="BX90" s="50">
        <f>BX91+BX92+BX94</f>
        <v>0</v>
      </c>
      <c r="BY90" s="50">
        <f>BY91+BY92+BY94</f>
        <v>0</v>
      </c>
      <c r="BZ90" s="50">
        <f>BZ91+BZ92+BZ94</f>
        <v>0</v>
      </c>
      <c r="CA90" s="50">
        <f>CA91+CA92+CA94</f>
        <v>0</v>
      </c>
      <c r="CB90" s="50">
        <f>CB91+CB92+CB94</f>
        <v>0</v>
      </c>
      <c r="CC90" s="50">
        <f>CC91+CC92+CC94</f>
        <v>0</v>
      </c>
      <c r="CD90" s="50">
        <f>CD91+CD92+CD94</f>
        <v>0</v>
      </c>
      <c r="CE90" s="50">
        <f>CE91+CE92+CE94</f>
        <v>0</v>
      </c>
      <c r="CF90" s="50">
        <f>CF91+CF92+CF94</f>
        <v>0</v>
      </c>
      <c r="CG90" s="50">
        <f>CG91+CG92+CG94</f>
        <v>0</v>
      </c>
      <c r="CH90" s="50">
        <f>CH91+CH92+CH94</f>
        <v>0</v>
      </c>
      <c r="CI90" s="50">
        <f>CI91+CI92+CI94</f>
        <v>0</v>
      </c>
      <c r="CJ90" s="50">
        <f>CJ91+CJ92+CJ94</f>
        <v>0</v>
      </c>
      <c r="CK90" s="50">
        <f>CK91+CK92+CK94</f>
        <v>0</v>
      </c>
      <c r="CL90" s="50">
        <f>CL91+CL92+CL94</f>
        <v>0</v>
      </c>
      <c r="CM90" s="50">
        <f>CM91+CM92+CM94</f>
        <v>0</v>
      </c>
      <c r="CN90" s="50">
        <f>CN91+CN92+CN94</f>
        <v>0</v>
      </c>
      <c r="CO90" s="50">
        <f>CO91+CO92+CO94</f>
        <v>0</v>
      </c>
      <c r="CP90" s="50">
        <f>CP91+CP92+CP94</f>
        <v>0</v>
      </c>
      <c r="CQ90" s="50">
        <f>CQ91+CQ92+CQ94</f>
        <v>0</v>
      </c>
      <c r="CR90" s="50">
        <f>CR91+CR92+CR94</f>
        <v>0</v>
      </c>
      <c r="CS90" s="50">
        <f>CS91+CS92+CS94</f>
        <v>0</v>
      </c>
      <c r="CT90" s="50">
        <f>CT91+CT92+CT94</f>
        <v>0</v>
      </c>
      <c r="CU90" s="50">
        <f>CU91+CU92+CU94</f>
        <v>0</v>
      </c>
      <c r="CV90" s="50">
        <f>CV91+CV92+CV94</f>
        <v>0</v>
      </c>
      <c r="CW90" s="50">
        <f>CW91+CW92+CW94</f>
        <v>0</v>
      </c>
      <c r="CX90" s="50">
        <f>CX91+CX92+CX94</f>
        <v>0</v>
      </c>
      <c r="CY90" s="50">
        <f>CY91+CY92+CY94</f>
        <v>0</v>
      </c>
      <c r="CZ90" s="50">
        <f>CZ91+CZ92+CZ94</f>
        <v>0</v>
      </c>
      <c r="DA90" s="50">
        <f>DA91+DA92+DA94</f>
        <v>0</v>
      </c>
      <c r="DB90" s="50">
        <f>DB91+DB92+DB94</f>
        <v>0</v>
      </c>
      <c r="DC90" s="50">
        <f>DC91+DC92+DC94</f>
        <v>0</v>
      </c>
      <c r="DD90" s="50">
        <f>DD91+DD92+DD94</f>
        <v>0</v>
      </c>
      <c r="DE90" s="50">
        <f>DE91+DE92+DE94</f>
        <v>0</v>
      </c>
      <c r="DF90" s="50">
        <f>DF91+DF92+DF94</f>
        <v>0</v>
      </c>
      <c r="DG90" s="50">
        <f>DG91+DG92+DG94</f>
        <v>0</v>
      </c>
      <c r="DH90" s="50">
        <f>DH91+DH92+DH94</f>
        <v>0</v>
      </c>
      <c r="DI90" s="50">
        <f>DI91+DI92+DI94</f>
        <v>0</v>
      </c>
      <c r="DJ90" s="50">
        <f>DJ91+DJ92+DJ94</f>
        <v>0</v>
      </c>
      <c r="DK90" s="50">
        <f>DK91+DK92+DK94</f>
        <v>0</v>
      </c>
      <c r="DL90" s="50">
        <f>DL91+DL92+DL94</f>
        <v>0</v>
      </c>
      <c r="DM90" s="50">
        <f>DM91+DM92+DM94</f>
        <v>0</v>
      </c>
      <c r="DN90" s="50">
        <f>DN91+DN92+DN94</f>
        <v>0</v>
      </c>
      <c r="DO90" s="50">
        <f>DO91+DO92+DO94</f>
        <v>0</v>
      </c>
      <c r="DP90" s="50">
        <f>DP91+DP92+DP94</f>
        <v>0</v>
      </c>
      <c r="DQ90" s="50">
        <f>DQ91+DQ92+DQ94</f>
        <v>0</v>
      </c>
      <c r="DR90" s="50">
        <f>DR91+DR92+DR94</f>
        <v>0</v>
      </c>
      <c r="DS90" s="50">
        <f>DS91+DS92+DS94</f>
        <v>0</v>
      </c>
      <c r="DT90" s="50">
        <f>DT91+DT92+DT94</f>
        <v>0</v>
      </c>
      <c r="DU90" s="50">
        <f>DU91+DU92+DU94</f>
        <v>0</v>
      </c>
      <c r="DV90" s="50">
        <f>DV91+DV92+DV94</f>
        <v>0</v>
      </c>
      <c r="DW90" s="50">
        <f>DW91+DW92+DW94</f>
        <v>0</v>
      </c>
      <c r="DX90" s="50">
        <f>DX91+DX92+DX94</f>
        <v>0</v>
      </c>
      <c r="DY90" s="50">
        <f>DY91+DY92+DY94</f>
        <v>0</v>
      </c>
      <c r="DZ90" s="50">
        <f>DZ91+DZ92+DZ94</f>
        <v>0</v>
      </c>
      <c r="EA90" s="50">
        <f>EA91+EA92+EA94</f>
        <v>0</v>
      </c>
      <c r="EB90" s="50">
        <f>EB91+EB92+EB94</f>
        <v>0</v>
      </c>
      <c r="EC90" s="50">
        <f>EC91+EC92+EC94</f>
        <v>0</v>
      </c>
      <c r="ED90" s="50">
        <f>ED91+ED92+ED94</f>
        <v>0</v>
      </c>
      <c r="EE90" s="50">
        <f>EE91+EE92+EE94</f>
        <v>0</v>
      </c>
      <c r="EF90" s="50">
        <f>EF91+EF92+EF94</f>
        <v>0</v>
      </c>
      <c r="EG90" s="50">
        <f>EG91+EG92+EG94</f>
        <v>0</v>
      </c>
      <c r="EH90" s="50">
        <f>EH91+EH92+EH94</f>
        <v>0</v>
      </c>
      <c r="EI90" s="50">
        <f>EI91+EI92+EI94</f>
        <v>0</v>
      </c>
      <c r="EJ90" s="50">
        <f>EJ91+EJ92+EJ94</f>
        <v>0</v>
      </c>
      <c r="EK90" s="50">
        <f>EK91+EK92+EK94</f>
        <v>0</v>
      </c>
      <c r="EL90" s="50">
        <f>EL91+EL92+EL94</f>
        <v>0</v>
      </c>
      <c r="EM90" s="50">
        <f>EM91+EM92+EM94</f>
        <v>0</v>
      </c>
      <c r="EN90" s="50">
        <f>EN91+EN92+EN94</f>
        <v>0</v>
      </c>
      <c r="EO90" s="50">
        <f>EO91+EO92+EO94</f>
        <v>0</v>
      </c>
      <c r="EP90" s="50">
        <f>EP91+EP92+EP94</f>
        <v>0</v>
      </c>
      <c r="EQ90" s="50">
        <f>EQ91+EQ92+EQ94</f>
        <v>0</v>
      </c>
      <c r="ER90" s="50">
        <f>ER91+ER92+ER94</f>
        <v>0</v>
      </c>
      <c r="ES90" s="50">
        <f>ES91+ES92+ES94</f>
        <v>0</v>
      </c>
      <c r="ET90" s="50">
        <f>ET91+ET92+ET94</f>
        <v>0</v>
      </c>
      <c r="EU90" s="50">
        <f>EU91+EU92+EU94</f>
        <v>0</v>
      </c>
      <c r="EV90" s="50">
        <f>EV91+EV92+EV94</f>
        <v>0</v>
      </c>
      <c r="EW90" s="50">
        <f>EW91+EW92+EW94</f>
        <v>0</v>
      </c>
      <c r="EX90" s="50">
        <f>EX91+EX92+EX94</f>
        <v>0</v>
      </c>
      <c r="EY90" s="50">
        <f>EY91+EY92+EY94</f>
        <v>0</v>
      </c>
      <c r="EZ90" s="50">
        <f>EZ91+EZ92+EZ94</f>
        <v>0</v>
      </c>
      <c r="FA90" s="50">
        <f>FA91+FA92+FA94</f>
        <v>0</v>
      </c>
      <c r="FB90" s="50">
        <f>FB91+FB92+FB94</f>
        <v>0</v>
      </c>
      <c r="FC90" s="50">
        <f>FC91+FC92+FC94</f>
        <v>0</v>
      </c>
      <c r="FD90" s="50">
        <f>FD91+FD92+FD94</f>
        <v>0</v>
      </c>
      <c r="FE90" s="50">
        <f>FE91+FE92+FE94</f>
        <v>0</v>
      </c>
      <c r="FF90" s="50">
        <f>FF91+FF92+FF94</f>
        <v>0</v>
      </c>
      <c r="FG90" s="105">
        <f>FG91+FG92+FG94</f>
        <v>2.3769999999999998</v>
      </c>
      <c r="FH90" s="44"/>
      <c r="FI90" s="37">
        <f>FJ90+FL90</f>
        <v>0</v>
      </c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43"/>
      <c r="GH90" s="49">
        <f>GH91+GH92+GH94</f>
        <v>3.1859999999999999</v>
      </c>
      <c r="GI90" s="50">
        <f>GI91+GI92+GI94</f>
        <v>0</v>
      </c>
      <c r="GJ90" s="37">
        <f>GJ91+GJ92+GJ94</f>
        <v>0</v>
      </c>
      <c r="GK90" s="37">
        <f>GK91+GK92+GK94</f>
        <v>0</v>
      </c>
      <c r="GL90" s="37">
        <f>GL91+GL92+GL94</f>
        <v>0</v>
      </c>
      <c r="GM90" s="37">
        <f>GM91+GM92+GM94</f>
        <v>0</v>
      </c>
      <c r="GN90" s="33">
        <f>GN91+GN92+GN94</f>
        <v>3.1859999999999999</v>
      </c>
    </row>
    <row r="91" spans="1:196" s="74" customFormat="1" ht="33" hidden="1" customHeight="1" outlineLevel="1" x14ac:dyDescent="0.25">
      <c r="A91" s="104"/>
      <c r="B91" s="75" t="s">
        <v>35</v>
      </c>
      <c r="C91" s="46"/>
      <c r="D91" s="50"/>
      <c r="E91" s="103"/>
      <c r="F91" s="103"/>
      <c r="G91" s="37"/>
      <c r="H91" s="37"/>
      <c r="I91" s="33"/>
      <c r="J91" s="44"/>
      <c r="K91" s="37"/>
      <c r="L91" s="37"/>
      <c r="M91" s="37"/>
      <c r="N91" s="37"/>
      <c r="O91" s="37"/>
      <c r="P91" s="43"/>
      <c r="Q91" s="46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105"/>
      <c r="FH91" s="44"/>
      <c r="FI91" s="37">
        <f>FJ91+FL91</f>
        <v>0</v>
      </c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43"/>
      <c r="GH91" s="49"/>
      <c r="GI91" s="50"/>
      <c r="GJ91" s="37"/>
      <c r="GK91" s="37"/>
      <c r="GL91" s="37"/>
      <c r="GM91" s="37"/>
      <c r="GN91" s="33"/>
    </row>
    <row r="92" spans="1:196" s="74" customFormat="1" ht="34.5" customHeight="1" outlineLevel="1" x14ac:dyDescent="0.25">
      <c r="A92" s="104"/>
      <c r="B92" s="75" t="s">
        <v>34</v>
      </c>
      <c r="C92" s="46"/>
      <c r="D92" s="50"/>
      <c r="E92" s="103"/>
      <c r="F92" s="103"/>
      <c r="G92" s="37">
        <f>SUM(G93:G93)</f>
        <v>3.8489999999999998</v>
      </c>
      <c r="H92" s="37">
        <f>SUM(H93:H93)</f>
        <v>2.3769999999999998</v>
      </c>
      <c r="I92" s="33">
        <f>SUM(I93:I93)</f>
        <v>1.472</v>
      </c>
      <c r="J92" s="44">
        <f>SUM(J93:J93)</f>
        <v>0</v>
      </c>
      <c r="K92" s="37">
        <f>SUM(K93:K93)</f>
        <v>0</v>
      </c>
      <c r="L92" s="37">
        <f>SUM(L93:L93)</f>
        <v>0</v>
      </c>
      <c r="M92" s="37">
        <f>SUM(M93:M93)</f>
        <v>0</v>
      </c>
      <c r="N92" s="37">
        <f>SUM(N93:N93)</f>
        <v>0</v>
      </c>
      <c r="O92" s="37">
        <f>SUM(O93:O93)</f>
        <v>0</v>
      </c>
      <c r="P92" s="43">
        <f>SUM(P93:P93)</f>
        <v>0</v>
      </c>
      <c r="Q92" s="49">
        <f>SUM(Q93:Q93)</f>
        <v>2.3769999999999998</v>
      </c>
      <c r="R92" s="37">
        <f>SUM(R93:R93)</f>
        <v>0</v>
      </c>
      <c r="S92" s="37">
        <f>SUM(S93:S93)</f>
        <v>0</v>
      </c>
      <c r="T92" s="37">
        <f>SUM(T93:T93)</f>
        <v>0</v>
      </c>
      <c r="U92" s="37">
        <f>SUM(U93:U93)</f>
        <v>0</v>
      </c>
      <c r="V92" s="37">
        <f>SUM(V93:V93)</f>
        <v>0</v>
      </c>
      <c r="W92" s="37">
        <f>SUM(W93:W93)</f>
        <v>0</v>
      </c>
      <c r="X92" s="37">
        <f>SUM(X93:X93)</f>
        <v>0</v>
      </c>
      <c r="Y92" s="37">
        <f>SUM(Y93:Y93)</f>
        <v>0</v>
      </c>
      <c r="Z92" s="37">
        <f>SUM(Z93:Z93)</f>
        <v>0</v>
      </c>
      <c r="AA92" s="37">
        <f>SUM(AA93:AA93)</f>
        <v>0</v>
      </c>
      <c r="AB92" s="37">
        <f>SUM(AB93:AB93)</f>
        <v>0</v>
      </c>
      <c r="AC92" s="37">
        <f>SUM(AC93:AC93)</f>
        <v>0</v>
      </c>
      <c r="AD92" s="37">
        <f>SUM(AD93:AD93)</f>
        <v>0</v>
      </c>
      <c r="AE92" s="37">
        <f>SUM(AE93:AE93)</f>
        <v>0</v>
      </c>
      <c r="AF92" s="37">
        <f>SUM(AF93:AF93)</f>
        <v>0</v>
      </c>
      <c r="AG92" s="37">
        <f>SUM(AG93:AG93)</f>
        <v>0</v>
      </c>
      <c r="AH92" s="37">
        <f>SUM(AH93:AH93)</f>
        <v>0</v>
      </c>
      <c r="AI92" s="37">
        <f>SUM(AI93:AI93)</f>
        <v>0</v>
      </c>
      <c r="AJ92" s="37">
        <f>SUM(AJ93:AJ93)</f>
        <v>0</v>
      </c>
      <c r="AK92" s="37">
        <f>SUM(AK93:AK93)</f>
        <v>0</v>
      </c>
      <c r="AL92" s="37">
        <f>SUM(AL93:AL93)</f>
        <v>0</v>
      </c>
      <c r="AM92" s="37">
        <f>SUM(AM93:AM93)</f>
        <v>0</v>
      </c>
      <c r="AN92" s="37">
        <f>SUM(AN93:AN93)</f>
        <v>0</v>
      </c>
      <c r="AO92" s="37">
        <f>SUM(AO93:AO93)</f>
        <v>0</v>
      </c>
      <c r="AP92" s="37">
        <f>SUM(AP93:AP93)</f>
        <v>0</v>
      </c>
      <c r="AQ92" s="37">
        <f>SUM(AQ93:AQ93)</f>
        <v>0</v>
      </c>
      <c r="AR92" s="37">
        <f>SUM(AR93:AR93)</f>
        <v>0</v>
      </c>
      <c r="AS92" s="37">
        <f>SUM(AS93:AS93)</f>
        <v>0</v>
      </c>
      <c r="AT92" s="37">
        <f>SUM(AT93:AT93)</f>
        <v>0</v>
      </c>
      <c r="AU92" s="37">
        <f>SUM(AU93:AU93)</f>
        <v>0</v>
      </c>
      <c r="AV92" s="37">
        <f>SUM(AV93:AV93)</f>
        <v>0</v>
      </c>
      <c r="AW92" s="37">
        <f>SUM(AW93:AW93)</f>
        <v>0</v>
      </c>
      <c r="AX92" s="37">
        <f>SUM(AX93:AX93)</f>
        <v>0</v>
      </c>
      <c r="AY92" s="37">
        <f>SUM(AY93:AY93)</f>
        <v>0</v>
      </c>
      <c r="AZ92" s="37">
        <f>SUM(AZ93:AZ93)</f>
        <v>0</v>
      </c>
      <c r="BA92" s="37">
        <f>SUM(BA93:BA93)</f>
        <v>0</v>
      </c>
      <c r="BB92" s="37">
        <f>SUM(BB93:BB93)</f>
        <v>0</v>
      </c>
      <c r="BC92" s="37">
        <f>SUM(BC93:BC93)</f>
        <v>0</v>
      </c>
      <c r="BD92" s="37">
        <f>SUM(BD93:BD93)</f>
        <v>0</v>
      </c>
      <c r="BE92" s="37">
        <f>SUM(BE93:BE93)</f>
        <v>0</v>
      </c>
      <c r="BF92" s="37">
        <f>SUM(BF93:BF93)</f>
        <v>0</v>
      </c>
      <c r="BG92" s="37">
        <f>SUM(BG93:BG93)</f>
        <v>0</v>
      </c>
      <c r="BH92" s="37">
        <f>SUM(BH93:BH93)</f>
        <v>0</v>
      </c>
      <c r="BI92" s="37">
        <f>SUM(BI93:BI93)</f>
        <v>0</v>
      </c>
      <c r="BJ92" s="37">
        <f>SUM(BJ93:BJ93)</f>
        <v>0</v>
      </c>
      <c r="BK92" s="37">
        <f>SUM(BK93:BK93)</f>
        <v>0</v>
      </c>
      <c r="BL92" s="37">
        <f>SUM(BL93:BL93)</f>
        <v>0</v>
      </c>
      <c r="BM92" s="37">
        <f>SUM(BM93:BM93)</f>
        <v>0</v>
      </c>
      <c r="BN92" s="37">
        <f>SUM(BN93:BN93)</f>
        <v>0</v>
      </c>
      <c r="BO92" s="37">
        <f>SUM(BO93:BO93)</f>
        <v>0</v>
      </c>
      <c r="BP92" s="37">
        <f>SUM(BP93:BP93)</f>
        <v>0</v>
      </c>
      <c r="BQ92" s="37">
        <f>SUM(BQ93:BQ93)</f>
        <v>0</v>
      </c>
      <c r="BR92" s="37">
        <f>SUM(BR93:BR93)</f>
        <v>0</v>
      </c>
      <c r="BS92" s="37">
        <f>SUM(BS93:BS93)</f>
        <v>0</v>
      </c>
      <c r="BT92" s="37">
        <f>SUM(BT93:BT93)</f>
        <v>0</v>
      </c>
      <c r="BU92" s="37">
        <f>SUM(BU93:BU93)</f>
        <v>0</v>
      </c>
      <c r="BV92" s="37">
        <f>SUM(BV93:BV93)</f>
        <v>0</v>
      </c>
      <c r="BW92" s="37">
        <f>SUM(BW93:BW93)</f>
        <v>0</v>
      </c>
      <c r="BX92" s="37">
        <f>SUM(BX93:BX93)</f>
        <v>0</v>
      </c>
      <c r="BY92" s="37">
        <f>SUM(BY93:BY93)</f>
        <v>0</v>
      </c>
      <c r="BZ92" s="37">
        <f>SUM(BZ93:BZ93)</f>
        <v>0</v>
      </c>
      <c r="CA92" s="37">
        <f>SUM(CA93:CA93)</f>
        <v>0</v>
      </c>
      <c r="CB92" s="37">
        <f>SUM(CB93:CB93)</f>
        <v>0</v>
      </c>
      <c r="CC92" s="37">
        <f>SUM(CC93:CC93)</f>
        <v>0</v>
      </c>
      <c r="CD92" s="37">
        <f>SUM(CD93:CD93)</f>
        <v>0</v>
      </c>
      <c r="CE92" s="37">
        <f>SUM(CE93:CE93)</f>
        <v>0</v>
      </c>
      <c r="CF92" s="37">
        <f>SUM(CF93:CF93)</f>
        <v>0</v>
      </c>
      <c r="CG92" s="37">
        <f>SUM(CG93:CG93)</f>
        <v>0</v>
      </c>
      <c r="CH92" s="37">
        <f>SUM(CH93:CH93)</f>
        <v>0</v>
      </c>
      <c r="CI92" s="37">
        <f>SUM(CI93:CI93)</f>
        <v>0</v>
      </c>
      <c r="CJ92" s="37">
        <f>SUM(CJ93:CJ93)</f>
        <v>0</v>
      </c>
      <c r="CK92" s="37">
        <f>SUM(CK93:CK93)</f>
        <v>0</v>
      </c>
      <c r="CL92" s="37">
        <f>SUM(CL93:CL93)</f>
        <v>0</v>
      </c>
      <c r="CM92" s="37">
        <f>SUM(CM93:CM93)</f>
        <v>0</v>
      </c>
      <c r="CN92" s="37">
        <f>SUM(CN93:CN93)</f>
        <v>0</v>
      </c>
      <c r="CO92" s="37">
        <f>SUM(CO93:CO93)</f>
        <v>0</v>
      </c>
      <c r="CP92" s="37">
        <f>SUM(CP93:CP93)</f>
        <v>0</v>
      </c>
      <c r="CQ92" s="37">
        <f>SUM(CQ93:CQ93)</f>
        <v>0</v>
      </c>
      <c r="CR92" s="37">
        <f>SUM(CR93:CR93)</f>
        <v>0</v>
      </c>
      <c r="CS92" s="37">
        <f>SUM(CS93:CS93)</f>
        <v>0</v>
      </c>
      <c r="CT92" s="37">
        <f>SUM(CT93:CT93)</f>
        <v>0</v>
      </c>
      <c r="CU92" s="37">
        <f>SUM(CU93:CU93)</f>
        <v>0</v>
      </c>
      <c r="CV92" s="37">
        <f>SUM(CV93:CV93)</f>
        <v>0</v>
      </c>
      <c r="CW92" s="37">
        <f>SUM(CW93:CW93)</f>
        <v>0</v>
      </c>
      <c r="CX92" s="37">
        <f>SUM(CX93:CX93)</f>
        <v>0</v>
      </c>
      <c r="CY92" s="37">
        <f>SUM(CY93:CY93)</f>
        <v>0</v>
      </c>
      <c r="CZ92" s="37">
        <f>SUM(CZ93:CZ93)</f>
        <v>0</v>
      </c>
      <c r="DA92" s="37">
        <f>SUM(DA93:DA93)</f>
        <v>0</v>
      </c>
      <c r="DB92" s="37">
        <f>SUM(DB93:DB93)</f>
        <v>0</v>
      </c>
      <c r="DC92" s="37">
        <f>SUM(DC93:DC93)</f>
        <v>0</v>
      </c>
      <c r="DD92" s="37">
        <f>SUM(DD93:DD93)</f>
        <v>0</v>
      </c>
      <c r="DE92" s="37">
        <f>SUM(DE93:DE93)</f>
        <v>0</v>
      </c>
      <c r="DF92" s="37">
        <f>SUM(DF93:DF93)</f>
        <v>0</v>
      </c>
      <c r="DG92" s="37">
        <f>SUM(DG93:DG93)</f>
        <v>0</v>
      </c>
      <c r="DH92" s="37">
        <f>SUM(DH93:DH93)</f>
        <v>0</v>
      </c>
      <c r="DI92" s="37">
        <f>SUM(DI93:DI93)</f>
        <v>0</v>
      </c>
      <c r="DJ92" s="37">
        <f>SUM(DJ93:DJ93)</f>
        <v>0</v>
      </c>
      <c r="DK92" s="37">
        <f>SUM(DK93:DK93)</f>
        <v>0</v>
      </c>
      <c r="DL92" s="37">
        <f>SUM(DL93:DL93)</f>
        <v>0</v>
      </c>
      <c r="DM92" s="37">
        <f>SUM(DM93:DM93)</f>
        <v>0</v>
      </c>
      <c r="DN92" s="37">
        <f>SUM(DN93:DN93)</f>
        <v>0</v>
      </c>
      <c r="DO92" s="37">
        <f>SUM(DO93:DO93)</f>
        <v>0</v>
      </c>
      <c r="DP92" s="37">
        <f>SUM(DP93:DP93)</f>
        <v>0</v>
      </c>
      <c r="DQ92" s="37">
        <f>SUM(DQ93:DQ93)</f>
        <v>0</v>
      </c>
      <c r="DR92" s="37">
        <f>SUM(DR93:DR93)</f>
        <v>0</v>
      </c>
      <c r="DS92" s="37">
        <f>SUM(DS93:DS93)</f>
        <v>0</v>
      </c>
      <c r="DT92" s="37">
        <f>SUM(DT93:DT93)</f>
        <v>0</v>
      </c>
      <c r="DU92" s="37">
        <f>SUM(DU93:DU93)</f>
        <v>0</v>
      </c>
      <c r="DV92" s="37">
        <f>SUM(DV93:DV93)</f>
        <v>0</v>
      </c>
      <c r="DW92" s="37">
        <f>SUM(DW93:DW93)</f>
        <v>0</v>
      </c>
      <c r="DX92" s="37">
        <f>SUM(DX93:DX93)</f>
        <v>0</v>
      </c>
      <c r="DY92" s="37">
        <f>SUM(DY93:DY93)</f>
        <v>0</v>
      </c>
      <c r="DZ92" s="37">
        <f>SUM(DZ93:DZ93)</f>
        <v>0</v>
      </c>
      <c r="EA92" s="37">
        <f>SUM(EA93:EA93)</f>
        <v>0</v>
      </c>
      <c r="EB92" s="37">
        <f>SUM(EB93:EB93)</f>
        <v>0</v>
      </c>
      <c r="EC92" s="37">
        <f>SUM(EC93:EC93)</f>
        <v>0</v>
      </c>
      <c r="ED92" s="37">
        <f>SUM(ED93:ED93)</f>
        <v>0</v>
      </c>
      <c r="EE92" s="37">
        <f>SUM(EE93:EE93)</f>
        <v>0</v>
      </c>
      <c r="EF92" s="37">
        <f>SUM(EF93:EF93)</f>
        <v>0</v>
      </c>
      <c r="EG92" s="37">
        <f>SUM(EG93:EG93)</f>
        <v>0</v>
      </c>
      <c r="EH92" s="37">
        <f>SUM(EH93:EH93)</f>
        <v>0</v>
      </c>
      <c r="EI92" s="37">
        <f>SUM(EI93:EI93)</f>
        <v>0</v>
      </c>
      <c r="EJ92" s="37">
        <f>SUM(EJ93:EJ93)</f>
        <v>0</v>
      </c>
      <c r="EK92" s="37">
        <f>SUM(EK93:EK93)</f>
        <v>0</v>
      </c>
      <c r="EL92" s="37">
        <f>SUM(EL93:EL93)</f>
        <v>0</v>
      </c>
      <c r="EM92" s="37">
        <f>SUM(EM93:EM93)</f>
        <v>0</v>
      </c>
      <c r="EN92" s="37">
        <f>SUM(EN93:EN93)</f>
        <v>0</v>
      </c>
      <c r="EO92" s="37">
        <f>SUM(EO93:EO93)</f>
        <v>0</v>
      </c>
      <c r="EP92" s="37">
        <f>SUM(EP93:EP93)</f>
        <v>0</v>
      </c>
      <c r="EQ92" s="37">
        <f>SUM(EQ93:EQ93)</f>
        <v>0</v>
      </c>
      <c r="ER92" s="37">
        <f>SUM(ER93:ER93)</f>
        <v>0</v>
      </c>
      <c r="ES92" s="37">
        <f>SUM(ES93:ES93)</f>
        <v>0</v>
      </c>
      <c r="ET92" s="37">
        <f>SUM(ET93:ET93)</f>
        <v>0</v>
      </c>
      <c r="EU92" s="37">
        <f>SUM(EU93:EU93)</f>
        <v>0</v>
      </c>
      <c r="EV92" s="37">
        <f>SUM(EV93:EV93)</f>
        <v>0</v>
      </c>
      <c r="EW92" s="37">
        <f>SUM(EW93:EW93)</f>
        <v>0</v>
      </c>
      <c r="EX92" s="37">
        <f>SUM(EX93:EX93)</f>
        <v>0</v>
      </c>
      <c r="EY92" s="37">
        <f>SUM(EY93:EY93)</f>
        <v>0</v>
      </c>
      <c r="EZ92" s="37">
        <f>SUM(EZ93:EZ93)</f>
        <v>0</v>
      </c>
      <c r="FA92" s="37">
        <f>SUM(FA93:FA93)</f>
        <v>0</v>
      </c>
      <c r="FB92" s="37">
        <f>SUM(FB93:FB93)</f>
        <v>0</v>
      </c>
      <c r="FC92" s="37">
        <f>SUM(FC93:FC93)</f>
        <v>0</v>
      </c>
      <c r="FD92" s="37">
        <f>SUM(FD93:FD93)</f>
        <v>0</v>
      </c>
      <c r="FE92" s="37">
        <f>SUM(FE93:FE93)</f>
        <v>0</v>
      </c>
      <c r="FF92" s="37">
        <f>SUM(FF93:FF93)</f>
        <v>0</v>
      </c>
      <c r="FG92" s="33">
        <f>SUM(FG93:FG93)</f>
        <v>2.3769999999999998</v>
      </c>
      <c r="FH92" s="44">
        <f>SUM(FH93:FH93)</f>
        <v>0</v>
      </c>
      <c r="FI92" s="37">
        <f>SUM(FI93:FI93)</f>
        <v>0</v>
      </c>
      <c r="FJ92" s="37">
        <f>SUM(FJ93:FJ93)</f>
        <v>0</v>
      </c>
      <c r="FK92" s="37">
        <f>SUM(FK93:FK93)</f>
        <v>0</v>
      </c>
      <c r="FL92" s="37">
        <f>SUM(FL93:FL93)</f>
        <v>0</v>
      </c>
      <c r="FM92" s="37">
        <f>SUM(FM93:FM93)</f>
        <v>0</v>
      </c>
      <c r="FN92" s="37">
        <f>SUM(FN93:FN93)</f>
        <v>0</v>
      </c>
      <c r="FO92" s="37">
        <f>SUM(FO93:FO93)</f>
        <v>0</v>
      </c>
      <c r="FP92" s="37">
        <f>SUM(FP93:FP93)</f>
        <v>0</v>
      </c>
      <c r="FQ92" s="37">
        <f>SUM(FQ93:FQ93)</f>
        <v>0</v>
      </c>
      <c r="FR92" s="37">
        <f>SUM(FR93:FR93)</f>
        <v>0</v>
      </c>
      <c r="FS92" s="37">
        <f>SUM(FS93:FS93)</f>
        <v>0</v>
      </c>
      <c r="FT92" s="37">
        <f>SUM(FT93:FT93)</f>
        <v>0</v>
      </c>
      <c r="FU92" s="37">
        <f>SUM(FU93:FU93)</f>
        <v>0</v>
      </c>
      <c r="FV92" s="37">
        <f>SUM(FV93:FV93)</f>
        <v>0</v>
      </c>
      <c r="FW92" s="37">
        <f>SUM(FW93:FW93)</f>
        <v>0</v>
      </c>
      <c r="FX92" s="37">
        <f>SUM(FX93:FX93)</f>
        <v>0</v>
      </c>
      <c r="FY92" s="37">
        <f>SUM(FY93:FY93)</f>
        <v>0</v>
      </c>
      <c r="FZ92" s="37">
        <f>SUM(FZ93:FZ93)</f>
        <v>0</v>
      </c>
      <c r="GA92" s="37">
        <f>SUM(GA93:GA93)</f>
        <v>0</v>
      </c>
      <c r="GB92" s="37">
        <f>SUM(GB93:GB93)</f>
        <v>0</v>
      </c>
      <c r="GC92" s="37">
        <f>SUM(GC93:GC93)</f>
        <v>0</v>
      </c>
      <c r="GD92" s="37">
        <f>SUM(GD93:GD93)</f>
        <v>0</v>
      </c>
      <c r="GE92" s="37">
        <f>SUM(GE93:GE93)</f>
        <v>0</v>
      </c>
      <c r="GF92" s="37">
        <f>SUM(GF93:GF93)</f>
        <v>0</v>
      </c>
      <c r="GG92" s="43">
        <f>SUM(GG93:GG93)</f>
        <v>0</v>
      </c>
      <c r="GH92" s="49">
        <f>SUM(GH93:GH93)</f>
        <v>3.1859999999999999</v>
      </c>
      <c r="GI92" s="37">
        <f>SUM(GI93:GI93)</f>
        <v>0</v>
      </c>
      <c r="GJ92" s="37">
        <f>SUM(GJ93:GJ93)</f>
        <v>0</v>
      </c>
      <c r="GK92" s="37">
        <f>SUM(GK93:GK93)</f>
        <v>0</v>
      </c>
      <c r="GL92" s="37">
        <f>SUM(GL93:GL93)</f>
        <v>0</v>
      </c>
      <c r="GM92" s="37">
        <f>SUM(GM93:GM93)</f>
        <v>0</v>
      </c>
      <c r="GN92" s="33">
        <f>SUM(GN93:GN93)</f>
        <v>3.1859999999999999</v>
      </c>
    </row>
    <row r="93" spans="1:196" s="15" customFormat="1" ht="33" customHeight="1" outlineLevel="1" x14ac:dyDescent="0.25">
      <c r="A93" s="102">
        <v>22</v>
      </c>
      <c r="B93" s="79" t="s">
        <v>101</v>
      </c>
      <c r="C93" s="40"/>
      <c r="D93" s="39"/>
      <c r="E93" s="83">
        <v>2012</v>
      </c>
      <c r="F93" s="83">
        <v>2012</v>
      </c>
      <c r="G93" s="21">
        <f>H93+I93</f>
        <v>3.8489999999999998</v>
      </c>
      <c r="H93" s="21">
        <v>2.3769999999999998</v>
      </c>
      <c r="I93" s="38">
        <v>1.472</v>
      </c>
      <c r="J93" s="36"/>
      <c r="K93" s="21"/>
      <c r="L93" s="21"/>
      <c r="M93" s="21"/>
      <c r="N93" s="21"/>
      <c r="O93" s="21"/>
      <c r="P93" s="35"/>
      <c r="Q93" s="34">
        <v>2.3769999999999998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21"/>
      <c r="BD93" s="21"/>
      <c r="BE93" s="21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21"/>
      <c r="CE93" s="21"/>
      <c r="CF93" s="21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21"/>
      <c r="DF93" s="37"/>
      <c r="DG93" s="21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21"/>
      <c r="EG93" s="21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3">
        <f>EF93+DE93+CD93+BC93+AB93+Q93</f>
        <v>2.3769999999999998</v>
      </c>
      <c r="FH93" s="44"/>
      <c r="FI93" s="21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43"/>
      <c r="GH93" s="34">
        <v>3.1859999999999999</v>
      </c>
      <c r="GI93" s="21"/>
      <c r="GJ93" s="21"/>
      <c r="GK93" s="21"/>
      <c r="GL93" s="21"/>
      <c r="GM93" s="21"/>
      <c r="GN93" s="33">
        <f>GH93+GI93+GJ93+GK93+GL93+GM93</f>
        <v>3.1859999999999999</v>
      </c>
    </row>
    <row r="94" spans="1:196" s="15" customFormat="1" ht="29.25" hidden="1" customHeight="1" outlineLevel="1" x14ac:dyDescent="0.25">
      <c r="A94" s="102"/>
      <c r="B94" s="75" t="s">
        <v>100</v>
      </c>
      <c r="C94" s="40"/>
      <c r="D94" s="39"/>
      <c r="E94" s="83"/>
      <c r="F94" s="83"/>
      <c r="G94" s="21"/>
      <c r="H94" s="21"/>
      <c r="I94" s="38"/>
      <c r="J94" s="36"/>
      <c r="K94" s="21"/>
      <c r="L94" s="21"/>
      <c r="M94" s="21"/>
      <c r="N94" s="21"/>
      <c r="O94" s="21"/>
      <c r="P94" s="35"/>
      <c r="Q94" s="34"/>
      <c r="R94" s="21">
        <f>S94+W94+X94</f>
        <v>0</v>
      </c>
      <c r="S94" s="21">
        <f>T94+U94</f>
        <v>0</v>
      </c>
      <c r="T94" s="21"/>
      <c r="U94" s="21"/>
      <c r="V94" s="21"/>
      <c r="W94" s="21"/>
      <c r="X94" s="21"/>
      <c r="Y94" s="21"/>
      <c r="Z94" s="21"/>
      <c r="AA94" s="21"/>
      <c r="AB94" s="21"/>
      <c r="AC94" s="21">
        <f>AD94+AK94+AP94</f>
        <v>0</v>
      </c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21"/>
      <c r="BD94" s="21">
        <f>BE94+BL94+BQ94</f>
        <v>0</v>
      </c>
      <c r="BE94" s="21">
        <f>BF94+BH94</f>
        <v>0</v>
      </c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21"/>
      <c r="CE94" s="21">
        <f>CF94+CM94+CR94</f>
        <v>0</v>
      </c>
      <c r="CF94" s="21">
        <f>CG94+CI94</f>
        <v>0</v>
      </c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21"/>
      <c r="DF94" s="37">
        <f>DG94+DN94+DS94</f>
        <v>0</v>
      </c>
      <c r="DG94" s="21">
        <f>DH94+DJ94</f>
        <v>0</v>
      </c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21"/>
      <c r="EG94" s="21">
        <f>EH94+EO94+ET94</f>
        <v>0</v>
      </c>
      <c r="EH94" s="37">
        <f>EI94+EK94</f>
        <v>0</v>
      </c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3"/>
      <c r="FH94" s="44"/>
      <c r="FI94" s="21">
        <f>FJ94+FL94</f>
        <v>0</v>
      </c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43"/>
      <c r="GH94" s="34"/>
      <c r="GI94" s="21"/>
      <c r="GJ94" s="21"/>
      <c r="GK94" s="21"/>
      <c r="GL94" s="21"/>
      <c r="GM94" s="21"/>
      <c r="GN94" s="33"/>
    </row>
    <row r="95" spans="1:196" s="74" customFormat="1" ht="34.5" customHeight="1" outlineLevel="1" x14ac:dyDescent="0.25">
      <c r="A95" s="76" t="s">
        <v>99</v>
      </c>
      <c r="B95" s="75" t="s">
        <v>31</v>
      </c>
      <c r="C95" s="46"/>
      <c r="D95" s="50"/>
      <c r="E95" s="101"/>
      <c r="F95" s="101"/>
      <c r="G95" s="37">
        <f>SUM(G96:G103)</f>
        <v>28.744999999999997</v>
      </c>
      <c r="H95" s="37">
        <f>SUM(H96:H103)</f>
        <v>28.58</v>
      </c>
      <c r="I95" s="33">
        <f>SUM(I96:I103)</f>
        <v>1.714</v>
      </c>
      <c r="J95" s="44">
        <f>SUM(J96:J103)</f>
        <v>0</v>
      </c>
      <c r="K95" s="37">
        <f>SUM(K96:K103)</f>
        <v>0</v>
      </c>
      <c r="L95" s="37">
        <f>SUM(L96:L103)</f>
        <v>0</v>
      </c>
      <c r="M95" s="37">
        <f>SUM(M96:M103)</f>
        <v>0</v>
      </c>
      <c r="N95" s="37">
        <f>SUM(N96:N103)</f>
        <v>0</v>
      </c>
      <c r="O95" s="37">
        <f>SUM(O96:O103)</f>
        <v>0</v>
      </c>
      <c r="P95" s="43">
        <f>SUM(P96:P103)</f>
        <v>0</v>
      </c>
      <c r="Q95" s="49">
        <f>SUM(Q96:Q103)</f>
        <v>4.2380000000000004</v>
      </c>
      <c r="R95" s="37">
        <f>S95+W95+X95</f>
        <v>1.9970000000000001</v>
      </c>
      <c r="S95" s="21">
        <f>T95+U95</f>
        <v>0</v>
      </c>
      <c r="T95" s="37">
        <f>SUM(T96:T103)</f>
        <v>0</v>
      </c>
      <c r="U95" s="37">
        <f>SUM(U96:U103)</f>
        <v>0</v>
      </c>
      <c r="V95" s="37">
        <f>SUM(V96:V103)</f>
        <v>0</v>
      </c>
      <c r="W95" s="37">
        <f>SUM(W96:W103)</f>
        <v>1.9970000000000001</v>
      </c>
      <c r="X95" s="37">
        <f>SUM(X96:X103)</f>
        <v>0</v>
      </c>
      <c r="Y95" s="37">
        <f>SUM(Y96:Y103)</f>
        <v>0</v>
      </c>
      <c r="Z95" s="37">
        <f>SUM(Z96:Z103)</f>
        <v>0</v>
      </c>
      <c r="AA95" s="37">
        <f>SUM(AA96:AA103)</f>
        <v>0</v>
      </c>
      <c r="AB95" s="37">
        <f>SUM(AB96:AB103)</f>
        <v>20.687999999999999</v>
      </c>
      <c r="AC95" s="37">
        <f>AD95+AK95+AP95</f>
        <v>5.0140000000000002</v>
      </c>
      <c r="AD95" s="37">
        <f>SUM(AD96:AD103)</f>
        <v>0</v>
      </c>
      <c r="AE95" s="37">
        <f>SUM(AE96:AE103)</f>
        <v>0</v>
      </c>
      <c r="AF95" s="37">
        <f>SUM(AF96:AF103)</f>
        <v>0</v>
      </c>
      <c r="AG95" s="37">
        <f>SUM(AG96:AG103)</f>
        <v>0</v>
      </c>
      <c r="AH95" s="37">
        <f>SUM(AH96:AH103)</f>
        <v>0</v>
      </c>
      <c r="AI95" s="37">
        <f>SUM(AI96:AI103)</f>
        <v>0</v>
      </c>
      <c r="AJ95" s="37">
        <f>SUM(AJ96:AJ103)</f>
        <v>0</v>
      </c>
      <c r="AK95" s="37">
        <f>SUM(AK96:AK103)</f>
        <v>5.0140000000000002</v>
      </c>
      <c r="AL95" s="37">
        <f>SUM(AL96:AL103)</f>
        <v>0</v>
      </c>
      <c r="AM95" s="37">
        <f>SUM(AM96:AM103)</f>
        <v>0</v>
      </c>
      <c r="AN95" s="37">
        <f>SUM(AN96:AN103)</f>
        <v>0</v>
      </c>
      <c r="AO95" s="37">
        <f>SUM(AO96:AO103)</f>
        <v>0</v>
      </c>
      <c r="AP95" s="37">
        <f>SUM(AP96:AP103)</f>
        <v>0</v>
      </c>
      <c r="AQ95" s="37">
        <f>SUM(AQ96:AQ103)</f>
        <v>0</v>
      </c>
      <c r="AR95" s="37"/>
      <c r="AS95" s="37">
        <f>SUM(AS96:AS103)</f>
        <v>0</v>
      </c>
      <c r="AT95" s="37">
        <f>SUM(AT96:AT103)</f>
        <v>0</v>
      </c>
      <c r="AU95" s="37">
        <f>SUM(AU96:AU103)</f>
        <v>0</v>
      </c>
      <c r="AV95" s="37">
        <f>SUM(AV96:AV103)</f>
        <v>0</v>
      </c>
      <c r="AW95" s="37">
        <f>SUM(AW96:AW103)</f>
        <v>0</v>
      </c>
      <c r="AX95" s="37">
        <f>SUM(AX96:AX103)</f>
        <v>0</v>
      </c>
      <c r="AY95" s="37">
        <f>SUM(AY96:AY103)</f>
        <v>0</v>
      </c>
      <c r="AZ95" s="37">
        <f>SUM(AZ96:AZ103)</f>
        <v>0</v>
      </c>
      <c r="BA95" s="37">
        <f>SUM(BA96:BA103)</f>
        <v>0</v>
      </c>
      <c r="BB95" s="37">
        <f>SUM(BB96:BB103)</f>
        <v>0</v>
      </c>
      <c r="BC95" s="37">
        <f>SUM(BC96:BC103)</f>
        <v>2.3670999999999998</v>
      </c>
      <c r="BD95" s="21">
        <f>BE95+BL95+BQ95</f>
        <v>3.2166999999999994</v>
      </c>
      <c r="BE95" s="21">
        <f>BF95+BH95</f>
        <v>0.56640000000000001</v>
      </c>
      <c r="BF95" s="37">
        <f>SUM(BF96:BF103)</f>
        <v>0.28320000000000001</v>
      </c>
      <c r="BG95" s="37">
        <f>SUM(BG96:BG103)</f>
        <v>0</v>
      </c>
      <c r="BH95" s="37">
        <f>SUM(BH96:BH103)</f>
        <v>0.28320000000000001</v>
      </c>
      <c r="BI95" s="37">
        <f>SUM(BI96:BI103)</f>
        <v>0</v>
      </c>
      <c r="BJ95" s="37">
        <f>SUM(BJ96:BJ103)</f>
        <v>0.28320000000000001</v>
      </c>
      <c r="BK95" s="37">
        <f>SUM(BK96:BK103)</f>
        <v>0</v>
      </c>
      <c r="BL95" s="37">
        <f>SUM(BL96:BL103)</f>
        <v>2.3670999999999998</v>
      </c>
      <c r="BM95" s="37">
        <f>SUM(BM96:BM103)</f>
        <v>0</v>
      </c>
      <c r="BN95" s="37">
        <f>SUM(BN96:BN103)</f>
        <v>0</v>
      </c>
      <c r="BO95" s="37">
        <f>SUM(BO96:BO103)</f>
        <v>0</v>
      </c>
      <c r="BP95" s="37">
        <f>SUM(BP96:BP103)</f>
        <v>0</v>
      </c>
      <c r="BQ95" s="37">
        <f>SUM(BQ96:BQ103)</f>
        <v>0.28320000000000001</v>
      </c>
      <c r="BR95" s="37">
        <f>SUM(BR96:BR103)</f>
        <v>0</v>
      </c>
      <c r="BS95" s="37"/>
      <c r="BT95" s="37">
        <f>SUM(BT96:BT103)</f>
        <v>0</v>
      </c>
      <c r="BU95" s="37">
        <f>SUM(BU96:BU103)</f>
        <v>0.28320000000000001</v>
      </c>
      <c r="BV95" s="37">
        <f>SUM(BV96:BV103)</f>
        <v>0.28320000000000001</v>
      </c>
      <c r="BW95" s="37">
        <f>SUM(BW96:BW103)</f>
        <v>0</v>
      </c>
      <c r="BX95" s="37">
        <f>SUM(BX96:BX103)</f>
        <v>0</v>
      </c>
      <c r="BY95" s="37">
        <f>SUM(BY96:BY103)</f>
        <v>0</v>
      </c>
      <c r="BZ95" s="37">
        <f>SUM(BZ96:BZ103)</f>
        <v>0</v>
      </c>
      <c r="CA95" s="37">
        <f>SUM(CA96:CA103)</f>
        <v>0</v>
      </c>
      <c r="CB95" s="37">
        <f>SUM(CB96:CB103)</f>
        <v>0</v>
      </c>
      <c r="CC95" s="37">
        <f>SUM(CC96:CC103)</f>
        <v>0</v>
      </c>
      <c r="CD95" s="37">
        <f>SUM(CD96:CD103)</f>
        <v>0.443</v>
      </c>
      <c r="CE95" s="37">
        <f>CF95+CM95+CR95</f>
        <v>0.443</v>
      </c>
      <c r="CF95" s="21">
        <f>CG95+CI95</f>
        <v>0</v>
      </c>
      <c r="CG95" s="37">
        <f>SUM(CG96:CG103)</f>
        <v>0</v>
      </c>
      <c r="CH95" s="37">
        <f>SUM(CH96:CH103)</f>
        <v>0</v>
      </c>
      <c r="CI95" s="37">
        <f>SUM(CI96:CI103)</f>
        <v>0</v>
      </c>
      <c r="CJ95" s="37">
        <f>SUM(CJ96:CJ103)</f>
        <v>0</v>
      </c>
      <c r="CK95" s="37">
        <f>SUM(CK96:CK103)</f>
        <v>0</v>
      </c>
      <c r="CL95" s="37">
        <f>SUM(CL96:CL103)</f>
        <v>0</v>
      </c>
      <c r="CM95" s="37">
        <f>SUM(CM96:CM103)</f>
        <v>0.443</v>
      </c>
      <c r="CN95" s="37">
        <f>SUM(CN96:CN103)</f>
        <v>0</v>
      </c>
      <c r="CO95" s="37">
        <f>SUM(CO96:CO103)</f>
        <v>0</v>
      </c>
      <c r="CP95" s="37">
        <f>SUM(CP96:CP103)</f>
        <v>0</v>
      </c>
      <c r="CQ95" s="37">
        <f>SUM(CQ96:CQ103)</f>
        <v>0</v>
      </c>
      <c r="CR95" s="37">
        <f>SUM(CR96:CR103)</f>
        <v>0</v>
      </c>
      <c r="CS95" s="37">
        <f>SUM(CS96:CS103)</f>
        <v>0</v>
      </c>
      <c r="CT95" s="37"/>
      <c r="CU95" s="37">
        <f>SUM(CU96:CU103)</f>
        <v>0</v>
      </c>
      <c r="CV95" s="37">
        <f>SUM(CV96:CV103)</f>
        <v>0</v>
      </c>
      <c r="CW95" s="37">
        <f>SUM(CW96:CW103)</f>
        <v>0</v>
      </c>
      <c r="CX95" s="37">
        <f>SUM(CX96:CX103)</f>
        <v>0</v>
      </c>
      <c r="CY95" s="37">
        <f>SUM(CY96:CY103)</f>
        <v>0</v>
      </c>
      <c r="CZ95" s="37">
        <f>SUM(CZ96:CZ103)</f>
        <v>0</v>
      </c>
      <c r="DA95" s="37">
        <f>SUM(DA96:DA103)</f>
        <v>0</v>
      </c>
      <c r="DB95" s="37">
        <f>SUM(DB96:DB103)</f>
        <v>0</v>
      </c>
      <c r="DC95" s="37">
        <f>SUM(DC96:DC103)</f>
        <v>0</v>
      </c>
      <c r="DD95" s="37">
        <f>SUM(DD96:DD103)</f>
        <v>0</v>
      </c>
      <c r="DE95" s="37">
        <f>SUM(DE96:DE103)</f>
        <v>0.47199999999999998</v>
      </c>
      <c r="DF95" s="37">
        <f>DG95+DN95+DS95</f>
        <v>0.47199999999999998</v>
      </c>
      <c r="DG95" s="21">
        <f>DH95+DJ95</f>
        <v>0</v>
      </c>
      <c r="DH95" s="37">
        <f>SUM(DH96:DH103)</f>
        <v>0</v>
      </c>
      <c r="DI95" s="37">
        <f>SUM(DI96:DI103)</f>
        <v>0</v>
      </c>
      <c r="DJ95" s="37">
        <f>SUM(DJ96:DJ103)</f>
        <v>0</v>
      </c>
      <c r="DK95" s="37">
        <f>SUM(DK96:DK103)</f>
        <v>0</v>
      </c>
      <c r="DL95" s="37">
        <f>SUM(DL96:DL103)</f>
        <v>0</v>
      </c>
      <c r="DM95" s="37">
        <f>SUM(DM96:DM103)</f>
        <v>0</v>
      </c>
      <c r="DN95" s="37">
        <f>SUM(DN96:DN103)</f>
        <v>0.47199999999999998</v>
      </c>
      <c r="DO95" s="37">
        <f>SUM(DO96:DO103)</f>
        <v>0</v>
      </c>
      <c r="DP95" s="37">
        <f>SUM(DP96:DP103)</f>
        <v>0</v>
      </c>
      <c r="DQ95" s="37">
        <f>SUM(DQ96:DQ103)</f>
        <v>0</v>
      </c>
      <c r="DR95" s="37">
        <f>SUM(DR96:DR103)</f>
        <v>0</v>
      </c>
      <c r="DS95" s="37">
        <f>SUM(DS96:DS103)</f>
        <v>0</v>
      </c>
      <c r="DT95" s="37">
        <f>SUM(DT96:DT103)</f>
        <v>0</v>
      </c>
      <c r="DU95" s="37"/>
      <c r="DV95" s="37">
        <f>SUM(DV96:DV103)</f>
        <v>0</v>
      </c>
      <c r="DW95" s="37">
        <f>SUM(DW96:DW103)</f>
        <v>0</v>
      </c>
      <c r="DX95" s="37">
        <f>SUM(DX96:DX103)</f>
        <v>0</v>
      </c>
      <c r="DY95" s="37">
        <f>SUM(DY96:DY103)</f>
        <v>0</v>
      </c>
      <c r="DZ95" s="37">
        <f>SUM(DZ96:DZ103)</f>
        <v>0</v>
      </c>
      <c r="EA95" s="37">
        <f>SUM(EA96:EA103)</f>
        <v>0</v>
      </c>
      <c r="EB95" s="37">
        <f>SUM(EB96:EB103)</f>
        <v>0</v>
      </c>
      <c r="EC95" s="37">
        <f>SUM(EC96:EC103)</f>
        <v>0</v>
      </c>
      <c r="ED95" s="37">
        <f>SUM(ED96:ED103)</f>
        <v>0</v>
      </c>
      <c r="EE95" s="37">
        <f>SUM(EE96:EE103)</f>
        <v>0</v>
      </c>
      <c r="EF95" s="37">
        <f>SUM(EF96:EF103)</f>
        <v>0.372</v>
      </c>
      <c r="EG95" s="37">
        <f>EH95+EO95+ET95</f>
        <v>0.372</v>
      </c>
      <c r="EH95" s="37">
        <f>EI95+EK95</f>
        <v>0</v>
      </c>
      <c r="EI95" s="37">
        <f>SUM(EI96:EI103)</f>
        <v>0</v>
      </c>
      <c r="EJ95" s="37">
        <f>SUM(EJ96:EJ103)</f>
        <v>0</v>
      </c>
      <c r="EK95" s="37">
        <f>SUM(EK96:EK103)</f>
        <v>0</v>
      </c>
      <c r="EL95" s="37">
        <f>SUM(EL96:EL103)</f>
        <v>0</v>
      </c>
      <c r="EM95" s="37">
        <f>SUM(EM96:EM103)</f>
        <v>0</v>
      </c>
      <c r="EN95" s="37">
        <f>SUM(EN96:EN103)</f>
        <v>0</v>
      </c>
      <c r="EO95" s="37">
        <f>SUM(EO96:EO103)</f>
        <v>0.372</v>
      </c>
      <c r="EP95" s="37">
        <f>SUM(EP96:EP103)</f>
        <v>0</v>
      </c>
      <c r="EQ95" s="37">
        <f>SUM(EQ96:EQ103)</f>
        <v>0</v>
      </c>
      <c r="ER95" s="37">
        <f>SUM(ER96:ER103)</f>
        <v>0</v>
      </c>
      <c r="ES95" s="37">
        <f>SUM(ES96:ES103)</f>
        <v>0</v>
      </c>
      <c r="ET95" s="37">
        <f>SUM(ET96:ET103)</f>
        <v>0</v>
      </c>
      <c r="EU95" s="37">
        <f>SUM(EU96:EU103)</f>
        <v>0</v>
      </c>
      <c r="EV95" s="37"/>
      <c r="EW95" s="37">
        <f>SUM(EW96:EW103)</f>
        <v>0</v>
      </c>
      <c r="EX95" s="37">
        <f>SUM(EX96:EX103)</f>
        <v>0</v>
      </c>
      <c r="EY95" s="37">
        <f>SUM(EY96:EY103)</f>
        <v>0</v>
      </c>
      <c r="EZ95" s="37">
        <f>SUM(EZ96:EZ103)</f>
        <v>0</v>
      </c>
      <c r="FA95" s="37">
        <f>SUM(FA96:FA103)</f>
        <v>0</v>
      </c>
      <c r="FB95" s="37">
        <f>SUM(FB96:FB103)</f>
        <v>0</v>
      </c>
      <c r="FC95" s="37">
        <f>SUM(FC96:FC103)</f>
        <v>0</v>
      </c>
      <c r="FD95" s="37">
        <f>SUM(FD96:FD103)</f>
        <v>0</v>
      </c>
      <c r="FE95" s="37">
        <f>SUM(FE96:FE103)</f>
        <v>0</v>
      </c>
      <c r="FF95" s="37">
        <f>SUM(FF96:FF103)</f>
        <v>0</v>
      </c>
      <c r="FG95" s="33">
        <f>SUM(FG96:FG103)</f>
        <v>28.580100000000002</v>
      </c>
      <c r="FH95" s="44"/>
      <c r="FI95" s="21">
        <f>FJ95+FL95</f>
        <v>0</v>
      </c>
      <c r="FJ95" s="37"/>
      <c r="FK95" s="37"/>
      <c r="FL95" s="37"/>
      <c r="FM95" s="37"/>
      <c r="FN95" s="37"/>
      <c r="FO95" s="37"/>
      <c r="FP95" s="37">
        <f>EO95+DN95+CM95+BL95+AK95+W95</f>
        <v>10.665099999999999</v>
      </c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43"/>
      <c r="GH95" s="49">
        <f>SUM(GH96:GH103)</f>
        <v>1.9970000000000001</v>
      </c>
      <c r="GI95" s="37">
        <f>SUM(GI96:GI103)</f>
        <v>17.532200000000003</v>
      </c>
      <c r="GJ95" s="37">
        <f>SUM(GJ96:GJ103)</f>
        <v>2.0060000000000002</v>
      </c>
      <c r="GK95" s="37">
        <f>SUM(GK96:GK103)</f>
        <v>0.375</v>
      </c>
      <c r="GL95" s="37">
        <f>SUM(GL96:GL103)</f>
        <v>0.4</v>
      </c>
      <c r="GM95" s="37">
        <f>SUM(GM96:GM103)</f>
        <v>0.315</v>
      </c>
      <c r="GN95" s="33">
        <f>GM95+GL95+GK95+GJ95+GI95+GH95</f>
        <v>22.625200000000003</v>
      </c>
    </row>
    <row r="96" spans="1:196" s="15" customFormat="1" ht="22.5" customHeight="1" outlineLevel="1" x14ac:dyDescent="0.25">
      <c r="A96" s="98" t="s">
        <v>98</v>
      </c>
      <c r="B96" s="96" t="s">
        <v>97</v>
      </c>
      <c r="C96" s="40"/>
      <c r="D96" s="39"/>
      <c r="E96" s="39">
        <v>2011</v>
      </c>
      <c r="F96" s="39">
        <v>2014</v>
      </c>
      <c r="G96" s="21">
        <f>H96+I96</f>
        <v>0.73099999999999998</v>
      </c>
      <c r="H96" s="21">
        <v>0.56599999999999995</v>
      </c>
      <c r="I96" s="38">
        <v>0.16500000000000001</v>
      </c>
      <c r="J96" s="36"/>
      <c r="K96" s="21"/>
      <c r="L96" s="21"/>
      <c r="M96" s="21"/>
      <c r="N96" s="21"/>
      <c r="O96" s="21"/>
      <c r="P96" s="35"/>
      <c r="Q96" s="34"/>
      <c r="R96" s="21">
        <f>S96+W96+X96</f>
        <v>0</v>
      </c>
      <c r="S96" s="21">
        <f>T96+U96</f>
        <v>0</v>
      </c>
      <c r="T96" s="21"/>
      <c r="U96" s="21"/>
      <c r="V96" s="21"/>
      <c r="W96" s="21">
        <f>Q96</f>
        <v>0</v>
      </c>
      <c r="X96" s="21"/>
      <c r="Y96" s="21"/>
      <c r="Z96" s="21"/>
      <c r="AA96" s="21"/>
      <c r="AB96" s="21">
        <v>0.28299999999999997</v>
      </c>
      <c r="AC96" s="21">
        <f>AD96+AK96+AP96</f>
        <v>0.28299999999999997</v>
      </c>
      <c r="AD96" s="21">
        <f>AE96</f>
        <v>0</v>
      </c>
      <c r="AE96" s="21"/>
      <c r="AF96" s="21"/>
      <c r="AG96" s="21">
        <f>AI96</f>
        <v>0</v>
      </c>
      <c r="AH96" s="21"/>
      <c r="AI96" s="21"/>
      <c r="AJ96" s="21"/>
      <c r="AK96" s="21">
        <f>AB96</f>
        <v>0.28299999999999997</v>
      </c>
      <c r="AL96" s="21"/>
      <c r="AM96" s="21"/>
      <c r="AN96" s="21"/>
      <c r="AO96" s="21"/>
      <c r="AP96" s="21">
        <f>AR96</f>
        <v>0</v>
      </c>
      <c r="AQ96" s="21"/>
      <c r="AR96" s="21"/>
      <c r="AS96" s="21"/>
      <c r="AT96" s="21">
        <f>AU96</f>
        <v>0</v>
      </c>
      <c r="AU96" s="21"/>
      <c r="AV96" s="37"/>
      <c r="AW96" s="37"/>
      <c r="AX96" s="37"/>
      <c r="AY96" s="37"/>
      <c r="AZ96" s="37"/>
      <c r="BA96" s="37"/>
      <c r="BB96" s="37"/>
      <c r="BC96" s="99">
        <v>0.28320000000000001</v>
      </c>
      <c r="BD96" s="21">
        <f>BE96+BL96+BQ96</f>
        <v>1.1328</v>
      </c>
      <c r="BE96" s="21">
        <f>BF96+BH96</f>
        <v>0.56640000000000001</v>
      </c>
      <c r="BF96" s="21">
        <f>BC96</f>
        <v>0.28320000000000001</v>
      </c>
      <c r="BG96" s="21"/>
      <c r="BH96" s="21">
        <f>BJ96</f>
        <v>0.28320000000000001</v>
      </c>
      <c r="BI96" s="21"/>
      <c r="BJ96" s="21">
        <f>BC96</f>
        <v>0.28320000000000001</v>
      </c>
      <c r="BK96" s="21"/>
      <c r="BL96" s="21">
        <f>BC96</f>
        <v>0.28320000000000001</v>
      </c>
      <c r="BM96" s="21"/>
      <c r="BN96" s="21"/>
      <c r="BO96" s="21"/>
      <c r="BP96" s="21"/>
      <c r="BQ96" s="21">
        <f>BS96</f>
        <v>0.28320000000000001</v>
      </c>
      <c r="BR96" s="21"/>
      <c r="BS96" s="21">
        <f>BC96</f>
        <v>0.28320000000000001</v>
      </c>
      <c r="BT96" s="21"/>
      <c r="BU96" s="21">
        <f>BV96</f>
        <v>0.28320000000000001</v>
      </c>
      <c r="BV96" s="21">
        <f>BC96</f>
        <v>0.28320000000000001</v>
      </c>
      <c r="BW96" s="37"/>
      <c r="BX96" s="37"/>
      <c r="BY96" s="37"/>
      <c r="BZ96" s="37"/>
      <c r="CA96" s="37"/>
      <c r="CB96" s="37"/>
      <c r="CC96" s="37"/>
      <c r="CD96" s="21"/>
      <c r="CE96" s="21">
        <f>CF96+CM96+CR96</f>
        <v>0</v>
      </c>
      <c r="CF96" s="21">
        <f>CG96+CI96</f>
        <v>0</v>
      </c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21"/>
      <c r="DF96" s="37">
        <f>DG96+DN96+DS96</f>
        <v>0</v>
      </c>
      <c r="DG96" s="21">
        <f>DH96+DJ96</f>
        <v>0</v>
      </c>
      <c r="DH96" s="21">
        <f>DE96</f>
        <v>0</v>
      </c>
      <c r="DI96" s="21"/>
      <c r="DJ96" s="21">
        <f>DL96</f>
        <v>0</v>
      </c>
      <c r="DK96" s="21"/>
      <c r="DL96" s="21">
        <f>DE96</f>
        <v>0</v>
      </c>
      <c r="DM96" s="21"/>
      <c r="DN96" s="21">
        <f>DE96</f>
        <v>0</v>
      </c>
      <c r="DO96" s="21"/>
      <c r="DP96" s="21"/>
      <c r="DQ96" s="21"/>
      <c r="DR96" s="21"/>
      <c r="DS96" s="21">
        <f>DU96</f>
        <v>0</v>
      </c>
      <c r="DT96" s="21"/>
      <c r="DU96" s="21">
        <f>DE96</f>
        <v>0</v>
      </c>
      <c r="DV96" s="21"/>
      <c r="DW96" s="21">
        <f>DX96</f>
        <v>0</v>
      </c>
      <c r="DX96" s="21">
        <f>DE96</f>
        <v>0</v>
      </c>
      <c r="DY96" s="37"/>
      <c r="DZ96" s="37"/>
      <c r="EA96" s="37"/>
      <c r="EB96" s="37"/>
      <c r="EC96" s="37"/>
      <c r="ED96" s="37"/>
      <c r="EE96" s="37"/>
      <c r="EF96" s="21"/>
      <c r="EG96" s="21">
        <f>EH96+EO96+ET96</f>
        <v>0</v>
      </c>
      <c r="EH96" s="37">
        <f>EI96+EK96</f>
        <v>0</v>
      </c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3">
        <f>EF96+DE96+CD96+BC96+AB96+Q96</f>
        <v>0.56620000000000004</v>
      </c>
      <c r="FH96" s="36">
        <f>FI96+FL96</f>
        <v>0.84960000000000002</v>
      </c>
      <c r="FI96" s="21">
        <f>FJ96+FL96</f>
        <v>0.56640000000000001</v>
      </c>
      <c r="FJ96" s="21">
        <f>EI96+CG96+BF96+AE96+T96+DH96</f>
        <v>0.28320000000000001</v>
      </c>
      <c r="FK96" s="21"/>
      <c r="FL96" s="21">
        <f>FN96</f>
        <v>0.28320000000000001</v>
      </c>
      <c r="FM96" s="21"/>
      <c r="FN96" s="21">
        <f>EM96+CK96+BJ96+AI96+V96+DL96</f>
        <v>0.28320000000000001</v>
      </c>
      <c r="FO96" s="21"/>
      <c r="FP96" s="21">
        <f>EO96+CM96+BL96+AK96+W96+DN96</f>
        <v>0.56620000000000004</v>
      </c>
      <c r="FQ96" s="21"/>
      <c r="FR96" s="21"/>
      <c r="FS96" s="21"/>
      <c r="FT96" s="21"/>
      <c r="FU96" s="21">
        <f>ET96+CR96+BQ96+AP96+X96+DS96</f>
        <v>0.28320000000000001</v>
      </c>
      <c r="FV96" s="21"/>
      <c r="FW96" s="21">
        <f>EV96+CT96+BS96+AR96+Y96+DU96</f>
        <v>0.28320000000000001</v>
      </c>
      <c r="FX96" s="21"/>
      <c r="FY96" s="21">
        <f>EX96+CV96+BU96+AT96+Z96+DW96</f>
        <v>0.28320000000000001</v>
      </c>
      <c r="FZ96" s="21">
        <f>EY96+CW96+BV96+AU96+AA96</f>
        <v>0.28320000000000001</v>
      </c>
      <c r="GA96" s="37"/>
      <c r="GB96" s="37"/>
      <c r="GC96" s="37"/>
      <c r="GD96" s="37"/>
      <c r="GE96" s="37"/>
      <c r="GF96" s="37"/>
      <c r="GG96" s="43"/>
      <c r="GH96" s="34"/>
      <c r="GI96" s="21">
        <v>0.24</v>
      </c>
      <c r="GJ96" s="21">
        <v>0.24</v>
      </c>
      <c r="GK96" s="21"/>
      <c r="GL96" s="21"/>
      <c r="GM96" s="21"/>
      <c r="GN96" s="33">
        <f>GH96+GI96+GJ96+GK96+GL96+GM96</f>
        <v>0.48</v>
      </c>
    </row>
    <row r="97" spans="1:196" s="15" customFormat="1" ht="29.25" customHeight="1" outlineLevel="1" x14ac:dyDescent="0.25">
      <c r="A97" s="71" t="s">
        <v>96</v>
      </c>
      <c r="B97" s="70" t="s">
        <v>95</v>
      </c>
      <c r="C97" s="40"/>
      <c r="D97" s="39"/>
      <c r="E97" s="100">
        <v>2013</v>
      </c>
      <c r="F97" s="100">
        <v>2013</v>
      </c>
      <c r="G97" s="21">
        <f>FG97</f>
        <v>12.39</v>
      </c>
      <c r="H97" s="21">
        <f>FG97</f>
        <v>12.39</v>
      </c>
      <c r="I97" s="38"/>
      <c r="J97" s="36"/>
      <c r="K97" s="21"/>
      <c r="L97" s="21"/>
      <c r="M97" s="21"/>
      <c r="N97" s="21"/>
      <c r="O97" s="21"/>
      <c r="P97" s="35"/>
      <c r="Q97" s="34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>
        <v>12.39</v>
      </c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37"/>
      <c r="AW97" s="37"/>
      <c r="AX97" s="37"/>
      <c r="AY97" s="37"/>
      <c r="AZ97" s="37"/>
      <c r="BA97" s="37"/>
      <c r="BB97" s="37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37"/>
      <c r="BX97" s="37"/>
      <c r="BY97" s="37"/>
      <c r="BZ97" s="37"/>
      <c r="CA97" s="37"/>
      <c r="CB97" s="37"/>
      <c r="CC97" s="37"/>
      <c r="CD97" s="21"/>
      <c r="CE97" s="21"/>
      <c r="CF97" s="21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21"/>
      <c r="DF97" s="37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37"/>
      <c r="DZ97" s="37"/>
      <c r="EA97" s="37"/>
      <c r="EB97" s="37"/>
      <c r="EC97" s="37"/>
      <c r="ED97" s="37"/>
      <c r="EE97" s="37"/>
      <c r="EF97" s="21"/>
      <c r="EG97" s="21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3">
        <f>EF97+DE97+CD97+BC97+AB97+Q97</f>
        <v>12.39</v>
      </c>
      <c r="FH97" s="36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37"/>
      <c r="GB97" s="37"/>
      <c r="GC97" s="37"/>
      <c r="GD97" s="37"/>
      <c r="GE97" s="37"/>
      <c r="GF97" s="37"/>
      <c r="GG97" s="43"/>
      <c r="GH97" s="34"/>
      <c r="GI97" s="21">
        <v>10.5</v>
      </c>
      <c r="GJ97" s="21"/>
      <c r="GK97" s="21"/>
      <c r="GL97" s="21"/>
      <c r="GM97" s="21"/>
      <c r="GN97" s="33">
        <f>GH97+GI97+GJ97+GK97+GL97+GM97</f>
        <v>10.5</v>
      </c>
    </row>
    <row r="98" spans="1:196" s="15" customFormat="1" ht="31.5" outlineLevel="1" x14ac:dyDescent="0.25">
      <c r="A98" s="98" t="s">
        <v>94</v>
      </c>
      <c r="B98" s="70" t="s">
        <v>93</v>
      </c>
      <c r="C98" s="40"/>
      <c r="D98" s="39"/>
      <c r="E98" s="39">
        <v>2012</v>
      </c>
      <c r="F98" s="39">
        <v>2017</v>
      </c>
      <c r="G98" s="21">
        <f>H98</f>
        <v>8.1020000000000003</v>
      </c>
      <c r="H98" s="21">
        <v>8.1020000000000003</v>
      </c>
      <c r="I98" s="38"/>
      <c r="J98" s="36"/>
      <c r="K98" s="21"/>
      <c r="L98" s="21"/>
      <c r="M98" s="21"/>
      <c r="N98" s="21"/>
      <c r="O98" s="21"/>
      <c r="P98" s="35"/>
      <c r="Q98" s="34"/>
      <c r="R98" s="21">
        <f>S98+W98+X98</f>
        <v>0</v>
      </c>
      <c r="S98" s="21">
        <f>T98+U98</f>
        <v>0</v>
      </c>
      <c r="T98" s="21"/>
      <c r="U98" s="21"/>
      <c r="V98" s="21"/>
      <c r="W98" s="21">
        <f>Q98</f>
        <v>0</v>
      </c>
      <c r="X98" s="21"/>
      <c r="Y98" s="21"/>
      <c r="Z98" s="21"/>
      <c r="AA98" s="21"/>
      <c r="AB98" s="21">
        <v>4.7309999999999999</v>
      </c>
      <c r="AC98" s="21">
        <f>AD98+AK98+AP98</f>
        <v>4.7309999999999999</v>
      </c>
      <c r="AD98" s="21">
        <f>AE98</f>
        <v>0</v>
      </c>
      <c r="AE98" s="21"/>
      <c r="AF98" s="21"/>
      <c r="AG98" s="21">
        <f>AI98</f>
        <v>0</v>
      </c>
      <c r="AH98" s="21"/>
      <c r="AI98" s="21"/>
      <c r="AJ98" s="21"/>
      <c r="AK98" s="21">
        <f>AB98</f>
        <v>4.7309999999999999</v>
      </c>
      <c r="AL98" s="21"/>
      <c r="AM98" s="21"/>
      <c r="AN98" s="21"/>
      <c r="AO98" s="21"/>
      <c r="AP98" s="21">
        <f>AR98</f>
        <v>0</v>
      </c>
      <c r="AQ98" s="21"/>
      <c r="AR98" s="21"/>
      <c r="AS98" s="21"/>
      <c r="AT98" s="21">
        <f>AU98</f>
        <v>0</v>
      </c>
      <c r="AU98" s="21"/>
      <c r="AV98" s="37"/>
      <c r="AW98" s="37"/>
      <c r="AX98" s="37"/>
      <c r="AY98" s="37"/>
      <c r="AZ98" s="37"/>
      <c r="BA98" s="37"/>
      <c r="BB98" s="37"/>
      <c r="BC98" s="99">
        <v>2.0838999999999999</v>
      </c>
      <c r="BD98" s="21">
        <f>BE98+BL98+BQ98</f>
        <v>2.0838999999999999</v>
      </c>
      <c r="BE98" s="21">
        <f>BF98+BH98</f>
        <v>0</v>
      </c>
      <c r="BF98" s="21"/>
      <c r="BG98" s="21"/>
      <c r="BH98" s="21"/>
      <c r="BI98" s="21"/>
      <c r="BJ98" s="21"/>
      <c r="BK98" s="21"/>
      <c r="BL98" s="21">
        <f>BC98</f>
        <v>2.0838999999999999</v>
      </c>
      <c r="BM98" s="21"/>
      <c r="BN98" s="21"/>
      <c r="BO98" s="21"/>
      <c r="BP98" s="21"/>
      <c r="BQ98" s="21">
        <f>BS98</f>
        <v>0</v>
      </c>
      <c r="BR98" s="21"/>
      <c r="BS98" s="21"/>
      <c r="BT98" s="21"/>
      <c r="BU98" s="21">
        <f>BV98</f>
        <v>0</v>
      </c>
      <c r="BV98" s="21"/>
      <c r="BW98" s="37"/>
      <c r="BX98" s="37"/>
      <c r="BY98" s="37"/>
      <c r="BZ98" s="37"/>
      <c r="CA98" s="37"/>
      <c r="CB98" s="37"/>
      <c r="CC98" s="37"/>
      <c r="CD98" s="21">
        <v>0.443</v>
      </c>
      <c r="CE98" s="21">
        <f>CF98+CM98+CR98</f>
        <v>0.443</v>
      </c>
      <c r="CF98" s="21">
        <f>CG98+CI98</f>
        <v>0</v>
      </c>
      <c r="CG98" s="21"/>
      <c r="CH98" s="21"/>
      <c r="CI98" s="21">
        <f>CK98</f>
        <v>0</v>
      </c>
      <c r="CJ98" s="21"/>
      <c r="CK98" s="21"/>
      <c r="CL98" s="21"/>
      <c r="CM98" s="21">
        <f>CD98</f>
        <v>0.443</v>
      </c>
      <c r="CN98" s="21"/>
      <c r="CO98" s="21"/>
      <c r="CP98" s="21"/>
      <c r="CQ98" s="21"/>
      <c r="CR98" s="21">
        <f>CT98</f>
        <v>0</v>
      </c>
      <c r="CS98" s="21"/>
      <c r="CT98" s="21"/>
      <c r="CU98" s="21"/>
      <c r="CV98" s="21">
        <f>CW98</f>
        <v>0</v>
      </c>
      <c r="CW98" s="21"/>
      <c r="CX98" s="37"/>
      <c r="CY98" s="37"/>
      <c r="CZ98" s="37"/>
      <c r="DA98" s="37"/>
      <c r="DB98" s="37"/>
      <c r="DC98" s="37"/>
      <c r="DD98" s="37"/>
      <c r="DE98" s="21">
        <v>0.47199999999999998</v>
      </c>
      <c r="DF98" s="21">
        <f>DG98+DN98+DS98</f>
        <v>0.47199999999999998</v>
      </c>
      <c r="DG98" s="21">
        <f>DH98+DJ98</f>
        <v>0</v>
      </c>
      <c r="DH98" s="21"/>
      <c r="DI98" s="21"/>
      <c r="DJ98" s="21">
        <f>DL98</f>
        <v>0</v>
      </c>
      <c r="DK98" s="21"/>
      <c r="DL98" s="21"/>
      <c r="DM98" s="21"/>
      <c r="DN98" s="21">
        <f>DE98</f>
        <v>0.47199999999999998</v>
      </c>
      <c r="DO98" s="21"/>
      <c r="DP98" s="21"/>
      <c r="DQ98" s="21"/>
      <c r="DR98" s="21"/>
      <c r="DS98" s="21">
        <f>DU98</f>
        <v>0</v>
      </c>
      <c r="DT98" s="21"/>
      <c r="DU98" s="21"/>
      <c r="DV98" s="21"/>
      <c r="DW98" s="21">
        <f>DX98</f>
        <v>0</v>
      </c>
      <c r="DX98" s="21"/>
      <c r="DY98" s="37"/>
      <c r="DZ98" s="37"/>
      <c r="EA98" s="37"/>
      <c r="EB98" s="37"/>
      <c r="EC98" s="37"/>
      <c r="ED98" s="37"/>
      <c r="EE98" s="37"/>
      <c r="EF98" s="21">
        <v>0.372</v>
      </c>
      <c r="EG98" s="21">
        <f>EH98+EO98+ET98</f>
        <v>0.372</v>
      </c>
      <c r="EH98" s="37">
        <f>EI98+EK98</f>
        <v>0</v>
      </c>
      <c r="EI98" s="21"/>
      <c r="EJ98" s="21"/>
      <c r="EK98" s="21">
        <f>EM98</f>
        <v>0</v>
      </c>
      <c r="EL98" s="21"/>
      <c r="EM98" s="21"/>
      <c r="EN98" s="21"/>
      <c r="EO98" s="21">
        <f>EF98</f>
        <v>0.372</v>
      </c>
      <c r="EP98" s="21"/>
      <c r="EQ98" s="21"/>
      <c r="ER98" s="21"/>
      <c r="ES98" s="21"/>
      <c r="ET98" s="21">
        <f>EV98</f>
        <v>0</v>
      </c>
      <c r="EU98" s="21"/>
      <c r="EV98" s="21"/>
      <c r="EW98" s="21"/>
      <c r="EX98" s="21">
        <f>EY98</f>
        <v>0</v>
      </c>
      <c r="EY98" s="21"/>
      <c r="EZ98" s="37"/>
      <c r="FA98" s="37"/>
      <c r="FB98" s="37"/>
      <c r="FC98" s="37"/>
      <c r="FD98" s="37"/>
      <c r="FE98" s="37"/>
      <c r="FF98" s="37"/>
      <c r="FG98" s="33">
        <f>EF98+DE98+CD98+BC98+AB98+Q98</f>
        <v>8.1019000000000005</v>
      </c>
      <c r="FH98" s="36">
        <f>FI98+FL98</f>
        <v>0</v>
      </c>
      <c r="FI98" s="21">
        <f>FJ98+FL98</f>
        <v>0</v>
      </c>
      <c r="FJ98" s="21">
        <f>EI98+CG98+BF98+AE98+T98+DH98</f>
        <v>0</v>
      </c>
      <c r="FK98" s="21"/>
      <c r="FL98" s="21">
        <f>FN98</f>
        <v>0</v>
      </c>
      <c r="FM98" s="21"/>
      <c r="FN98" s="21">
        <f>EM98+CK98+BJ98+AI98+V98+DL98</f>
        <v>0</v>
      </c>
      <c r="FO98" s="21"/>
      <c r="FP98" s="21">
        <f>EO98+CM98+BL98+AK98+W98+DN98</f>
        <v>8.1018999999999988</v>
      </c>
      <c r="FQ98" s="21"/>
      <c r="FR98" s="21"/>
      <c r="FS98" s="21"/>
      <c r="FT98" s="21"/>
      <c r="FU98" s="21">
        <f>ET98+CR98+BQ98+AP98+X98+DS98</f>
        <v>0</v>
      </c>
      <c r="FV98" s="21"/>
      <c r="FW98" s="21">
        <f>EV98+CT98+BS98+AR98+Y98+DU98</f>
        <v>0</v>
      </c>
      <c r="FX98" s="21"/>
      <c r="FY98" s="21">
        <f>EX98+CV98+BU98+AT98+Z98+DW98</f>
        <v>0</v>
      </c>
      <c r="FZ98" s="21">
        <f>EY98+CW98+BV98+AU98+AA98</f>
        <v>0</v>
      </c>
      <c r="GA98" s="37"/>
      <c r="GB98" s="37"/>
      <c r="GC98" s="37"/>
      <c r="GD98" s="37"/>
      <c r="GE98" s="37"/>
      <c r="GF98" s="37"/>
      <c r="GG98" s="43"/>
      <c r="GH98" s="34"/>
      <c r="GI98" s="21">
        <v>4.0091999999999999</v>
      </c>
      <c r="GJ98" s="21">
        <v>1.766</v>
      </c>
      <c r="GK98" s="21">
        <v>0.375</v>
      </c>
      <c r="GL98" s="21">
        <v>0.4</v>
      </c>
      <c r="GM98" s="21">
        <v>0.315</v>
      </c>
      <c r="GN98" s="33">
        <f>GH98+GI98+GJ98+GK98+GL98+GM98</f>
        <v>6.8652000000000006</v>
      </c>
    </row>
    <row r="99" spans="1:196" s="15" customFormat="1" ht="47.25" outlineLevel="1" x14ac:dyDescent="0.25">
      <c r="A99" s="98" t="s">
        <v>92</v>
      </c>
      <c r="B99" s="70" t="s">
        <v>91</v>
      </c>
      <c r="C99" s="40"/>
      <c r="D99" s="39"/>
      <c r="E99" s="39">
        <v>2011</v>
      </c>
      <c r="F99" s="39">
        <v>2011</v>
      </c>
      <c r="G99" s="21">
        <f>FG99</f>
        <v>2.2410000000000001</v>
      </c>
      <c r="H99" s="21">
        <f>FG99</f>
        <v>2.2410000000000001</v>
      </c>
      <c r="I99" s="38">
        <v>1.5489999999999999</v>
      </c>
      <c r="J99" s="36"/>
      <c r="K99" s="21"/>
      <c r="L99" s="21"/>
      <c r="M99" s="21"/>
      <c r="N99" s="21"/>
      <c r="O99" s="21"/>
      <c r="P99" s="35"/>
      <c r="Q99" s="34">
        <v>2.2410000000000001</v>
      </c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37"/>
      <c r="AW99" s="37"/>
      <c r="AX99" s="37"/>
      <c r="AY99" s="37"/>
      <c r="AZ99" s="37"/>
      <c r="BA99" s="37"/>
      <c r="BB99" s="37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37"/>
      <c r="BX99" s="37"/>
      <c r="BY99" s="37"/>
      <c r="BZ99" s="37"/>
      <c r="CA99" s="37"/>
      <c r="CB99" s="37"/>
      <c r="CC99" s="37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37"/>
      <c r="CY99" s="37"/>
      <c r="CZ99" s="37"/>
      <c r="DA99" s="37"/>
      <c r="DB99" s="37"/>
      <c r="DC99" s="37"/>
      <c r="DD99" s="37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37"/>
      <c r="DZ99" s="37"/>
      <c r="EA99" s="37"/>
      <c r="EB99" s="37"/>
      <c r="EC99" s="37"/>
      <c r="ED99" s="37"/>
      <c r="EE99" s="37"/>
      <c r="EF99" s="21"/>
      <c r="EG99" s="21"/>
      <c r="EH99" s="37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37"/>
      <c r="FA99" s="37"/>
      <c r="FB99" s="37"/>
      <c r="FC99" s="37"/>
      <c r="FD99" s="37"/>
      <c r="FE99" s="37"/>
      <c r="FF99" s="37"/>
      <c r="FG99" s="33">
        <f>EF99+DE99+CD99+BC99+AB99+Q99</f>
        <v>2.2410000000000001</v>
      </c>
      <c r="FH99" s="36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37"/>
      <c r="GB99" s="37"/>
      <c r="GC99" s="37"/>
      <c r="GD99" s="37"/>
      <c r="GE99" s="37"/>
      <c r="GF99" s="37"/>
      <c r="GG99" s="43"/>
      <c r="GH99" s="34"/>
      <c r="GI99" s="21"/>
      <c r="GJ99" s="21"/>
      <c r="GK99" s="21"/>
      <c r="GL99" s="21"/>
      <c r="GM99" s="21"/>
      <c r="GN99" s="33">
        <f>GH99+GI99+GJ99+GK99+GL99+GM99</f>
        <v>0</v>
      </c>
    </row>
    <row r="100" spans="1:196" s="15" customFormat="1" ht="33" customHeight="1" outlineLevel="1" x14ac:dyDescent="0.25">
      <c r="A100" s="98" t="s">
        <v>90</v>
      </c>
      <c r="B100" s="70" t="s">
        <v>89</v>
      </c>
      <c r="C100" s="40"/>
      <c r="D100" s="39"/>
      <c r="E100" s="39">
        <v>2013</v>
      </c>
      <c r="F100" s="39">
        <v>2013</v>
      </c>
      <c r="G100" s="21">
        <f>FG100</f>
        <v>2.36</v>
      </c>
      <c r="H100" s="21">
        <f>FG100</f>
        <v>2.36</v>
      </c>
      <c r="I100" s="38"/>
      <c r="J100" s="36"/>
      <c r="K100" s="21"/>
      <c r="L100" s="21"/>
      <c r="M100" s="21"/>
      <c r="N100" s="21"/>
      <c r="O100" s="21"/>
      <c r="P100" s="35"/>
      <c r="Q100" s="34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>
        <v>2.36</v>
      </c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37"/>
      <c r="AW100" s="37"/>
      <c r="AX100" s="37"/>
      <c r="AY100" s="37"/>
      <c r="AZ100" s="37"/>
      <c r="BA100" s="37"/>
      <c r="BB100" s="37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37"/>
      <c r="BX100" s="37"/>
      <c r="BY100" s="37"/>
      <c r="BZ100" s="37"/>
      <c r="CA100" s="37"/>
      <c r="CB100" s="37"/>
      <c r="CC100" s="37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37"/>
      <c r="CY100" s="37"/>
      <c r="CZ100" s="37"/>
      <c r="DA100" s="37"/>
      <c r="DB100" s="37"/>
      <c r="DC100" s="37"/>
      <c r="DD100" s="37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37"/>
      <c r="DZ100" s="37"/>
      <c r="EA100" s="37"/>
      <c r="EB100" s="37"/>
      <c r="EC100" s="37"/>
      <c r="ED100" s="37"/>
      <c r="EE100" s="37"/>
      <c r="EF100" s="21"/>
      <c r="EG100" s="21"/>
      <c r="EH100" s="37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37"/>
      <c r="FA100" s="37"/>
      <c r="FB100" s="37"/>
      <c r="FC100" s="37"/>
      <c r="FD100" s="37"/>
      <c r="FE100" s="37"/>
      <c r="FF100" s="37"/>
      <c r="FG100" s="33">
        <f>EF100+DE100+CD100+BC100+AB100+Q100</f>
        <v>2.36</v>
      </c>
      <c r="FH100" s="36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37"/>
      <c r="GB100" s="37"/>
      <c r="GC100" s="37"/>
      <c r="GD100" s="37"/>
      <c r="GE100" s="37"/>
      <c r="GF100" s="37"/>
      <c r="GG100" s="43"/>
      <c r="GH100" s="34"/>
      <c r="GI100" s="21">
        <v>2</v>
      </c>
      <c r="GJ100" s="21"/>
      <c r="GK100" s="21"/>
      <c r="GL100" s="21"/>
      <c r="GM100" s="21"/>
      <c r="GN100" s="33">
        <f>GH100+GI100+GJ100+GK100+GL100+GM100</f>
        <v>2</v>
      </c>
    </row>
    <row r="101" spans="1:196" s="15" customFormat="1" ht="37.5" customHeight="1" outlineLevel="1" x14ac:dyDescent="0.25">
      <c r="A101" s="98" t="s">
        <v>88</v>
      </c>
      <c r="B101" s="56" t="s">
        <v>87</v>
      </c>
      <c r="C101" s="40"/>
      <c r="D101" s="39"/>
      <c r="E101" s="39">
        <v>2013</v>
      </c>
      <c r="F101" s="39">
        <v>2013</v>
      </c>
      <c r="G101" s="21">
        <f>FG101</f>
        <v>0.437</v>
      </c>
      <c r="H101" s="21">
        <f>FG101</f>
        <v>0.437</v>
      </c>
      <c r="I101" s="38"/>
      <c r="J101" s="36"/>
      <c r="K101" s="21"/>
      <c r="L101" s="21"/>
      <c r="M101" s="21"/>
      <c r="N101" s="21"/>
      <c r="O101" s="21"/>
      <c r="P101" s="35"/>
      <c r="Q101" s="34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>
        <v>0.437</v>
      </c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37"/>
      <c r="AW101" s="37"/>
      <c r="AX101" s="37"/>
      <c r="AY101" s="37"/>
      <c r="AZ101" s="37"/>
      <c r="BA101" s="37"/>
      <c r="BB101" s="37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37"/>
      <c r="BX101" s="37"/>
      <c r="BY101" s="37"/>
      <c r="BZ101" s="37"/>
      <c r="CA101" s="37"/>
      <c r="CB101" s="37"/>
      <c r="CC101" s="37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37"/>
      <c r="CY101" s="37"/>
      <c r="CZ101" s="37"/>
      <c r="DA101" s="37"/>
      <c r="DB101" s="37"/>
      <c r="DC101" s="37"/>
      <c r="DD101" s="37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37"/>
      <c r="DZ101" s="37"/>
      <c r="EA101" s="37"/>
      <c r="EB101" s="37"/>
      <c r="EC101" s="37"/>
      <c r="ED101" s="37"/>
      <c r="EE101" s="37"/>
      <c r="EF101" s="21"/>
      <c r="EG101" s="21"/>
      <c r="EH101" s="37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37"/>
      <c r="FA101" s="37"/>
      <c r="FB101" s="37"/>
      <c r="FC101" s="37"/>
      <c r="FD101" s="37"/>
      <c r="FE101" s="37"/>
      <c r="FF101" s="37"/>
      <c r="FG101" s="33">
        <f>EF101+DE101+CD101+BC101+AB101+Q101</f>
        <v>0.437</v>
      </c>
      <c r="FH101" s="36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37"/>
      <c r="GB101" s="37"/>
      <c r="GC101" s="37"/>
      <c r="GD101" s="37"/>
      <c r="GE101" s="37"/>
      <c r="GF101" s="37"/>
      <c r="GG101" s="43"/>
      <c r="GH101" s="34"/>
      <c r="GI101" s="21">
        <v>0.37</v>
      </c>
      <c r="GJ101" s="21"/>
      <c r="GK101" s="21"/>
      <c r="GL101" s="21"/>
      <c r="GM101" s="21"/>
      <c r="GN101" s="33">
        <f>GH101+GI101+GJ101+GK101+GL101+GM101</f>
        <v>0.37</v>
      </c>
    </row>
    <row r="102" spans="1:196" s="15" customFormat="1" ht="31.5" outlineLevel="1" x14ac:dyDescent="0.25">
      <c r="A102" s="98" t="s">
        <v>86</v>
      </c>
      <c r="B102" s="70" t="s">
        <v>85</v>
      </c>
      <c r="C102" s="40"/>
      <c r="D102" s="39"/>
      <c r="E102" s="39">
        <v>2012</v>
      </c>
      <c r="F102" s="39">
        <v>2013</v>
      </c>
      <c r="G102" s="21">
        <f>H102+I102</f>
        <v>0.48699999999999999</v>
      </c>
      <c r="H102" s="21">
        <f>FG102</f>
        <v>0.48699999999999999</v>
      </c>
      <c r="I102" s="38"/>
      <c r="J102" s="36"/>
      <c r="K102" s="21"/>
      <c r="L102" s="21"/>
      <c r="M102" s="21"/>
      <c r="N102" s="21"/>
      <c r="O102" s="21"/>
      <c r="P102" s="35"/>
      <c r="Q102" s="34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>
        <v>0.48699999999999999</v>
      </c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37"/>
      <c r="AW102" s="37"/>
      <c r="AX102" s="37"/>
      <c r="AY102" s="37"/>
      <c r="AZ102" s="37"/>
      <c r="BA102" s="37"/>
      <c r="BB102" s="37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37"/>
      <c r="BX102" s="37"/>
      <c r="BY102" s="37"/>
      <c r="BZ102" s="37"/>
      <c r="CA102" s="37"/>
      <c r="CB102" s="37"/>
      <c r="CC102" s="37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37"/>
      <c r="CY102" s="37"/>
      <c r="CZ102" s="37"/>
      <c r="DA102" s="37"/>
      <c r="DB102" s="37"/>
      <c r="DC102" s="37"/>
      <c r="DD102" s="37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37"/>
      <c r="DZ102" s="37"/>
      <c r="EA102" s="37"/>
      <c r="EB102" s="37"/>
      <c r="EC102" s="37"/>
      <c r="ED102" s="37"/>
      <c r="EE102" s="37"/>
      <c r="EF102" s="21"/>
      <c r="EG102" s="21"/>
      <c r="EH102" s="37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37"/>
      <c r="FA102" s="37"/>
      <c r="FB102" s="37"/>
      <c r="FC102" s="37"/>
      <c r="FD102" s="37"/>
      <c r="FE102" s="37"/>
      <c r="FF102" s="37"/>
      <c r="FG102" s="33">
        <f>EF102+DE102+CD102+BC102+AB102+Q102</f>
        <v>0.48699999999999999</v>
      </c>
      <c r="FH102" s="36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37"/>
      <c r="GB102" s="37"/>
      <c r="GC102" s="37"/>
      <c r="GD102" s="37"/>
      <c r="GE102" s="37"/>
      <c r="GF102" s="37"/>
      <c r="GG102" s="43"/>
      <c r="GH102" s="34"/>
      <c r="GI102" s="21">
        <v>0.41299999999999998</v>
      </c>
      <c r="GJ102" s="21"/>
      <c r="GK102" s="21"/>
      <c r="GL102" s="21"/>
      <c r="GM102" s="21"/>
      <c r="GN102" s="33">
        <f>GH102+GI102+GJ102+GK102+GL102+GM102</f>
        <v>0.41299999999999998</v>
      </c>
    </row>
    <row r="103" spans="1:196" s="15" customFormat="1" ht="38.25" customHeight="1" outlineLevel="1" x14ac:dyDescent="0.25">
      <c r="A103" s="98" t="s">
        <v>84</v>
      </c>
      <c r="B103" s="96" t="s">
        <v>83</v>
      </c>
      <c r="C103" s="40"/>
      <c r="D103" s="39"/>
      <c r="E103" s="39">
        <v>2012</v>
      </c>
      <c r="F103" s="39">
        <v>2012</v>
      </c>
      <c r="G103" s="21">
        <f>FG103</f>
        <v>1.9970000000000001</v>
      </c>
      <c r="H103" s="21">
        <f>FG103</f>
        <v>1.9970000000000001</v>
      </c>
      <c r="I103" s="38"/>
      <c r="J103" s="36"/>
      <c r="K103" s="21"/>
      <c r="L103" s="21"/>
      <c r="M103" s="21"/>
      <c r="N103" s="21"/>
      <c r="O103" s="21"/>
      <c r="P103" s="35"/>
      <c r="Q103" s="34">
        <v>1.9970000000000001</v>
      </c>
      <c r="R103" s="21">
        <f>S103+W103+X103</f>
        <v>1.9970000000000001</v>
      </c>
      <c r="S103" s="21">
        <f>T103+U103</f>
        <v>0</v>
      </c>
      <c r="T103" s="21"/>
      <c r="U103" s="21"/>
      <c r="V103" s="21"/>
      <c r="W103" s="21">
        <f>Q103</f>
        <v>1.9970000000000001</v>
      </c>
      <c r="X103" s="21"/>
      <c r="Y103" s="21"/>
      <c r="Z103" s="21"/>
      <c r="AA103" s="21"/>
      <c r="AB103" s="37"/>
      <c r="AC103" s="21">
        <f>AD103+AK103+AP103</f>
        <v>0</v>
      </c>
      <c r="AD103" s="21">
        <f>AE103</f>
        <v>0</v>
      </c>
      <c r="AE103" s="21">
        <f>AB103</f>
        <v>0</v>
      </c>
      <c r="AF103" s="21"/>
      <c r="AG103" s="21">
        <f>AI103</f>
        <v>0</v>
      </c>
      <c r="AH103" s="21"/>
      <c r="AI103" s="21"/>
      <c r="AJ103" s="21"/>
      <c r="AK103" s="21">
        <f>AB103</f>
        <v>0</v>
      </c>
      <c r="AL103" s="21"/>
      <c r="AM103" s="21"/>
      <c r="AN103" s="21"/>
      <c r="AO103" s="21"/>
      <c r="AP103" s="21">
        <f>AR103</f>
        <v>0</v>
      </c>
      <c r="AQ103" s="21"/>
      <c r="AR103" s="21">
        <f>AB103</f>
        <v>0</v>
      </c>
      <c r="AS103" s="21"/>
      <c r="AT103" s="21">
        <f>AU103</f>
        <v>0</v>
      </c>
      <c r="AU103" s="21">
        <f>AB103</f>
        <v>0</v>
      </c>
      <c r="AV103" s="37"/>
      <c r="AW103" s="37"/>
      <c r="AX103" s="37"/>
      <c r="AY103" s="37"/>
      <c r="AZ103" s="37"/>
      <c r="BA103" s="37"/>
      <c r="BB103" s="37"/>
      <c r="BC103" s="21"/>
      <c r="BD103" s="21">
        <f>BE103+BL103+BQ103</f>
        <v>0</v>
      </c>
      <c r="BE103" s="21">
        <f>BF103+BH103</f>
        <v>0</v>
      </c>
      <c r="BF103" s="21">
        <f>BC103</f>
        <v>0</v>
      </c>
      <c r="BG103" s="21"/>
      <c r="BH103" s="21">
        <f>BJ103</f>
        <v>0</v>
      </c>
      <c r="BI103" s="21"/>
      <c r="BJ103" s="21">
        <f>BC103</f>
        <v>0</v>
      </c>
      <c r="BK103" s="21"/>
      <c r="BL103" s="21">
        <f>BC103</f>
        <v>0</v>
      </c>
      <c r="BM103" s="21"/>
      <c r="BN103" s="21"/>
      <c r="BO103" s="21"/>
      <c r="BP103" s="21"/>
      <c r="BQ103" s="21">
        <f>BS103</f>
        <v>0</v>
      </c>
      <c r="BR103" s="21"/>
      <c r="BS103" s="21">
        <f>BC103</f>
        <v>0</v>
      </c>
      <c r="BT103" s="21"/>
      <c r="BU103" s="21">
        <f>BV103</f>
        <v>0</v>
      </c>
      <c r="BV103" s="21">
        <f>BC103</f>
        <v>0</v>
      </c>
      <c r="BW103" s="37"/>
      <c r="BX103" s="37"/>
      <c r="BY103" s="37"/>
      <c r="BZ103" s="37"/>
      <c r="CA103" s="37"/>
      <c r="CB103" s="37"/>
      <c r="CC103" s="37"/>
      <c r="CD103" s="21"/>
      <c r="CE103" s="21">
        <f>CF103+CM103+CR103</f>
        <v>0</v>
      </c>
      <c r="CF103" s="21">
        <f>CG103+CI103</f>
        <v>0</v>
      </c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21"/>
      <c r="DF103" s="37">
        <f>DG103+DN103+DS103</f>
        <v>0</v>
      </c>
      <c r="DG103" s="21">
        <f>DH103+DJ103</f>
        <v>0</v>
      </c>
      <c r="DH103" s="21">
        <f>DE103</f>
        <v>0</v>
      </c>
      <c r="DI103" s="21"/>
      <c r="DJ103" s="21">
        <f>DL103</f>
        <v>0</v>
      </c>
      <c r="DK103" s="21"/>
      <c r="DL103" s="21">
        <f>DE103</f>
        <v>0</v>
      </c>
      <c r="DM103" s="21"/>
      <c r="DN103" s="21">
        <f>DE103</f>
        <v>0</v>
      </c>
      <c r="DO103" s="21"/>
      <c r="DP103" s="21"/>
      <c r="DQ103" s="21"/>
      <c r="DR103" s="21"/>
      <c r="DS103" s="21">
        <f>DU103</f>
        <v>0</v>
      </c>
      <c r="DT103" s="21"/>
      <c r="DU103" s="21">
        <f>DE103</f>
        <v>0</v>
      </c>
      <c r="DV103" s="21"/>
      <c r="DW103" s="21">
        <f>DX103</f>
        <v>0</v>
      </c>
      <c r="DX103" s="21">
        <f>DE103</f>
        <v>0</v>
      </c>
      <c r="DY103" s="37"/>
      <c r="DZ103" s="37"/>
      <c r="EA103" s="37"/>
      <c r="EB103" s="37"/>
      <c r="EC103" s="37"/>
      <c r="ED103" s="37"/>
      <c r="EE103" s="37"/>
      <c r="EF103" s="21"/>
      <c r="EG103" s="21">
        <f>EH103+EO103+ET103</f>
        <v>0</v>
      </c>
      <c r="EH103" s="37">
        <f>EI103+EK103</f>
        <v>0</v>
      </c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3">
        <f>EF103+DE103+CD103+BC103+AB103+Q103</f>
        <v>1.9970000000000001</v>
      </c>
      <c r="FH103" s="36">
        <f>FI103+FL103</f>
        <v>0</v>
      </c>
      <c r="FI103" s="21">
        <f>FJ103+FL103</f>
        <v>0</v>
      </c>
      <c r="FJ103" s="21">
        <f>EI103+CG103+BF103+AE103+T103+DH103</f>
        <v>0</v>
      </c>
      <c r="FK103" s="21"/>
      <c r="FL103" s="21">
        <f>FN103</f>
        <v>0</v>
      </c>
      <c r="FM103" s="21"/>
      <c r="FN103" s="21">
        <f>EM103+CK103+BJ103+AI103+V103+DL103</f>
        <v>0</v>
      </c>
      <c r="FO103" s="21"/>
      <c r="FP103" s="21">
        <f>EO103+CM103+BL103+AK103+W103+DN103</f>
        <v>1.9970000000000001</v>
      </c>
      <c r="FQ103" s="21"/>
      <c r="FR103" s="21"/>
      <c r="FS103" s="21"/>
      <c r="FT103" s="21"/>
      <c r="FU103" s="21">
        <f>ET103+CR103+BQ103+AP103+X103+DS103</f>
        <v>0</v>
      </c>
      <c r="FV103" s="21"/>
      <c r="FW103" s="21">
        <f>EV103+CT103+BS103+AR103+Y103+DU103</f>
        <v>0</v>
      </c>
      <c r="FX103" s="21"/>
      <c r="FY103" s="21">
        <f>EX103+CV103+BU103+AT103+Z103+DW103</f>
        <v>0</v>
      </c>
      <c r="FZ103" s="21">
        <f>EY103+CW103+BV103+AU103+AA103</f>
        <v>0</v>
      </c>
      <c r="GA103" s="37"/>
      <c r="GB103" s="37"/>
      <c r="GC103" s="37"/>
      <c r="GD103" s="37"/>
      <c r="GE103" s="37"/>
      <c r="GF103" s="37"/>
      <c r="GG103" s="43"/>
      <c r="GH103" s="34">
        <v>1.9970000000000001</v>
      </c>
      <c r="GI103" s="21"/>
      <c r="GJ103" s="21"/>
      <c r="GK103" s="21"/>
      <c r="GL103" s="21"/>
      <c r="GM103" s="21"/>
      <c r="GN103" s="33">
        <f>GH103+GI103+GJ103+GK103+GL103+GM103</f>
        <v>1.9970000000000001</v>
      </c>
    </row>
    <row r="104" spans="1:196" s="74" customFormat="1" ht="17.25" customHeight="1" outlineLevel="1" x14ac:dyDescent="0.25">
      <c r="A104" s="76" t="s">
        <v>82</v>
      </c>
      <c r="B104" s="75" t="s">
        <v>23</v>
      </c>
      <c r="C104" s="46"/>
      <c r="D104" s="50"/>
      <c r="E104" s="50"/>
      <c r="F104" s="50"/>
      <c r="G104" s="37">
        <f>SUM(G105:G107)</f>
        <v>114.22399999999999</v>
      </c>
      <c r="H104" s="37">
        <f>SUM(H105:H107)</f>
        <v>100.47499999999999</v>
      </c>
      <c r="I104" s="33">
        <f>SUM(I105:I107)</f>
        <v>16.652999999999999</v>
      </c>
      <c r="J104" s="44">
        <f>SUM(J105:J107)</f>
        <v>0</v>
      </c>
      <c r="K104" s="37">
        <f>SUM(K105:K107)</f>
        <v>0</v>
      </c>
      <c r="L104" s="37">
        <f>SUM(L105:L107)</f>
        <v>0</v>
      </c>
      <c r="M104" s="37">
        <f>SUM(M105:M107)</f>
        <v>0</v>
      </c>
      <c r="N104" s="37">
        <f>SUM(N105:N107)</f>
        <v>0</v>
      </c>
      <c r="O104" s="37">
        <f>SUM(O105:O107)</f>
        <v>0</v>
      </c>
      <c r="P104" s="43">
        <f>SUM(P105:P107)</f>
        <v>0</v>
      </c>
      <c r="Q104" s="49">
        <f>SUM(Q105:Q107)</f>
        <v>10.465</v>
      </c>
      <c r="R104" s="37">
        <f>S104+W104+X104</f>
        <v>10.465</v>
      </c>
      <c r="S104" s="21">
        <f>T104+U104</f>
        <v>0</v>
      </c>
      <c r="T104" s="37">
        <f>SUM(T105:T107)</f>
        <v>0</v>
      </c>
      <c r="U104" s="37">
        <f>SUM(U105:U107)</f>
        <v>0</v>
      </c>
      <c r="V104" s="37">
        <f>SUM(V105:V107)</f>
        <v>0</v>
      </c>
      <c r="W104" s="37">
        <f>SUM(W105:W107)</f>
        <v>10.465</v>
      </c>
      <c r="X104" s="37">
        <f>SUM(X105:X107)</f>
        <v>0</v>
      </c>
      <c r="Y104" s="37">
        <f>SUM(Y105:Y107)</f>
        <v>0</v>
      </c>
      <c r="Z104" s="37">
        <f>SUM(Z105:Z107)</f>
        <v>0</v>
      </c>
      <c r="AA104" s="37">
        <f>SUM(AA105:AA107)</f>
        <v>0</v>
      </c>
      <c r="AB104" s="37">
        <f>SUM(AB105:AB107)</f>
        <v>16.312999999999999</v>
      </c>
      <c r="AC104" s="37">
        <f>AD104+AK104+AP104</f>
        <v>16.312999999999999</v>
      </c>
      <c r="AD104" s="37">
        <f>SUM(AD105:AD107)</f>
        <v>0</v>
      </c>
      <c r="AE104" s="37">
        <f>SUM(AE105:AE107)</f>
        <v>0</v>
      </c>
      <c r="AF104" s="37">
        <f>SUM(AF105:AF107)</f>
        <v>0</v>
      </c>
      <c r="AG104" s="37">
        <f>SUM(AG105:AG107)</f>
        <v>0</v>
      </c>
      <c r="AH104" s="37">
        <f>SUM(AH105:AH107)</f>
        <v>0</v>
      </c>
      <c r="AI104" s="37">
        <f>SUM(AI105:AI107)</f>
        <v>0</v>
      </c>
      <c r="AJ104" s="37">
        <f>SUM(AJ105:AJ107)</f>
        <v>0</v>
      </c>
      <c r="AK104" s="37">
        <f>SUM(AK105:AK107)</f>
        <v>16.312999999999999</v>
      </c>
      <c r="AL104" s="37">
        <f>SUM(AL105:AL107)</f>
        <v>0</v>
      </c>
      <c r="AM104" s="37">
        <f>SUM(AM105:AM107)</f>
        <v>0</v>
      </c>
      <c r="AN104" s="37">
        <f>SUM(AN105:AN107)</f>
        <v>0</v>
      </c>
      <c r="AO104" s="37">
        <f>SUM(AO105:AO107)</f>
        <v>0</v>
      </c>
      <c r="AP104" s="37">
        <f>SUM(AP105:AP107)</f>
        <v>0</v>
      </c>
      <c r="AQ104" s="37">
        <f>SUM(AQ105:AQ107)</f>
        <v>0</v>
      </c>
      <c r="AR104" s="37"/>
      <c r="AS104" s="37">
        <f>SUM(AS105:AS107)</f>
        <v>0</v>
      </c>
      <c r="AT104" s="37">
        <f>SUM(AT105:AT107)</f>
        <v>0</v>
      </c>
      <c r="AU104" s="37">
        <f>SUM(AU105:AU107)</f>
        <v>0</v>
      </c>
      <c r="AV104" s="37">
        <f>SUM(AV105:AV107)</f>
        <v>0</v>
      </c>
      <c r="AW104" s="37">
        <f>SUM(AW105:AW107)</f>
        <v>0</v>
      </c>
      <c r="AX104" s="37">
        <f>SUM(AX105:AX107)</f>
        <v>0</v>
      </c>
      <c r="AY104" s="37">
        <f>SUM(AY105:AY107)</f>
        <v>0</v>
      </c>
      <c r="AZ104" s="37">
        <f>SUM(AZ105:AZ107)</f>
        <v>0</v>
      </c>
      <c r="BA104" s="37">
        <f>SUM(BA105:BA107)</f>
        <v>0</v>
      </c>
      <c r="BB104" s="37">
        <f>SUM(BB105:BB107)</f>
        <v>0</v>
      </c>
      <c r="BC104" s="37">
        <f>SUM(BC105:BC107)</f>
        <v>13.8362</v>
      </c>
      <c r="BD104" s="21">
        <f>BE104+BL104+BQ104</f>
        <v>13.8362</v>
      </c>
      <c r="BE104" s="21">
        <f>BF104+BH104</f>
        <v>0</v>
      </c>
      <c r="BF104" s="37">
        <f>SUM(BF105:BF107)</f>
        <v>0</v>
      </c>
      <c r="BG104" s="37">
        <f>SUM(BG105:BG107)</f>
        <v>0</v>
      </c>
      <c r="BH104" s="37">
        <f>SUM(BH105:BH107)</f>
        <v>0</v>
      </c>
      <c r="BI104" s="37">
        <f>SUM(BI105:BI107)</f>
        <v>0</v>
      </c>
      <c r="BJ104" s="37">
        <f>SUM(BJ105:BJ107)</f>
        <v>0</v>
      </c>
      <c r="BK104" s="37">
        <f>SUM(BK105:BK107)</f>
        <v>0</v>
      </c>
      <c r="BL104" s="37">
        <f>SUM(BL105:BL107)</f>
        <v>13.8362</v>
      </c>
      <c r="BM104" s="37">
        <f>SUM(BM105:BM107)</f>
        <v>0</v>
      </c>
      <c r="BN104" s="37">
        <f>SUM(BN105:BN107)</f>
        <v>0</v>
      </c>
      <c r="BO104" s="37">
        <f>SUM(BO105:BO107)</f>
        <v>0</v>
      </c>
      <c r="BP104" s="37">
        <f>SUM(BP105:BP107)</f>
        <v>0</v>
      </c>
      <c r="BQ104" s="37">
        <f>SUM(BQ105:BQ107)</f>
        <v>0</v>
      </c>
      <c r="BR104" s="37">
        <f>SUM(BR105:BR107)</f>
        <v>0</v>
      </c>
      <c r="BS104" s="37"/>
      <c r="BT104" s="37">
        <f>SUM(BT105:BT107)</f>
        <v>0</v>
      </c>
      <c r="BU104" s="37">
        <f>SUM(BU105:BU107)</f>
        <v>0</v>
      </c>
      <c r="BV104" s="37">
        <f>SUM(BV105:BV107)</f>
        <v>0</v>
      </c>
      <c r="BW104" s="37">
        <f>SUM(BW105:BW107)</f>
        <v>0</v>
      </c>
      <c r="BX104" s="37">
        <f>SUM(BX105:BX107)</f>
        <v>0</v>
      </c>
      <c r="BY104" s="37">
        <f>SUM(BY105:BY107)</f>
        <v>0</v>
      </c>
      <c r="BZ104" s="37">
        <f>SUM(BZ105:BZ107)</f>
        <v>0</v>
      </c>
      <c r="CA104" s="37">
        <f>SUM(CA105:CA107)</f>
        <v>0</v>
      </c>
      <c r="CB104" s="37">
        <f>SUM(CB105:CB107)</f>
        <v>0</v>
      </c>
      <c r="CC104" s="37">
        <f>SUM(CC105:CC107)</f>
        <v>0</v>
      </c>
      <c r="CD104" s="37">
        <f>SUM(CD105:CD107)</f>
        <v>17.679000000000002</v>
      </c>
      <c r="CE104" s="37">
        <f>CF104+CM104+CR104</f>
        <v>17.679000000000002</v>
      </c>
      <c r="CF104" s="21">
        <f>CG104+CI104</f>
        <v>0</v>
      </c>
      <c r="CG104" s="37">
        <f>SUM(CG105:CG107)</f>
        <v>0</v>
      </c>
      <c r="CH104" s="37">
        <f>SUM(CH105:CH107)</f>
        <v>0</v>
      </c>
      <c r="CI104" s="37">
        <f>SUM(CI105:CI107)</f>
        <v>0</v>
      </c>
      <c r="CJ104" s="37">
        <f>SUM(CJ105:CJ107)</f>
        <v>0</v>
      </c>
      <c r="CK104" s="37">
        <f>SUM(CK105:CK107)</f>
        <v>0</v>
      </c>
      <c r="CL104" s="37">
        <f>SUM(CL105:CL107)</f>
        <v>0</v>
      </c>
      <c r="CM104" s="37">
        <f>SUM(CM105:CM107)</f>
        <v>17.679000000000002</v>
      </c>
      <c r="CN104" s="37">
        <f>SUM(CN105:CN107)</f>
        <v>0</v>
      </c>
      <c r="CO104" s="37">
        <f>SUM(CO105:CO107)</f>
        <v>0</v>
      </c>
      <c r="CP104" s="37">
        <f>SUM(CP105:CP107)</f>
        <v>0</v>
      </c>
      <c r="CQ104" s="37">
        <f>SUM(CQ105:CQ107)</f>
        <v>0</v>
      </c>
      <c r="CR104" s="37">
        <f>SUM(CR105:CR107)</f>
        <v>0</v>
      </c>
      <c r="CS104" s="37">
        <f>SUM(CS105:CS107)</f>
        <v>0</v>
      </c>
      <c r="CT104" s="37"/>
      <c r="CU104" s="37">
        <f>SUM(CU105:CU107)</f>
        <v>0</v>
      </c>
      <c r="CV104" s="37">
        <f>SUM(CV105:CV107)</f>
        <v>0</v>
      </c>
      <c r="CW104" s="37">
        <f>SUM(CW105:CW107)</f>
        <v>0</v>
      </c>
      <c r="CX104" s="37">
        <f>SUM(CX105:CX107)</f>
        <v>0</v>
      </c>
      <c r="CY104" s="37">
        <f>SUM(CY105:CY107)</f>
        <v>0</v>
      </c>
      <c r="CZ104" s="37">
        <f>SUM(CZ105:CZ107)</f>
        <v>0</v>
      </c>
      <c r="DA104" s="37">
        <f>SUM(DA105:DA107)</f>
        <v>0</v>
      </c>
      <c r="DB104" s="37">
        <f>SUM(DB105:DB107)</f>
        <v>0</v>
      </c>
      <c r="DC104" s="37">
        <f>SUM(DC105:DC107)</f>
        <v>0</v>
      </c>
      <c r="DD104" s="37">
        <f>SUM(DD105:DD107)</f>
        <v>0</v>
      </c>
      <c r="DE104" s="37">
        <f>SUM(DE105:DE107)</f>
        <v>20.251000000000001</v>
      </c>
      <c r="DF104" s="37">
        <f>DG104+DN104+DS104</f>
        <v>20.251000000000001</v>
      </c>
      <c r="DG104" s="21">
        <f>DH104+DJ104</f>
        <v>0</v>
      </c>
      <c r="DH104" s="37">
        <f>SUM(DH105:DH107)</f>
        <v>0</v>
      </c>
      <c r="DI104" s="37">
        <f>SUM(DI105:DI107)</f>
        <v>0</v>
      </c>
      <c r="DJ104" s="37">
        <f>SUM(DJ105:DJ107)</f>
        <v>0</v>
      </c>
      <c r="DK104" s="37">
        <f>SUM(DK105:DK107)</f>
        <v>0</v>
      </c>
      <c r="DL104" s="37">
        <f>SUM(DL105:DL107)</f>
        <v>0</v>
      </c>
      <c r="DM104" s="37">
        <f>SUM(DM105:DM107)</f>
        <v>0</v>
      </c>
      <c r="DN104" s="37">
        <f>SUM(DN105:DN107)</f>
        <v>20.251000000000001</v>
      </c>
      <c r="DO104" s="37">
        <f>SUM(DO105:DO107)</f>
        <v>0</v>
      </c>
      <c r="DP104" s="37">
        <f>SUM(DP105:DP107)</f>
        <v>0</v>
      </c>
      <c r="DQ104" s="37">
        <f>SUM(DQ105:DQ107)</f>
        <v>0</v>
      </c>
      <c r="DR104" s="37">
        <f>SUM(DR105:DR107)</f>
        <v>0</v>
      </c>
      <c r="DS104" s="37">
        <f>SUM(DS105:DS107)</f>
        <v>0</v>
      </c>
      <c r="DT104" s="37">
        <f>SUM(DT105:DT107)</f>
        <v>0</v>
      </c>
      <c r="DU104" s="37"/>
      <c r="DV104" s="37">
        <f>SUM(DV105:DV107)</f>
        <v>0</v>
      </c>
      <c r="DW104" s="37">
        <f>SUM(DW105:DW107)</f>
        <v>0</v>
      </c>
      <c r="DX104" s="37">
        <f>SUM(DX105:DX107)</f>
        <v>0</v>
      </c>
      <c r="DY104" s="37">
        <f>SUM(DY105:DY107)</f>
        <v>0</v>
      </c>
      <c r="DZ104" s="37">
        <f>SUM(DZ105:DZ107)</f>
        <v>0</v>
      </c>
      <c r="EA104" s="37">
        <f>SUM(EA105:EA107)</f>
        <v>0</v>
      </c>
      <c r="EB104" s="37">
        <f>SUM(EB105:EB107)</f>
        <v>0</v>
      </c>
      <c r="EC104" s="37">
        <f>SUM(EC105:EC107)</f>
        <v>0</v>
      </c>
      <c r="ED104" s="37">
        <f>SUM(ED105:ED107)</f>
        <v>0</v>
      </c>
      <c r="EE104" s="37">
        <f>SUM(EE105:EE107)</f>
        <v>0</v>
      </c>
      <c r="EF104" s="37">
        <f>SUM(EF105:EF107)</f>
        <v>21.930300000000003</v>
      </c>
      <c r="EG104" s="37">
        <f>EH104+EO104+ET104</f>
        <v>21.930300000000003</v>
      </c>
      <c r="EH104" s="37">
        <f>EI104+EK104</f>
        <v>0</v>
      </c>
      <c r="EI104" s="37">
        <f>SUM(EI105:EI107)</f>
        <v>0</v>
      </c>
      <c r="EJ104" s="37">
        <f>SUM(EJ105:EJ107)</f>
        <v>0</v>
      </c>
      <c r="EK104" s="37">
        <f>SUM(EK105:EK107)</f>
        <v>0</v>
      </c>
      <c r="EL104" s="37">
        <f>SUM(EL105:EL107)</f>
        <v>0</v>
      </c>
      <c r="EM104" s="37">
        <f>SUM(EM105:EM107)</f>
        <v>0</v>
      </c>
      <c r="EN104" s="37">
        <f>SUM(EN105:EN107)</f>
        <v>0</v>
      </c>
      <c r="EO104" s="37">
        <f>SUM(EO105:EO107)</f>
        <v>21.930300000000003</v>
      </c>
      <c r="EP104" s="37">
        <f>SUM(EP105:EP107)</f>
        <v>0</v>
      </c>
      <c r="EQ104" s="37">
        <f>SUM(EQ105:EQ107)</f>
        <v>0</v>
      </c>
      <c r="ER104" s="37">
        <f>SUM(ER105:ER107)</f>
        <v>0</v>
      </c>
      <c r="ES104" s="37">
        <f>SUM(ES105:ES107)</f>
        <v>0</v>
      </c>
      <c r="ET104" s="37">
        <f>SUM(ET105:ET107)</f>
        <v>0</v>
      </c>
      <c r="EU104" s="37">
        <f>SUM(EU105:EU107)</f>
        <v>0</v>
      </c>
      <c r="EV104" s="37"/>
      <c r="EW104" s="37">
        <f>SUM(EW105:EW107)</f>
        <v>0</v>
      </c>
      <c r="EX104" s="37">
        <f>SUM(EX105:EX107)</f>
        <v>0</v>
      </c>
      <c r="EY104" s="37">
        <f>SUM(EY105:EY107)</f>
        <v>0</v>
      </c>
      <c r="EZ104" s="37">
        <f>SUM(EZ105:EZ107)</f>
        <v>0</v>
      </c>
      <c r="FA104" s="37">
        <f>SUM(FA105:FA107)</f>
        <v>0</v>
      </c>
      <c r="FB104" s="37">
        <f>SUM(FB105:FB107)</f>
        <v>0</v>
      </c>
      <c r="FC104" s="37">
        <f>SUM(FC105:FC107)</f>
        <v>0</v>
      </c>
      <c r="FD104" s="37">
        <f>SUM(FD105:FD107)</f>
        <v>0</v>
      </c>
      <c r="FE104" s="37">
        <f>SUM(FE105:FE107)</f>
        <v>0</v>
      </c>
      <c r="FF104" s="37">
        <f>SUM(FF105:FF107)</f>
        <v>0</v>
      </c>
      <c r="FG104" s="33">
        <f>EF104+DE104+CD104+BC104+AB104+Q104</f>
        <v>100.47450000000002</v>
      </c>
      <c r="FH104" s="44">
        <f>SUM(FH105:FH107)</f>
        <v>0</v>
      </c>
      <c r="FI104" s="21">
        <f>FJ104+FL104</f>
        <v>0</v>
      </c>
      <c r="FJ104" s="37">
        <f>SUM(FJ105:FJ107)</f>
        <v>0</v>
      </c>
      <c r="FK104" s="37"/>
      <c r="FL104" s="37">
        <f>SUM(FL105:FL107)</f>
        <v>0</v>
      </c>
      <c r="FM104" s="37"/>
      <c r="FN104" s="37">
        <f>SUM(FN105:FN107)</f>
        <v>0</v>
      </c>
      <c r="FO104" s="37"/>
      <c r="FP104" s="37">
        <f>SUM(FP105:FP107)</f>
        <v>100.47450000000001</v>
      </c>
      <c r="FQ104" s="37"/>
      <c r="FR104" s="37"/>
      <c r="FS104" s="37"/>
      <c r="FT104" s="37"/>
      <c r="FU104" s="37">
        <f>SUM(FU105:FU107)</f>
        <v>0</v>
      </c>
      <c r="FV104" s="37"/>
      <c r="FW104" s="37"/>
      <c r="FX104" s="37"/>
      <c r="FY104" s="37">
        <f>SUM(FY105:FY107)</f>
        <v>0</v>
      </c>
      <c r="FZ104" s="37">
        <f>SUM(FZ105:FZ107)</f>
        <v>0</v>
      </c>
      <c r="GA104" s="37"/>
      <c r="GB104" s="37"/>
      <c r="GC104" s="37"/>
      <c r="GD104" s="37"/>
      <c r="GE104" s="37"/>
      <c r="GF104" s="37"/>
      <c r="GG104" s="43"/>
      <c r="GH104" s="97">
        <f>SUM(GH105:GH107)</f>
        <v>5.3824000000000005</v>
      </c>
      <c r="GI104" s="37">
        <f>SUM(GI105:GI107)</f>
        <v>13.824</v>
      </c>
      <c r="GJ104" s="37">
        <f>SUM(GJ105:GJ107)</f>
        <v>11.725999999999999</v>
      </c>
      <c r="GK104" s="37">
        <f>SUM(GK105:GK107)</f>
        <v>14.983000000000001</v>
      </c>
      <c r="GL104" s="37">
        <f>SUM(GL105:GL107)</f>
        <v>17.161999999999999</v>
      </c>
      <c r="GM104" s="37">
        <f>SUM(GM105:GM107)</f>
        <v>18.585000000000001</v>
      </c>
      <c r="GN104" s="33">
        <f>GM104+GL104+GK104+GJ104+GI104+GH104</f>
        <v>81.662400000000005</v>
      </c>
    </row>
    <row r="105" spans="1:196" s="15" customFormat="1" ht="17.25" customHeight="1" outlineLevel="1" x14ac:dyDescent="0.25">
      <c r="A105" s="40">
        <v>31</v>
      </c>
      <c r="B105" s="96" t="s">
        <v>81</v>
      </c>
      <c r="C105" s="40"/>
      <c r="D105" s="39"/>
      <c r="E105" s="83">
        <v>2011</v>
      </c>
      <c r="F105" s="83">
        <v>2017</v>
      </c>
      <c r="G105" s="21">
        <v>72.27</v>
      </c>
      <c r="H105" s="21">
        <f>FG105</f>
        <v>65.762</v>
      </c>
      <c r="I105" s="38">
        <v>9.7390000000000008</v>
      </c>
      <c r="J105" s="36"/>
      <c r="K105" s="21"/>
      <c r="L105" s="21"/>
      <c r="M105" s="21"/>
      <c r="N105" s="21"/>
      <c r="O105" s="21"/>
      <c r="P105" s="35"/>
      <c r="Q105" s="34">
        <v>4.9080000000000004</v>
      </c>
      <c r="R105" s="21">
        <f>S105+W105+X105</f>
        <v>4.9080000000000004</v>
      </c>
      <c r="S105" s="21">
        <f>T105+U105</f>
        <v>0</v>
      </c>
      <c r="T105" s="21"/>
      <c r="U105" s="21"/>
      <c r="V105" s="21"/>
      <c r="W105" s="21">
        <f>Q105</f>
        <v>4.9080000000000004</v>
      </c>
      <c r="X105" s="21"/>
      <c r="Y105" s="21"/>
      <c r="Z105" s="21"/>
      <c r="AA105" s="21"/>
      <c r="AB105" s="21">
        <v>12.474</v>
      </c>
      <c r="AC105" s="21">
        <f>AD105+AK105+AP105</f>
        <v>12.474</v>
      </c>
      <c r="AD105" s="21">
        <f>AE105</f>
        <v>0</v>
      </c>
      <c r="AE105" s="21"/>
      <c r="AF105" s="21"/>
      <c r="AG105" s="21">
        <f>AI105</f>
        <v>0</v>
      </c>
      <c r="AH105" s="21"/>
      <c r="AI105" s="21"/>
      <c r="AJ105" s="21"/>
      <c r="AK105" s="21">
        <f>AB105</f>
        <v>12.474</v>
      </c>
      <c r="AL105" s="21"/>
      <c r="AM105" s="21"/>
      <c r="AN105" s="21"/>
      <c r="AO105" s="21"/>
      <c r="AP105" s="21">
        <f>AR105</f>
        <v>0</v>
      </c>
      <c r="AQ105" s="21"/>
      <c r="AR105" s="21"/>
      <c r="AS105" s="21"/>
      <c r="AT105" s="21">
        <f>AU105</f>
        <v>0</v>
      </c>
      <c r="AU105" s="21"/>
      <c r="AV105" s="37"/>
      <c r="AW105" s="37"/>
      <c r="AX105" s="37"/>
      <c r="AY105" s="37"/>
      <c r="AZ105" s="37"/>
      <c r="BA105" s="37"/>
      <c r="BB105" s="37"/>
      <c r="BC105" s="21">
        <v>7.08</v>
      </c>
      <c r="BD105" s="21">
        <f>BE105+BL105+BQ105</f>
        <v>7.08</v>
      </c>
      <c r="BE105" s="21">
        <f>BF105+BH105</f>
        <v>0</v>
      </c>
      <c r="BF105" s="21"/>
      <c r="BG105" s="21"/>
      <c r="BH105" s="21"/>
      <c r="BI105" s="21"/>
      <c r="BJ105" s="21"/>
      <c r="BK105" s="21"/>
      <c r="BL105" s="21">
        <f>BC105</f>
        <v>7.08</v>
      </c>
      <c r="BM105" s="21"/>
      <c r="BN105" s="21"/>
      <c r="BO105" s="21"/>
      <c r="BP105" s="21"/>
      <c r="BQ105" s="21">
        <f>BS105</f>
        <v>0</v>
      </c>
      <c r="BR105" s="21"/>
      <c r="BS105" s="21"/>
      <c r="BT105" s="21"/>
      <c r="BU105" s="21">
        <f>BV105</f>
        <v>0</v>
      </c>
      <c r="BV105" s="21"/>
      <c r="BW105" s="37"/>
      <c r="BX105" s="37"/>
      <c r="BY105" s="37"/>
      <c r="BZ105" s="37"/>
      <c r="CA105" s="37"/>
      <c r="CB105" s="37"/>
      <c r="CC105" s="37"/>
      <c r="CD105" s="21">
        <v>11.8</v>
      </c>
      <c r="CE105" s="21">
        <f>CF105+CM105+CR105</f>
        <v>11.8</v>
      </c>
      <c r="CF105" s="21">
        <f>CG105+CI105</f>
        <v>0</v>
      </c>
      <c r="CG105" s="21"/>
      <c r="CH105" s="21"/>
      <c r="CI105" s="21">
        <f>CK105</f>
        <v>0</v>
      </c>
      <c r="CJ105" s="21"/>
      <c r="CK105" s="21"/>
      <c r="CL105" s="21"/>
      <c r="CM105" s="21">
        <f>CD105</f>
        <v>11.8</v>
      </c>
      <c r="CN105" s="21"/>
      <c r="CO105" s="21"/>
      <c r="CP105" s="21"/>
      <c r="CQ105" s="21"/>
      <c r="CR105" s="21">
        <f>CT105</f>
        <v>0</v>
      </c>
      <c r="CS105" s="21"/>
      <c r="CT105" s="21"/>
      <c r="CU105" s="21"/>
      <c r="CV105" s="21">
        <f>CW105</f>
        <v>0</v>
      </c>
      <c r="CW105" s="21"/>
      <c r="CX105" s="37"/>
      <c r="CY105" s="37"/>
      <c r="CZ105" s="37"/>
      <c r="DA105" s="37"/>
      <c r="DB105" s="37"/>
      <c r="DC105" s="37"/>
      <c r="DD105" s="37"/>
      <c r="DE105" s="21">
        <v>14.16</v>
      </c>
      <c r="DF105" s="21">
        <f>DG105+DN105+DS105</f>
        <v>14.16</v>
      </c>
      <c r="DG105" s="21">
        <f>DH105+DJ105</f>
        <v>0</v>
      </c>
      <c r="DH105" s="21"/>
      <c r="DI105" s="21"/>
      <c r="DJ105" s="21">
        <f>DL105</f>
        <v>0</v>
      </c>
      <c r="DK105" s="21"/>
      <c r="DL105" s="21"/>
      <c r="DM105" s="21"/>
      <c r="DN105" s="21">
        <f>DE105</f>
        <v>14.16</v>
      </c>
      <c r="DO105" s="21"/>
      <c r="DP105" s="21"/>
      <c r="DQ105" s="21"/>
      <c r="DR105" s="21"/>
      <c r="DS105" s="21"/>
      <c r="DT105" s="21"/>
      <c r="DU105" s="21"/>
      <c r="DV105" s="21"/>
      <c r="DW105" s="21">
        <f>DX105</f>
        <v>0</v>
      </c>
      <c r="DX105" s="21"/>
      <c r="DY105" s="37"/>
      <c r="DZ105" s="37"/>
      <c r="EA105" s="37"/>
      <c r="EB105" s="37"/>
      <c r="EC105" s="37"/>
      <c r="ED105" s="37"/>
      <c r="EE105" s="37"/>
      <c r="EF105" s="21">
        <v>15.34</v>
      </c>
      <c r="EG105" s="21">
        <f>EH105+EO105+ET105</f>
        <v>15.34</v>
      </c>
      <c r="EH105" s="37">
        <f>EI105+EK105</f>
        <v>0</v>
      </c>
      <c r="EI105" s="21"/>
      <c r="EJ105" s="21"/>
      <c r="EK105" s="21">
        <f>EM105</f>
        <v>0</v>
      </c>
      <c r="EL105" s="21"/>
      <c r="EM105" s="21"/>
      <c r="EN105" s="21"/>
      <c r="EO105" s="21">
        <f>EF105</f>
        <v>15.34</v>
      </c>
      <c r="EP105" s="21"/>
      <c r="EQ105" s="21"/>
      <c r="ER105" s="21"/>
      <c r="ES105" s="21"/>
      <c r="ET105" s="21">
        <f>EV105</f>
        <v>0</v>
      </c>
      <c r="EU105" s="21"/>
      <c r="EV105" s="21"/>
      <c r="EW105" s="21"/>
      <c r="EX105" s="21">
        <f>EY105</f>
        <v>0</v>
      </c>
      <c r="EY105" s="21"/>
      <c r="EZ105" s="37"/>
      <c r="FA105" s="37"/>
      <c r="FB105" s="37"/>
      <c r="FC105" s="37"/>
      <c r="FD105" s="37"/>
      <c r="FE105" s="37"/>
      <c r="FF105" s="37"/>
      <c r="FG105" s="33">
        <f>EF105+DE105+CD105+BC105+AB105+Q105</f>
        <v>65.762</v>
      </c>
      <c r="FH105" s="36">
        <f>FI105+FL105</f>
        <v>0</v>
      </c>
      <c r="FI105" s="21">
        <f>FJ105+FL105</f>
        <v>0</v>
      </c>
      <c r="FJ105" s="21">
        <f>EI105+CG105+BF105+AE105+T105+DH105</f>
        <v>0</v>
      </c>
      <c r="FK105" s="21"/>
      <c r="FL105" s="21">
        <f>FN105</f>
        <v>0</v>
      </c>
      <c r="FM105" s="21"/>
      <c r="FN105" s="21">
        <f>EM105+CK105+BJ105+AI105+V105+DL105</f>
        <v>0</v>
      </c>
      <c r="FO105" s="21"/>
      <c r="FP105" s="21">
        <f>EO105+CM105+BL105+AK105+W105+DN105</f>
        <v>65.762</v>
      </c>
      <c r="FQ105" s="21"/>
      <c r="FR105" s="21"/>
      <c r="FS105" s="21"/>
      <c r="FT105" s="21"/>
      <c r="FU105" s="21">
        <f>ET105+CR105+BQ105+AP105+X105+DS105</f>
        <v>0</v>
      </c>
      <c r="FV105" s="21"/>
      <c r="FW105" s="21">
        <f>EV105+CT105+BS105+AR105+Y105+DU105</f>
        <v>0</v>
      </c>
      <c r="FX105" s="21"/>
      <c r="FY105" s="21">
        <f>EX105+CV105+BU105+AT105+Z105+DW105</f>
        <v>0</v>
      </c>
      <c r="FZ105" s="21">
        <f>EY105+CW105+BV105+AU105+AA105</f>
        <v>0</v>
      </c>
      <c r="GA105" s="37"/>
      <c r="GB105" s="37"/>
      <c r="GC105" s="37"/>
      <c r="GD105" s="37"/>
      <c r="GE105" s="37"/>
      <c r="GF105" s="37"/>
      <c r="GG105" s="43"/>
      <c r="GH105" s="34">
        <v>1.5553999999999999</v>
      </c>
      <c r="GI105" s="21">
        <v>10.571</v>
      </c>
      <c r="GJ105" s="21">
        <v>6</v>
      </c>
      <c r="GK105" s="21">
        <v>10</v>
      </c>
      <c r="GL105" s="21">
        <v>12</v>
      </c>
      <c r="GM105" s="21">
        <v>13</v>
      </c>
      <c r="GN105" s="33">
        <f>GH105+GI105+GJ105+GK105+GL105+GM105</f>
        <v>53.126400000000004</v>
      </c>
    </row>
    <row r="106" spans="1:196" s="15" customFormat="1" ht="17.25" customHeight="1" outlineLevel="1" x14ac:dyDescent="0.25">
      <c r="A106" s="40">
        <v>32</v>
      </c>
      <c r="B106" s="96" t="s">
        <v>80</v>
      </c>
      <c r="C106" s="40"/>
      <c r="D106" s="39"/>
      <c r="E106" s="83">
        <v>2011</v>
      </c>
      <c r="F106" s="83">
        <v>2017</v>
      </c>
      <c r="G106" s="21">
        <v>14.202</v>
      </c>
      <c r="H106" s="21">
        <f>FG106</f>
        <v>11.941000000000001</v>
      </c>
      <c r="I106" s="38">
        <v>2.226</v>
      </c>
      <c r="J106" s="36"/>
      <c r="K106" s="21"/>
      <c r="L106" s="21"/>
      <c r="M106" s="21"/>
      <c r="N106" s="21"/>
      <c r="O106" s="21"/>
      <c r="P106" s="35"/>
      <c r="Q106" s="34">
        <v>1.2390000000000001</v>
      </c>
      <c r="R106" s="21">
        <f>S106+W106+X106</f>
        <v>1.2390000000000001</v>
      </c>
      <c r="S106" s="21">
        <f>T106+U106</f>
        <v>0</v>
      </c>
      <c r="T106" s="21"/>
      <c r="U106" s="21"/>
      <c r="V106" s="21"/>
      <c r="W106" s="21">
        <f>Q106</f>
        <v>1.2390000000000001</v>
      </c>
      <c r="X106" s="21"/>
      <c r="Y106" s="21"/>
      <c r="Z106" s="21"/>
      <c r="AA106" s="21"/>
      <c r="AB106" s="21">
        <v>1.7529999999999999</v>
      </c>
      <c r="AC106" s="21">
        <f>AD106+AK106+AP106</f>
        <v>1.7529999999999999</v>
      </c>
      <c r="AD106" s="21">
        <f>AE106</f>
        <v>0</v>
      </c>
      <c r="AE106" s="21"/>
      <c r="AF106" s="21"/>
      <c r="AG106" s="21">
        <f>AI106</f>
        <v>0</v>
      </c>
      <c r="AH106" s="21"/>
      <c r="AI106" s="21"/>
      <c r="AJ106" s="21"/>
      <c r="AK106" s="21">
        <f>AB106</f>
        <v>1.7529999999999999</v>
      </c>
      <c r="AL106" s="21"/>
      <c r="AM106" s="21"/>
      <c r="AN106" s="21"/>
      <c r="AO106" s="21"/>
      <c r="AP106" s="21">
        <f>AR106</f>
        <v>0</v>
      </c>
      <c r="AQ106" s="21"/>
      <c r="AR106" s="21"/>
      <c r="AS106" s="21"/>
      <c r="AT106" s="21">
        <f>AU106</f>
        <v>0</v>
      </c>
      <c r="AU106" s="21"/>
      <c r="AV106" s="37"/>
      <c r="AW106" s="37"/>
      <c r="AX106" s="37"/>
      <c r="AY106" s="37"/>
      <c r="AZ106" s="37"/>
      <c r="BA106" s="37"/>
      <c r="BB106" s="37"/>
      <c r="BC106" s="21">
        <v>1.93</v>
      </c>
      <c r="BD106" s="21">
        <f>BE106+BL106+BQ106</f>
        <v>1.93</v>
      </c>
      <c r="BE106" s="21">
        <f>BF106+BH106</f>
        <v>0</v>
      </c>
      <c r="BF106" s="21"/>
      <c r="BG106" s="21"/>
      <c r="BH106" s="21"/>
      <c r="BI106" s="21"/>
      <c r="BJ106" s="21"/>
      <c r="BK106" s="21"/>
      <c r="BL106" s="21">
        <f>BC106</f>
        <v>1.93</v>
      </c>
      <c r="BM106" s="21"/>
      <c r="BN106" s="21"/>
      <c r="BO106" s="21"/>
      <c r="BP106" s="21"/>
      <c r="BQ106" s="21">
        <f>BS106</f>
        <v>0</v>
      </c>
      <c r="BR106" s="21"/>
      <c r="BS106" s="21"/>
      <c r="BT106" s="21"/>
      <c r="BU106" s="21">
        <f>BV106</f>
        <v>0</v>
      </c>
      <c r="BV106" s="21"/>
      <c r="BW106" s="37"/>
      <c r="BX106" s="37"/>
      <c r="BY106" s="37"/>
      <c r="BZ106" s="37"/>
      <c r="CA106" s="37"/>
      <c r="CB106" s="37"/>
      <c r="CC106" s="37"/>
      <c r="CD106" s="21">
        <v>2.12</v>
      </c>
      <c r="CE106" s="21">
        <f>CF106+CM106+CR106</f>
        <v>2.12</v>
      </c>
      <c r="CF106" s="21">
        <f>CG106+CI106</f>
        <v>0</v>
      </c>
      <c r="CG106" s="21"/>
      <c r="CH106" s="21"/>
      <c r="CI106" s="21">
        <f>CK106</f>
        <v>0</v>
      </c>
      <c r="CJ106" s="21"/>
      <c r="CK106" s="21"/>
      <c r="CL106" s="21"/>
      <c r="CM106" s="21">
        <f>CD106</f>
        <v>2.12</v>
      </c>
      <c r="CN106" s="21"/>
      <c r="CO106" s="21"/>
      <c r="CP106" s="21"/>
      <c r="CQ106" s="21"/>
      <c r="CR106" s="21">
        <f>CT106</f>
        <v>0</v>
      </c>
      <c r="CS106" s="21"/>
      <c r="CT106" s="21"/>
      <c r="CU106" s="21"/>
      <c r="CV106" s="21">
        <f>CW106</f>
        <v>0</v>
      </c>
      <c r="CW106" s="21"/>
      <c r="CX106" s="37"/>
      <c r="CY106" s="37"/>
      <c r="CZ106" s="37"/>
      <c r="DA106" s="37"/>
      <c r="DB106" s="37"/>
      <c r="DC106" s="37"/>
      <c r="DD106" s="37"/>
      <c r="DE106" s="21">
        <v>2.3340000000000001</v>
      </c>
      <c r="DF106" s="21">
        <f>DG106+DN106+DS106</f>
        <v>2.3340000000000001</v>
      </c>
      <c r="DG106" s="21">
        <f>DH106+DJ106</f>
        <v>0</v>
      </c>
      <c r="DH106" s="21"/>
      <c r="DI106" s="21"/>
      <c r="DJ106" s="21">
        <f>DL106</f>
        <v>0</v>
      </c>
      <c r="DK106" s="21"/>
      <c r="DL106" s="21"/>
      <c r="DM106" s="21"/>
      <c r="DN106" s="21">
        <f>DE106</f>
        <v>2.3340000000000001</v>
      </c>
      <c r="DO106" s="21"/>
      <c r="DP106" s="21"/>
      <c r="DQ106" s="21"/>
      <c r="DR106" s="21"/>
      <c r="DS106" s="21"/>
      <c r="DT106" s="21"/>
      <c r="DU106" s="21"/>
      <c r="DV106" s="21"/>
      <c r="DW106" s="21">
        <f>DX106</f>
        <v>0</v>
      </c>
      <c r="DX106" s="21"/>
      <c r="DY106" s="37"/>
      <c r="DZ106" s="37"/>
      <c r="EA106" s="37"/>
      <c r="EB106" s="37"/>
      <c r="EC106" s="37"/>
      <c r="ED106" s="37"/>
      <c r="EE106" s="37"/>
      <c r="EF106" s="21">
        <v>2.5649999999999999</v>
      </c>
      <c r="EG106" s="21">
        <f>EH106+EO106+ET106</f>
        <v>2.5649999999999999</v>
      </c>
      <c r="EH106" s="37">
        <f>EI106+EK106</f>
        <v>0</v>
      </c>
      <c r="EI106" s="21"/>
      <c r="EJ106" s="21"/>
      <c r="EK106" s="21">
        <f>EM106</f>
        <v>0</v>
      </c>
      <c r="EL106" s="21"/>
      <c r="EM106" s="21"/>
      <c r="EN106" s="21"/>
      <c r="EO106" s="21">
        <f>EF106</f>
        <v>2.5649999999999999</v>
      </c>
      <c r="EP106" s="21"/>
      <c r="EQ106" s="21"/>
      <c r="ER106" s="21"/>
      <c r="ES106" s="21"/>
      <c r="ET106" s="21">
        <f>EV106</f>
        <v>0</v>
      </c>
      <c r="EU106" s="21"/>
      <c r="EV106" s="21"/>
      <c r="EW106" s="21"/>
      <c r="EX106" s="21">
        <f>EY106</f>
        <v>0</v>
      </c>
      <c r="EY106" s="21"/>
      <c r="EZ106" s="37"/>
      <c r="FA106" s="37"/>
      <c r="FB106" s="37"/>
      <c r="FC106" s="37"/>
      <c r="FD106" s="37"/>
      <c r="FE106" s="37"/>
      <c r="FF106" s="37"/>
      <c r="FG106" s="33">
        <f>EF106+DE106+CD106+BC106+AB106+Q106</f>
        <v>11.941000000000001</v>
      </c>
      <c r="FH106" s="36">
        <f>FI106+FL106</f>
        <v>0</v>
      </c>
      <c r="FI106" s="21">
        <f>FJ106+FL106</f>
        <v>0</v>
      </c>
      <c r="FJ106" s="21">
        <f>EI106+CG106+BF106+AE106+T106+DH106</f>
        <v>0</v>
      </c>
      <c r="FK106" s="21"/>
      <c r="FL106" s="21">
        <f>FN106</f>
        <v>0</v>
      </c>
      <c r="FM106" s="21"/>
      <c r="FN106" s="21">
        <f>EM106+CK106+BJ106+AI106+V106+DL106</f>
        <v>0</v>
      </c>
      <c r="FO106" s="21"/>
      <c r="FP106" s="21">
        <f>EO106+CM106+BL106+AK106+W106+DN106</f>
        <v>11.941000000000001</v>
      </c>
      <c r="FQ106" s="21"/>
      <c r="FR106" s="21"/>
      <c r="FS106" s="21"/>
      <c r="FT106" s="21"/>
      <c r="FU106" s="21">
        <f>ET106+CR106+BQ106+AP106+X106+DS106</f>
        <v>0</v>
      </c>
      <c r="FV106" s="21"/>
      <c r="FW106" s="21">
        <f>EV106+CT106+BS106+AR106+Y106+DU106</f>
        <v>0</v>
      </c>
      <c r="FX106" s="21"/>
      <c r="FY106" s="21">
        <f>EX106+CV106+BU106+AT106+Z106+DW106</f>
        <v>0</v>
      </c>
      <c r="FZ106" s="21">
        <f>EY106+CW106+BV106+AU106+AA106</f>
        <v>0</v>
      </c>
      <c r="GA106" s="37"/>
      <c r="GB106" s="37"/>
      <c r="GC106" s="37"/>
      <c r="GD106" s="37"/>
      <c r="GE106" s="37"/>
      <c r="GF106" s="37"/>
      <c r="GG106" s="43"/>
      <c r="GH106" s="34">
        <v>1.05</v>
      </c>
      <c r="GI106" s="21">
        <v>1.4850000000000001</v>
      </c>
      <c r="GJ106" s="21">
        <v>1.6359999999999999</v>
      </c>
      <c r="GK106" s="21">
        <v>1.7969999999999999</v>
      </c>
      <c r="GL106" s="21">
        <v>1.978</v>
      </c>
      <c r="GM106" s="21">
        <v>2.1739999999999999</v>
      </c>
      <c r="GN106" s="33">
        <f>GH106+GI106+GJ106+GK106+GL106+GM106</f>
        <v>10.119999999999999</v>
      </c>
    </row>
    <row r="107" spans="1:196" s="15" customFormat="1" ht="17.25" customHeight="1" outlineLevel="1" x14ac:dyDescent="0.25">
      <c r="A107" s="40">
        <v>33</v>
      </c>
      <c r="B107" s="96" t="s">
        <v>79</v>
      </c>
      <c r="C107" s="40"/>
      <c r="D107" s="39"/>
      <c r="E107" s="83">
        <v>2012</v>
      </c>
      <c r="F107" s="83">
        <v>2017</v>
      </c>
      <c r="G107" s="21">
        <v>27.751999999999999</v>
      </c>
      <c r="H107" s="21">
        <v>22.771999999999998</v>
      </c>
      <c r="I107" s="38">
        <v>4.6879999999999997</v>
      </c>
      <c r="J107" s="36"/>
      <c r="K107" s="21"/>
      <c r="L107" s="21"/>
      <c r="M107" s="21"/>
      <c r="N107" s="21"/>
      <c r="O107" s="21"/>
      <c r="P107" s="35"/>
      <c r="Q107" s="34">
        <v>4.3179999999999996</v>
      </c>
      <c r="R107" s="21">
        <f>S107+W107+X107</f>
        <v>4.3179999999999996</v>
      </c>
      <c r="S107" s="21">
        <f>T107+U107</f>
        <v>0</v>
      </c>
      <c r="T107" s="21"/>
      <c r="U107" s="21"/>
      <c r="V107" s="21"/>
      <c r="W107" s="21">
        <f>Q107</f>
        <v>4.3179999999999996</v>
      </c>
      <c r="X107" s="21"/>
      <c r="Y107" s="21"/>
      <c r="Z107" s="21"/>
      <c r="AA107" s="21"/>
      <c r="AB107" s="21">
        <v>2.0859999999999999</v>
      </c>
      <c r="AC107" s="21">
        <f>AD107+AK107+AP107</f>
        <v>2.0859999999999999</v>
      </c>
      <c r="AD107" s="21">
        <f>AE107</f>
        <v>0</v>
      </c>
      <c r="AE107" s="21"/>
      <c r="AF107" s="21"/>
      <c r="AG107" s="21">
        <f>AI107</f>
        <v>0</v>
      </c>
      <c r="AH107" s="21"/>
      <c r="AI107" s="21"/>
      <c r="AJ107" s="21"/>
      <c r="AK107" s="21">
        <f>AB107</f>
        <v>2.0859999999999999</v>
      </c>
      <c r="AL107" s="21"/>
      <c r="AM107" s="21"/>
      <c r="AN107" s="21"/>
      <c r="AO107" s="21"/>
      <c r="AP107" s="21">
        <f>AR107</f>
        <v>0</v>
      </c>
      <c r="AQ107" s="21"/>
      <c r="AR107" s="21"/>
      <c r="AS107" s="21"/>
      <c r="AT107" s="21">
        <f>AU107</f>
        <v>0</v>
      </c>
      <c r="AU107" s="21"/>
      <c r="AV107" s="37"/>
      <c r="AW107" s="37"/>
      <c r="AX107" s="37"/>
      <c r="AY107" s="37"/>
      <c r="AZ107" s="37"/>
      <c r="BA107" s="37"/>
      <c r="BB107" s="37"/>
      <c r="BC107" s="21">
        <v>4.8262</v>
      </c>
      <c r="BD107" s="21">
        <f>BE107+BL107+BQ107</f>
        <v>4.8262</v>
      </c>
      <c r="BE107" s="21">
        <f>BF107+BH107</f>
        <v>0</v>
      </c>
      <c r="BF107" s="21"/>
      <c r="BG107" s="21"/>
      <c r="BH107" s="21"/>
      <c r="BI107" s="21"/>
      <c r="BJ107" s="21"/>
      <c r="BK107" s="21"/>
      <c r="BL107" s="21">
        <f>BC107</f>
        <v>4.8262</v>
      </c>
      <c r="BM107" s="21"/>
      <c r="BN107" s="21"/>
      <c r="BO107" s="21"/>
      <c r="BP107" s="21"/>
      <c r="BQ107" s="21">
        <f>BS107</f>
        <v>0</v>
      </c>
      <c r="BR107" s="21"/>
      <c r="BS107" s="21"/>
      <c r="BT107" s="21"/>
      <c r="BU107" s="21">
        <f>BV107</f>
        <v>0</v>
      </c>
      <c r="BV107" s="21"/>
      <c r="BW107" s="37"/>
      <c r="BX107" s="37"/>
      <c r="BY107" s="37"/>
      <c r="BZ107" s="37"/>
      <c r="CA107" s="37"/>
      <c r="CB107" s="37"/>
      <c r="CC107" s="37"/>
      <c r="CD107" s="21">
        <v>3.7589999999999999</v>
      </c>
      <c r="CE107" s="21">
        <f>CF107+CM107+CR107</f>
        <v>3.7589999999999999</v>
      </c>
      <c r="CF107" s="21">
        <f>CG107+CI107</f>
        <v>0</v>
      </c>
      <c r="CG107" s="21"/>
      <c r="CH107" s="21"/>
      <c r="CI107" s="21">
        <f>CK107</f>
        <v>0</v>
      </c>
      <c r="CJ107" s="21"/>
      <c r="CK107" s="21"/>
      <c r="CL107" s="21"/>
      <c r="CM107" s="21">
        <f>CD107</f>
        <v>3.7589999999999999</v>
      </c>
      <c r="CN107" s="21"/>
      <c r="CO107" s="21"/>
      <c r="CP107" s="21"/>
      <c r="CQ107" s="21"/>
      <c r="CR107" s="21">
        <f>CT107</f>
        <v>0</v>
      </c>
      <c r="CS107" s="21"/>
      <c r="CT107" s="21"/>
      <c r="CU107" s="21"/>
      <c r="CV107" s="21">
        <f>CW107</f>
        <v>0</v>
      </c>
      <c r="CW107" s="21"/>
      <c r="CX107" s="37"/>
      <c r="CY107" s="37"/>
      <c r="CZ107" s="37"/>
      <c r="DA107" s="37"/>
      <c r="DB107" s="37"/>
      <c r="DC107" s="37"/>
      <c r="DD107" s="37"/>
      <c r="DE107" s="21">
        <v>3.7570000000000001</v>
      </c>
      <c r="DF107" s="21">
        <f>DG107+DN107+DS107</f>
        <v>3.7570000000000001</v>
      </c>
      <c r="DG107" s="21">
        <f>DH107+DJ107</f>
        <v>0</v>
      </c>
      <c r="DH107" s="21"/>
      <c r="DI107" s="21"/>
      <c r="DJ107" s="21">
        <f>DL107</f>
        <v>0</v>
      </c>
      <c r="DK107" s="21"/>
      <c r="DL107" s="21"/>
      <c r="DM107" s="21"/>
      <c r="DN107" s="21">
        <f>DE107</f>
        <v>3.7570000000000001</v>
      </c>
      <c r="DO107" s="21"/>
      <c r="DP107" s="21"/>
      <c r="DQ107" s="21"/>
      <c r="DR107" s="21"/>
      <c r="DS107" s="21"/>
      <c r="DT107" s="21"/>
      <c r="DU107" s="21"/>
      <c r="DV107" s="21"/>
      <c r="DW107" s="21">
        <f>DX107</f>
        <v>0</v>
      </c>
      <c r="DX107" s="21"/>
      <c r="DY107" s="37"/>
      <c r="DZ107" s="37"/>
      <c r="EA107" s="37"/>
      <c r="EB107" s="37"/>
      <c r="EC107" s="37"/>
      <c r="ED107" s="37"/>
      <c r="EE107" s="37"/>
      <c r="EF107" s="21">
        <v>4.0252999999999997</v>
      </c>
      <c r="EG107" s="21">
        <f>EH107+EO107+ET107</f>
        <v>4.0252999999999997</v>
      </c>
      <c r="EH107" s="37">
        <f>EI107+EK107</f>
        <v>0</v>
      </c>
      <c r="EI107" s="21"/>
      <c r="EJ107" s="21"/>
      <c r="EK107" s="21">
        <f>EM107</f>
        <v>0</v>
      </c>
      <c r="EL107" s="21"/>
      <c r="EM107" s="21"/>
      <c r="EN107" s="21"/>
      <c r="EO107" s="21">
        <f>EF107</f>
        <v>4.0252999999999997</v>
      </c>
      <c r="EP107" s="21"/>
      <c r="EQ107" s="21"/>
      <c r="ER107" s="21"/>
      <c r="ES107" s="21"/>
      <c r="ET107" s="21">
        <f>EV107</f>
        <v>0</v>
      </c>
      <c r="EU107" s="21"/>
      <c r="EV107" s="21"/>
      <c r="EW107" s="21"/>
      <c r="EX107" s="21">
        <f>EY107</f>
        <v>0</v>
      </c>
      <c r="EY107" s="21"/>
      <c r="EZ107" s="37"/>
      <c r="FA107" s="37"/>
      <c r="FB107" s="37"/>
      <c r="FC107" s="37"/>
      <c r="FD107" s="37"/>
      <c r="FE107" s="37"/>
      <c r="FF107" s="37"/>
      <c r="FG107" s="33">
        <f>EF107+DE107+CD107+BC107+AB107+Q107</f>
        <v>22.771499999999996</v>
      </c>
      <c r="FH107" s="36">
        <f>FI107+FL107</f>
        <v>0</v>
      </c>
      <c r="FI107" s="21">
        <f>FJ107+FL107</f>
        <v>0</v>
      </c>
      <c r="FJ107" s="21">
        <f>EI107+CG107+BF107+AE107+T107+DH107</f>
        <v>0</v>
      </c>
      <c r="FK107" s="21"/>
      <c r="FL107" s="21">
        <f>FN107</f>
        <v>0</v>
      </c>
      <c r="FM107" s="21"/>
      <c r="FN107" s="21">
        <f>EM107+CK107+BJ107+AI107+V107+DL107</f>
        <v>0</v>
      </c>
      <c r="FO107" s="21"/>
      <c r="FP107" s="21">
        <f>EO107+CM107+BL107+AK107+W107+DN107</f>
        <v>22.7715</v>
      </c>
      <c r="FQ107" s="21"/>
      <c r="FR107" s="21"/>
      <c r="FS107" s="21"/>
      <c r="FT107" s="21"/>
      <c r="FU107" s="21">
        <f>ET107+CR107+BQ107+AP107+X107+DS107</f>
        <v>0</v>
      </c>
      <c r="FV107" s="21"/>
      <c r="FW107" s="21">
        <f>EV107+CT107+BS107+AR107+Y107+DU107</f>
        <v>0</v>
      </c>
      <c r="FX107" s="21"/>
      <c r="FY107" s="21">
        <f>EX107+CV107+BU107+AT107+Z107+DW107</f>
        <v>0</v>
      </c>
      <c r="FZ107" s="21">
        <f>EY107+CW107+BV107+AU107+AA107</f>
        <v>0</v>
      </c>
      <c r="GA107" s="37"/>
      <c r="GB107" s="37"/>
      <c r="GC107" s="37"/>
      <c r="GD107" s="37"/>
      <c r="GE107" s="37"/>
      <c r="GF107" s="37"/>
      <c r="GG107" s="43"/>
      <c r="GH107" s="34">
        <v>2.7770000000000001</v>
      </c>
      <c r="GI107" s="21">
        <v>1.768</v>
      </c>
      <c r="GJ107" s="21">
        <v>4.09</v>
      </c>
      <c r="GK107" s="21">
        <v>3.1859999999999999</v>
      </c>
      <c r="GL107" s="21">
        <v>3.1840000000000002</v>
      </c>
      <c r="GM107" s="21">
        <v>3.411</v>
      </c>
      <c r="GN107" s="33">
        <f>GH107+GI107+GJ107+GK107+GL107+GM107</f>
        <v>18.416</v>
      </c>
    </row>
    <row r="108" spans="1:196" s="15" customFormat="1" ht="29.25" customHeight="1" outlineLevel="1" x14ac:dyDescent="0.25">
      <c r="A108" s="76" t="s">
        <v>78</v>
      </c>
      <c r="B108" s="75" t="s">
        <v>21</v>
      </c>
      <c r="C108" s="40"/>
      <c r="D108" s="39"/>
      <c r="E108" s="83"/>
      <c r="F108" s="83"/>
      <c r="G108" s="37">
        <f>SUM(G109:G114)</f>
        <v>62.242000000000004</v>
      </c>
      <c r="H108" s="37">
        <f>SUM(H109:H114)</f>
        <v>53.876999999999995</v>
      </c>
      <c r="I108" s="33">
        <f>SUM(I109:I114)</f>
        <v>8.3650000000000002</v>
      </c>
      <c r="J108" s="36"/>
      <c r="K108" s="21"/>
      <c r="L108" s="21"/>
      <c r="M108" s="21"/>
      <c r="N108" s="21"/>
      <c r="O108" s="21"/>
      <c r="P108" s="35"/>
      <c r="Q108" s="49">
        <f>SUM(Q109:Q114)</f>
        <v>39.716999999999999</v>
      </c>
      <c r="R108" s="37">
        <f>S108+W108+X108</f>
        <v>40.893000000000001</v>
      </c>
      <c r="S108" s="21">
        <f>T108+U108</f>
        <v>2.0920000000000001</v>
      </c>
      <c r="T108" s="37">
        <f>SUM(T109:T114)</f>
        <v>2.0920000000000001</v>
      </c>
      <c r="U108" s="37">
        <f>SUM(U109:U114)</f>
        <v>0</v>
      </c>
      <c r="V108" s="37">
        <f>SUM(V109:V114)</f>
        <v>0</v>
      </c>
      <c r="W108" s="37">
        <f>SUM(W109:W114)</f>
        <v>38.801000000000002</v>
      </c>
      <c r="X108" s="37">
        <f>SUM(X109:X114)</f>
        <v>0</v>
      </c>
      <c r="Y108" s="37">
        <f>SUM(Y109:Y114)</f>
        <v>0</v>
      </c>
      <c r="Z108" s="37">
        <f>SUM(Z109:Z114)</f>
        <v>0</v>
      </c>
      <c r="AA108" s="37">
        <f>SUM(AA109:AA114)</f>
        <v>0</v>
      </c>
      <c r="AB108" s="37">
        <f>SUM(AB109:AB114)</f>
        <v>0</v>
      </c>
      <c r="AC108" s="21">
        <f>AD108+AK108+AP108</f>
        <v>0</v>
      </c>
      <c r="AD108" s="37">
        <f>SUM(AD109:AD114)</f>
        <v>0</v>
      </c>
      <c r="AE108" s="37">
        <f>SUM(AE109:AE114)</f>
        <v>0</v>
      </c>
      <c r="AF108" s="37">
        <f>SUM(AF109:AF114)</f>
        <v>0</v>
      </c>
      <c r="AG108" s="37">
        <f>SUM(AG109:AG114)</f>
        <v>0</v>
      </c>
      <c r="AH108" s="37">
        <f>SUM(AH109:AH114)</f>
        <v>0</v>
      </c>
      <c r="AI108" s="37">
        <f>SUM(AI109:AI114)</f>
        <v>0</v>
      </c>
      <c r="AJ108" s="37">
        <f>SUM(AJ109:AJ114)</f>
        <v>0</v>
      </c>
      <c r="AK108" s="37">
        <f>SUM(AK109:AK114)</f>
        <v>0</v>
      </c>
      <c r="AL108" s="37">
        <f>SUM(AL109:AL114)</f>
        <v>0</v>
      </c>
      <c r="AM108" s="37">
        <f>SUM(AM109:AM114)</f>
        <v>0</v>
      </c>
      <c r="AN108" s="37">
        <f>SUM(AN109:AN114)</f>
        <v>0</v>
      </c>
      <c r="AO108" s="37">
        <f>SUM(AO109:AO114)</f>
        <v>0</v>
      </c>
      <c r="AP108" s="37">
        <f>SUM(AP109:AP114)</f>
        <v>0</v>
      </c>
      <c r="AQ108" s="37">
        <f>SUM(AQ109:AQ114)</f>
        <v>0</v>
      </c>
      <c r="AR108" s="37"/>
      <c r="AS108" s="37">
        <f>SUM(AS109:AS114)</f>
        <v>0</v>
      </c>
      <c r="AT108" s="37">
        <f>SUM(AT109:AT114)</f>
        <v>0</v>
      </c>
      <c r="AU108" s="37"/>
      <c r="AV108" s="37">
        <f>SUM(AV109:AV114)</f>
        <v>0</v>
      </c>
      <c r="AW108" s="37">
        <f>SUM(AW109:AW114)</f>
        <v>0</v>
      </c>
      <c r="AX108" s="37">
        <f>SUM(AX109:AX114)</f>
        <v>0</v>
      </c>
      <c r="AY108" s="37">
        <f>SUM(AY109:AY114)</f>
        <v>0</v>
      </c>
      <c r="AZ108" s="37">
        <f>SUM(AZ109:AZ114)</f>
        <v>0</v>
      </c>
      <c r="BA108" s="37">
        <f>SUM(BA109:BA114)</f>
        <v>0</v>
      </c>
      <c r="BB108" s="37">
        <f>SUM(BB109:BB114)</f>
        <v>0</v>
      </c>
      <c r="BC108" s="37">
        <f>SUM(BC109:BC114)</f>
        <v>14.16</v>
      </c>
      <c r="BD108" s="21">
        <f>BE108+BL108+BQ108</f>
        <v>0</v>
      </c>
      <c r="BE108" s="21">
        <f>BF108+BH108</f>
        <v>0</v>
      </c>
      <c r="BF108" s="37">
        <f>SUM(BF109:BF114)</f>
        <v>0</v>
      </c>
      <c r="BG108" s="37">
        <f>SUM(BG109:BG114)</f>
        <v>0</v>
      </c>
      <c r="BH108" s="37">
        <f>SUM(BH109:BH114)</f>
        <v>0</v>
      </c>
      <c r="BI108" s="37">
        <f>SUM(BI109:BI114)</f>
        <v>0</v>
      </c>
      <c r="BJ108" s="37">
        <f>SUM(BJ109:BJ114)</f>
        <v>0</v>
      </c>
      <c r="BK108" s="37">
        <f>SUM(BK109:BK114)</f>
        <v>0</v>
      </c>
      <c r="BL108" s="37">
        <f>SUM(BL109:BL114)</f>
        <v>0</v>
      </c>
      <c r="BM108" s="37">
        <f>SUM(BM109:BM114)</f>
        <v>0</v>
      </c>
      <c r="BN108" s="37">
        <f>SUM(BN109:BN114)</f>
        <v>0</v>
      </c>
      <c r="BO108" s="37">
        <f>SUM(BO109:BO114)</f>
        <v>0</v>
      </c>
      <c r="BP108" s="37">
        <f>SUM(BP109:BP114)</f>
        <v>0</v>
      </c>
      <c r="BQ108" s="37">
        <f>SUM(BQ109:BQ114)</f>
        <v>0</v>
      </c>
      <c r="BR108" s="37">
        <f>SUM(BR109:BR114)</f>
        <v>0</v>
      </c>
      <c r="BS108" s="37"/>
      <c r="BT108" s="37">
        <f>SUM(BT109:BT114)</f>
        <v>0</v>
      </c>
      <c r="BU108" s="37">
        <f>SUM(BU109:BU114)</f>
        <v>0</v>
      </c>
      <c r="BV108" s="37">
        <f>SUM(BV109:BV114)</f>
        <v>0</v>
      </c>
      <c r="BW108" s="37">
        <f>SUM(BW109:BW114)</f>
        <v>0</v>
      </c>
      <c r="BX108" s="37">
        <f>SUM(BX109:BX114)</f>
        <v>0</v>
      </c>
      <c r="BY108" s="37">
        <f>SUM(BY109:BY114)</f>
        <v>0</v>
      </c>
      <c r="BZ108" s="37">
        <f>SUM(BZ109:BZ114)</f>
        <v>0</v>
      </c>
      <c r="CA108" s="37">
        <f>SUM(CA109:CA114)</f>
        <v>0</v>
      </c>
      <c r="CB108" s="37">
        <f>SUM(CB109:CB114)</f>
        <v>0</v>
      </c>
      <c r="CC108" s="37">
        <f>SUM(CC109:CC114)</f>
        <v>0</v>
      </c>
      <c r="CD108" s="37">
        <f>SUM(CD109:CD114)</f>
        <v>0</v>
      </c>
      <c r="CE108" s="37">
        <f>CF108+CM108+CR108</f>
        <v>0</v>
      </c>
      <c r="CF108" s="21">
        <f>CG108+CI108</f>
        <v>0</v>
      </c>
      <c r="CG108" s="37">
        <f>SUM(CG109:CG114)</f>
        <v>0</v>
      </c>
      <c r="CH108" s="37">
        <f>SUM(CH109:CH114)</f>
        <v>0</v>
      </c>
      <c r="CI108" s="37">
        <f>SUM(CI109:CI114)</f>
        <v>0</v>
      </c>
      <c r="CJ108" s="37">
        <f>SUM(CJ109:CJ114)</f>
        <v>0</v>
      </c>
      <c r="CK108" s="37"/>
      <c r="CL108" s="37">
        <f>SUM(CL109:CL114)</f>
        <v>0</v>
      </c>
      <c r="CM108" s="37">
        <f>SUM(CM109:CM114)</f>
        <v>0</v>
      </c>
      <c r="CN108" s="37">
        <f>SUM(CN109:CN114)</f>
        <v>0</v>
      </c>
      <c r="CO108" s="37">
        <f>SUM(CO109:CO114)</f>
        <v>0</v>
      </c>
      <c r="CP108" s="37">
        <f>SUM(CP109:CP114)</f>
        <v>0</v>
      </c>
      <c r="CQ108" s="37">
        <f>SUM(CQ109:CQ114)</f>
        <v>0</v>
      </c>
      <c r="CR108" s="37">
        <f>SUM(CR109:CR114)</f>
        <v>0</v>
      </c>
      <c r="CS108" s="37">
        <f>SUM(CS109:CS114)</f>
        <v>0</v>
      </c>
      <c r="CT108" s="37"/>
      <c r="CU108" s="37">
        <f>SUM(CU109:CU114)</f>
        <v>0</v>
      </c>
      <c r="CV108" s="37">
        <f>SUM(CV109:CV114)</f>
        <v>0</v>
      </c>
      <c r="CW108" s="37">
        <f>SUM(CW109:CW114)</f>
        <v>0</v>
      </c>
      <c r="CX108" s="37">
        <f>SUM(CX109:CX114)</f>
        <v>0</v>
      </c>
      <c r="CY108" s="37">
        <f>SUM(CY109:CY114)</f>
        <v>0</v>
      </c>
      <c r="CZ108" s="37">
        <f>SUM(CZ109:CZ114)</f>
        <v>0</v>
      </c>
      <c r="DA108" s="37">
        <f>SUM(DA109:DA114)</f>
        <v>0</v>
      </c>
      <c r="DB108" s="37">
        <f>SUM(DB109:DB114)</f>
        <v>0</v>
      </c>
      <c r="DC108" s="37">
        <f>SUM(DC109:DC114)</f>
        <v>0</v>
      </c>
      <c r="DD108" s="37">
        <f>SUM(DD109:DD114)</f>
        <v>0</v>
      </c>
      <c r="DE108" s="37">
        <f>SUM(DE109:DE114)</f>
        <v>0</v>
      </c>
      <c r="DF108" s="37">
        <f>DG108+DN108+DS108</f>
        <v>0</v>
      </c>
      <c r="DG108" s="21">
        <f>DH108+DJ108</f>
        <v>0</v>
      </c>
      <c r="DH108" s="37">
        <f>SUM(DH109:DH114)</f>
        <v>0</v>
      </c>
      <c r="DI108" s="37">
        <f>SUM(DI109:DI114)</f>
        <v>0</v>
      </c>
      <c r="DJ108" s="37">
        <f>SUM(DJ109:DJ114)</f>
        <v>0</v>
      </c>
      <c r="DK108" s="37">
        <f>SUM(DK109:DK114)</f>
        <v>0</v>
      </c>
      <c r="DL108" s="37">
        <f>SUM(DL109:DL114)</f>
        <v>0</v>
      </c>
      <c r="DM108" s="37">
        <f>SUM(DM109:DM114)</f>
        <v>0</v>
      </c>
      <c r="DN108" s="37">
        <f>SUM(DN109:DN114)</f>
        <v>0</v>
      </c>
      <c r="DO108" s="37">
        <f>SUM(DO109:DO114)</f>
        <v>0</v>
      </c>
      <c r="DP108" s="37">
        <f>SUM(DP109:DP114)</f>
        <v>0</v>
      </c>
      <c r="DQ108" s="37">
        <f>SUM(DQ109:DQ114)</f>
        <v>0</v>
      </c>
      <c r="DR108" s="37">
        <f>SUM(DR109:DR114)</f>
        <v>0</v>
      </c>
      <c r="DS108" s="37">
        <f>SUM(DS109:DS114)</f>
        <v>0</v>
      </c>
      <c r="DT108" s="37">
        <f>SUM(DT109:DT114)</f>
        <v>0</v>
      </c>
      <c r="DU108" s="37"/>
      <c r="DV108" s="37">
        <f>SUM(DV109:DV114)</f>
        <v>0</v>
      </c>
      <c r="DW108" s="37">
        <f>SUM(DW109:DW114)</f>
        <v>0</v>
      </c>
      <c r="DX108" s="37">
        <f>SUM(DX109:DX114)</f>
        <v>0</v>
      </c>
      <c r="DY108" s="37">
        <f>SUM(DY109:DY114)</f>
        <v>0</v>
      </c>
      <c r="DZ108" s="37">
        <f>SUM(DZ109:DZ114)</f>
        <v>0</v>
      </c>
      <c r="EA108" s="37">
        <f>SUM(EA109:EA114)</f>
        <v>0</v>
      </c>
      <c r="EB108" s="37">
        <f>SUM(EB109:EB114)</f>
        <v>0</v>
      </c>
      <c r="EC108" s="37">
        <f>SUM(EC109:EC114)</f>
        <v>0</v>
      </c>
      <c r="ED108" s="37">
        <f>SUM(ED109:ED114)</f>
        <v>0</v>
      </c>
      <c r="EE108" s="37">
        <f>SUM(EE109:EE114)</f>
        <v>0</v>
      </c>
      <c r="EF108" s="37">
        <f>SUM(EF109:EF114)</f>
        <v>0</v>
      </c>
      <c r="EG108" s="21">
        <f>EH108+EO108+ET108</f>
        <v>0</v>
      </c>
      <c r="EH108" s="37">
        <f>EI108+EK108</f>
        <v>0</v>
      </c>
      <c r="EI108" s="37">
        <f>SUM(EI109:EI114)</f>
        <v>0</v>
      </c>
      <c r="EJ108" s="37">
        <f>SUM(EJ109:EJ114)</f>
        <v>0</v>
      </c>
      <c r="EK108" s="37">
        <f>SUM(EK109:EK114)</f>
        <v>0</v>
      </c>
      <c r="EL108" s="37">
        <f>SUM(EL109:EL114)</f>
        <v>0</v>
      </c>
      <c r="EM108" s="37">
        <f>SUM(EM109:EM114)</f>
        <v>0</v>
      </c>
      <c r="EN108" s="37">
        <f>SUM(EN109:EN114)</f>
        <v>0</v>
      </c>
      <c r="EO108" s="37">
        <f>SUM(EO109:EO114)</f>
        <v>0</v>
      </c>
      <c r="EP108" s="37">
        <f>SUM(EP109:EP114)</f>
        <v>0</v>
      </c>
      <c r="EQ108" s="37">
        <f>SUM(EQ109:EQ114)</f>
        <v>0</v>
      </c>
      <c r="ER108" s="37">
        <f>SUM(ER109:ER114)</f>
        <v>0</v>
      </c>
      <c r="ES108" s="37">
        <f>SUM(ES109:ES114)</f>
        <v>0</v>
      </c>
      <c r="ET108" s="37">
        <f>SUM(ET109:ET114)</f>
        <v>0</v>
      </c>
      <c r="EU108" s="37">
        <f>SUM(EU109:EU114)</f>
        <v>0</v>
      </c>
      <c r="EV108" s="37"/>
      <c r="EW108" s="37">
        <f>SUM(EW109:EW114)</f>
        <v>0</v>
      </c>
      <c r="EX108" s="37">
        <f>SUM(EX109:EX114)</f>
        <v>0</v>
      </c>
      <c r="EY108" s="37">
        <f>SUM(EY109:EY114)</f>
        <v>0</v>
      </c>
      <c r="EZ108" s="37">
        <f>SUM(EZ109:EZ114)</f>
        <v>0</v>
      </c>
      <c r="FA108" s="37">
        <f>SUM(FA109:FA114)</f>
        <v>0</v>
      </c>
      <c r="FB108" s="37">
        <f>SUM(FB109:FB114)</f>
        <v>0</v>
      </c>
      <c r="FC108" s="37">
        <f>SUM(FC109:FC114)</f>
        <v>0</v>
      </c>
      <c r="FD108" s="37">
        <f>SUM(FD109:FD114)</f>
        <v>0</v>
      </c>
      <c r="FE108" s="37">
        <f>SUM(FE109:FE114)</f>
        <v>0</v>
      </c>
      <c r="FF108" s="37">
        <f>SUM(FF109:FF114)</f>
        <v>0</v>
      </c>
      <c r="FG108" s="33">
        <f>SUM(FG109:FG114)</f>
        <v>53.876999999999995</v>
      </c>
      <c r="FH108" s="44">
        <f>SUM(FH109:FH114)</f>
        <v>2.0920000000000001</v>
      </c>
      <c r="FI108" s="21">
        <f>FJ108+FL108</f>
        <v>2.0920000000000001</v>
      </c>
      <c r="FJ108" s="37">
        <f>SUM(FJ109:FJ114)</f>
        <v>2.0920000000000001</v>
      </c>
      <c r="FK108" s="37"/>
      <c r="FL108" s="37">
        <f>SUM(FL109:FL114)</f>
        <v>0</v>
      </c>
      <c r="FM108" s="37"/>
      <c r="FN108" s="37">
        <f>SUM(FN109:FN114)</f>
        <v>0</v>
      </c>
      <c r="FO108" s="37"/>
      <c r="FP108" s="37">
        <f>SUM(FP109:FP114)</f>
        <v>35.891999999999996</v>
      </c>
      <c r="FQ108" s="37"/>
      <c r="FR108" s="37"/>
      <c r="FS108" s="37"/>
      <c r="FT108" s="37"/>
      <c r="FU108" s="37">
        <f>SUM(FU109:FU114)</f>
        <v>0</v>
      </c>
      <c r="FV108" s="37"/>
      <c r="FW108" s="37"/>
      <c r="FX108" s="37"/>
      <c r="FY108" s="37">
        <f>SUM(FY109:FY114)</f>
        <v>0</v>
      </c>
      <c r="FZ108" s="37">
        <f>SUM(FZ109:FZ114)</f>
        <v>0</v>
      </c>
      <c r="GA108" s="37"/>
      <c r="GB108" s="37"/>
      <c r="GC108" s="37"/>
      <c r="GD108" s="37"/>
      <c r="GE108" s="37"/>
      <c r="GF108" s="37"/>
      <c r="GG108" s="43"/>
      <c r="GH108" s="49">
        <f>SUM(GH109:GH114)</f>
        <v>16.379000000000001</v>
      </c>
      <c r="GI108" s="37">
        <f>SUM(GI109:GI114)</f>
        <v>0</v>
      </c>
      <c r="GJ108" s="37">
        <f>SUM(GJ109:GJ114)</f>
        <v>12</v>
      </c>
      <c r="GK108" s="37">
        <f>SUM(GK109:GK114)</f>
        <v>0</v>
      </c>
      <c r="GL108" s="37">
        <f>SUM(GL109:GL114)</f>
        <v>0</v>
      </c>
      <c r="GM108" s="37">
        <f>SUM(GM109:GM114)</f>
        <v>0</v>
      </c>
      <c r="GN108" s="33">
        <f>SUM(GN109:GN114)</f>
        <v>28.378999999999998</v>
      </c>
    </row>
    <row r="109" spans="1:196" s="15" customFormat="1" ht="31.5" outlineLevel="1" x14ac:dyDescent="0.25">
      <c r="A109" s="69" t="s">
        <v>77</v>
      </c>
      <c r="B109" s="42" t="s">
        <v>76</v>
      </c>
      <c r="C109" s="40" t="s">
        <v>10</v>
      </c>
      <c r="D109" s="39"/>
      <c r="E109" s="83">
        <v>2011</v>
      </c>
      <c r="F109" s="83">
        <v>2012</v>
      </c>
      <c r="G109" s="21">
        <f>I109+Q109</f>
        <v>1.1990000000000001</v>
      </c>
      <c r="H109" s="21">
        <v>0.91600000000000004</v>
      </c>
      <c r="I109" s="38">
        <v>0.28299999999999997</v>
      </c>
      <c r="J109" s="36"/>
      <c r="K109" s="21"/>
      <c r="L109" s="21"/>
      <c r="M109" s="21"/>
      <c r="N109" s="21"/>
      <c r="O109" s="21"/>
      <c r="P109" s="35"/>
      <c r="Q109" s="34">
        <v>0.91600000000000004</v>
      </c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37"/>
      <c r="BX109" s="37"/>
      <c r="BY109" s="37"/>
      <c r="BZ109" s="37"/>
      <c r="CA109" s="37"/>
      <c r="CB109" s="37"/>
      <c r="CC109" s="37"/>
      <c r="CD109" s="21"/>
      <c r="CE109" s="21"/>
      <c r="CF109" s="21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21"/>
      <c r="DF109" s="37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37"/>
      <c r="DZ109" s="37"/>
      <c r="EA109" s="37"/>
      <c r="EB109" s="37"/>
      <c r="EC109" s="37"/>
      <c r="ED109" s="37"/>
      <c r="EE109" s="37"/>
      <c r="EF109" s="21"/>
      <c r="EG109" s="21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3">
        <f>EF109+DE109+CD109+BC109+AB109+Q109</f>
        <v>0.91600000000000004</v>
      </c>
      <c r="FH109" s="36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37"/>
      <c r="GB109" s="37"/>
      <c r="GC109" s="37"/>
      <c r="GD109" s="37"/>
      <c r="GE109" s="37"/>
      <c r="GF109" s="37"/>
      <c r="GG109" s="43"/>
      <c r="GH109" s="34">
        <v>0.74399999999999999</v>
      </c>
      <c r="GI109" s="21"/>
      <c r="GJ109" s="21"/>
      <c r="GK109" s="21"/>
      <c r="GL109" s="21"/>
      <c r="GM109" s="21"/>
      <c r="GN109" s="33">
        <f>GH109+GI109+GJ109+GK109+GL109+GM109</f>
        <v>0.74399999999999999</v>
      </c>
    </row>
    <row r="110" spans="1:196" s="15" customFormat="1" ht="31.5" outlineLevel="1" x14ac:dyDescent="0.25">
      <c r="A110" s="69" t="s">
        <v>75</v>
      </c>
      <c r="B110" s="93" t="s">
        <v>74</v>
      </c>
      <c r="C110" s="40" t="s">
        <v>10</v>
      </c>
      <c r="D110" s="39"/>
      <c r="E110" s="83">
        <v>2011</v>
      </c>
      <c r="F110" s="83">
        <v>2011</v>
      </c>
      <c r="G110" s="21">
        <f>I110+Q110</f>
        <v>2.9829999999999997</v>
      </c>
      <c r="H110" s="21">
        <f>FG110</f>
        <v>2.9089999999999998</v>
      </c>
      <c r="I110" s="38">
        <v>7.3999999999999996E-2</v>
      </c>
      <c r="J110" s="36"/>
      <c r="K110" s="21"/>
      <c r="L110" s="21"/>
      <c r="M110" s="21"/>
      <c r="N110" s="21"/>
      <c r="O110" s="21"/>
      <c r="P110" s="35"/>
      <c r="Q110" s="34">
        <v>2.9089999999999998</v>
      </c>
      <c r="R110" s="21"/>
      <c r="S110" s="21"/>
      <c r="T110" s="21"/>
      <c r="U110" s="21"/>
      <c r="V110" s="21"/>
      <c r="W110" s="21">
        <f>Q110</f>
        <v>2.9089999999999998</v>
      </c>
      <c r="X110" s="21"/>
      <c r="Y110" s="21"/>
      <c r="Z110" s="21"/>
      <c r="AA110" s="21"/>
      <c r="AB110" s="21"/>
      <c r="AC110" s="21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37"/>
      <c r="BX110" s="37"/>
      <c r="BY110" s="37"/>
      <c r="BZ110" s="37"/>
      <c r="CA110" s="37"/>
      <c r="CB110" s="37"/>
      <c r="CC110" s="37"/>
      <c r="CD110" s="21"/>
      <c r="CE110" s="21"/>
      <c r="CF110" s="21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21"/>
      <c r="DF110" s="37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37"/>
      <c r="DZ110" s="37"/>
      <c r="EA110" s="37"/>
      <c r="EB110" s="37"/>
      <c r="EC110" s="37"/>
      <c r="ED110" s="37"/>
      <c r="EE110" s="37"/>
      <c r="EF110" s="21"/>
      <c r="EG110" s="21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3">
        <f>EF110+DE110+CD110+BC110+AB110+Q110</f>
        <v>2.9089999999999998</v>
      </c>
      <c r="FH110" s="36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37"/>
      <c r="GB110" s="37"/>
      <c r="GC110" s="37"/>
      <c r="GD110" s="37"/>
      <c r="GE110" s="37"/>
      <c r="GF110" s="37"/>
      <c r="GG110" s="43"/>
      <c r="GH110" s="34"/>
      <c r="GI110" s="21"/>
      <c r="GJ110" s="21"/>
      <c r="GK110" s="21"/>
      <c r="GL110" s="21"/>
      <c r="GM110" s="21"/>
      <c r="GN110" s="33">
        <f>GH110+GI110+GJ110+GK110+GL110+GM110</f>
        <v>0</v>
      </c>
    </row>
    <row r="111" spans="1:196" s="15" customFormat="1" ht="31.5" outlineLevel="1" x14ac:dyDescent="0.25">
      <c r="A111" s="95" t="s">
        <v>73</v>
      </c>
      <c r="B111" s="94" t="s">
        <v>72</v>
      </c>
      <c r="C111" s="40" t="s">
        <v>10</v>
      </c>
      <c r="D111" s="39"/>
      <c r="E111" s="83">
        <v>2014</v>
      </c>
      <c r="F111" s="83">
        <v>2014</v>
      </c>
      <c r="G111" s="21">
        <f>FG111</f>
        <v>14.16</v>
      </c>
      <c r="H111" s="21">
        <f>FG111</f>
        <v>14.16</v>
      </c>
      <c r="I111" s="38"/>
      <c r="J111" s="36"/>
      <c r="K111" s="21"/>
      <c r="L111" s="21"/>
      <c r="M111" s="21"/>
      <c r="N111" s="21"/>
      <c r="O111" s="21"/>
      <c r="P111" s="35"/>
      <c r="Q111" s="34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21">
        <v>14.16</v>
      </c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37"/>
      <c r="BX111" s="37"/>
      <c r="BY111" s="37"/>
      <c r="BZ111" s="37"/>
      <c r="CA111" s="37"/>
      <c r="CB111" s="37"/>
      <c r="CC111" s="37"/>
      <c r="CD111" s="21"/>
      <c r="CE111" s="21"/>
      <c r="CF111" s="21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21"/>
      <c r="DF111" s="37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37"/>
      <c r="DZ111" s="37"/>
      <c r="EA111" s="37"/>
      <c r="EB111" s="37"/>
      <c r="EC111" s="37"/>
      <c r="ED111" s="37"/>
      <c r="EE111" s="37"/>
      <c r="EF111" s="21"/>
      <c r="EG111" s="21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3">
        <f>EF111+DE111+CD111+BC111+AB111+Q111</f>
        <v>14.16</v>
      </c>
      <c r="FH111" s="36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37"/>
      <c r="GB111" s="37"/>
      <c r="GC111" s="37"/>
      <c r="GD111" s="37"/>
      <c r="GE111" s="37"/>
      <c r="GF111" s="37"/>
      <c r="GG111" s="43"/>
      <c r="GH111" s="34"/>
      <c r="GI111" s="21"/>
      <c r="GJ111" s="21">
        <v>12</v>
      </c>
      <c r="GK111" s="21"/>
      <c r="GL111" s="21"/>
      <c r="GM111" s="21"/>
      <c r="GN111" s="33">
        <f>GH111+GI111+GJ111+GK111+GL111+GM111</f>
        <v>12</v>
      </c>
    </row>
    <row r="112" spans="1:196" s="15" customFormat="1" ht="57" customHeight="1" outlineLevel="1" x14ac:dyDescent="0.25">
      <c r="A112" s="69" t="s">
        <v>71</v>
      </c>
      <c r="B112" s="93" t="s">
        <v>70</v>
      </c>
      <c r="C112" s="40" t="s">
        <v>10</v>
      </c>
      <c r="D112" s="92"/>
      <c r="E112" s="83">
        <v>2011</v>
      </c>
      <c r="F112" s="83">
        <v>2012</v>
      </c>
      <c r="G112" s="21">
        <f>H112+I112</f>
        <v>3.1160000000000001</v>
      </c>
      <c r="H112" s="21">
        <f>FG112</f>
        <v>2.0920000000000001</v>
      </c>
      <c r="I112" s="38">
        <v>1.024</v>
      </c>
      <c r="J112" s="91"/>
      <c r="K112" s="85"/>
      <c r="L112" s="90"/>
      <c r="M112" s="90"/>
      <c r="N112" s="90"/>
      <c r="O112" s="90"/>
      <c r="P112" s="89">
        <f>SUM(J112:O112)</f>
        <v>0</v>
      </c>
      <c r="Q112" s="34">
        <v>2.0920000000000001</v>
      </c>
      <c r="R112" s="21">
        <f>S112+W112+X112</f>
        <v>4.1840000000000002</v>
      </c>
      <c r="S112" s="21">
        <f>T112+U112</f>
        <v>2.0920000000000001</v>
      </c>
      <c r="T112" s="21">
        <f>Q112</f>
        <v>2.0920000000000001</v>
      </c>
      <c r="U112" s="21"/>
      <c r="V112" s="21"/>
      <c r="W112" s="21">
        <f>Q112</f>
        <v>2.0920000000000001</v>
      </c>
      <c r="X112" s="21"/>
      <c r="Y112" s="21"/>
      <c r="Z112" s="21"/>
      <c r="AA112" s="21"/>
      <c r="AB112" s="85"/>
      <c r="AC112" s="21">
        <f>AD112+AK112+AP112</f>
        <v>0</v>
      </c>
      <c r="AD112" s="21">
        <f>AE112</f>
        <v>0</v>
      </c>
      <c r="AE112" s="21">
        <f>AB112</f>
        <v>0</v>
      </c>
      <c r="AF112" s="21"/>
      <c r="AG112" s="21">
        <f>AI112</f>
        <v>0</v>
      </c>
      <c r="AH112" s="21"/>
      <c r="AI112" s="21">
        <f>AB112</f>
        <v>0</v>
      </c>
      <c r="AJ112" s="21"/>
      <c r="AK112" s="21">
        <f>AB112</f>
        <v>0</v>
      </c>
      <c r="AL112" s="21"/>
      <c r="AM112" s="21"/>
      <c r="AN112" s="21"/>
      <c r="AO112" s="21"/>
      <c r="AP112" s="21">
        <f>AR112</f>
        <v>0</v>
      </c>
      <c r="AQ112" s="21"/>
      <c r="AR112" s="21">
        <f>AB112</f>
        <v>0</v>
      </c>
      <c r="AS112" s="21"/>
      <c r="AT112" s="21">
        <f>AU112</f>
        <v>0</v>
      </c>
      <c r="AU112" s="21">
        <f>AB112</f>
        <v>0</v>
      </c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37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>
        <f>EH112+EO112+ET112</f>
        <v>0</v>
      </c>
      <c r="EH112" s="37">
        <f>EI112+EK112</f>
        <v>0</v>
      </c>
      <c r="EI112" s="21"/>
      <c r="EJ112" s="21"/>
      <c r="EK112" s="21">
        <f>EM112</f>
        <v>0</v>
      </c>
      <c r="EL112" s="21"/>
      <c r="EM112" s="21"/>
      <c r="EN112" s="21"/>
      <c r="EO112" s="21">
        <f>EF112</f>
        <v>0</v>
      </c>
      <c r="EP112" s="21"/>
      <c r="EQ112" s="21"/>
      <c r="ER112" s="21"/>
      <c r="ES112" s="21"/>
      <c r="ET112" s="21">
        <f>EV112</f>
        <v>0</v>
      </c>
      <c r="EU112" s="21"/>
      <c r="EV112" s="21"/>
      <c r="EW112" s="21"/>
      <c r="EX112" s="21">
        <f>EY112</f>
        <v>0</v>
      </c>
      <c r="EY112" s="21"/>
      <c r="EZ112" s="85"/>
      <c r="FA112" s="85"/>
      <c r="FB112" s="85"/>
      <c r="FC112" s="85"/>
      <c r="FD112" s="85"/>
      <c r="FE112" s="85"/>
      <c r="FF112" s="85"/>
      <c r="FG112" s="33">
        <f>EF112+DE112+CD112+BC112+AB112+Q112</f>
        <v>2.0920000000000001</v>
      </c>
      <c r="FH112" s="36">
        <f>FI112+FL112</f>
        <v>2.0920000000000001</v>
      </c>
      <c r="FI112" s="21">
        <f>FJ112+FL112</f>
        <v>2.0920000000000001</v>
      </c>
      <c r="FJ112" s="21">
        <f>EI112+CG112+BF112+AE112+T112+DH112</f>
        <v>2.0920000000000001</v>
      </c>
      <c r="FK112" s="21"/>
      <c r="FL112" s="21">
        <f>FN112</f>
        <v>0</v>
      </c>
      <c r="FM112" s="21"/>
      <c r="FN112" s="21">
        <f>EM112+CK112+BJ112+AI112+V112+DL112</f>
        <v>0</v>
      </c>
      <c r="FO112" s="21"/>
      <c r="FP112" s="21">
        <f>EO112+CM112+BL112+AK112+W112+DN112</f>
        <v>2.0920000000000001</v>
      </c>
      <c r="FQ112" s="21"/>
      <c r="FR112" s="21"/>
      <c r="FS112" s="21"/>
      <c r="FT112" s="21"/>
      <c r="FU112" s="21">
        <f>ET112+CR112+BQ112+AP112+X112+DS112</f>
        <v>0</v>
      </c>
      <c r="FV112" s="21"/>
      <c r="FW112" s="21">
        <f>EV112+CT112+BS112+AR112+Y112+DU112</f>
        <v>0</v>
      </c>
      <c r="FX112" s="21"/>
      <c r="FY112" s="21">
        <f>EX112+CV112+BU112+AT112+Z112+DW112</f>
        <v>0</v>
      </c>
      <c r="FZ112" s="21">
        <f>EY112+CW112+BV112+AU112+AA112</f>
        <v>0</v>
      </c>
      <c r="GA112" s="85"/>
      <c r="GB112" s="85"/>
      <c r="GC112" s="85"/>
      <c r="GD112" s="85"/>
      <c r="GE112" s="85"/>
      <c r="GF112" s="85"/>
      <c r="GG112" s="88"/>
      <c r="GH112" s="34"/>
      <c r="GI112" s="21"/>
      <c r="GJ112" s="21"/>
      <c r="GK112" s="21"/>
      <c r="GL112" s="21"/>
      <c r="GM112" s="21"/>
      <c r="GN112" s="33">
        <f>GH112+GI112+GJ112+GK112+GL112+GM112</f>
        <v>0</v>
      </c>
    </row>
    <row r="113" spans="1:196" s="15" customFormat="1" ht="34.5" customHeight="1" outlineLevel="1" x14ac:dyDescent="0.25">
      <c r="A113" s="69" t="s">
        <v>69</v>
      </c>
      <c r="B113" s="42" t="s">
        <v>68</v>
      </c>
      <c r="C113" s="40" t="s">
        <v>10</v>
      </c>
      <c r="D113" s="39"/>
      <c r="E113" s="83">
        <v>2011</v>
      </c>
      <c r="F113" s="83">
        <v>2012</v>
      </c>
      <c r="G113" s="21">
        <f>I113+Q113</f>
        <v>19.429000000000002</v>
      </c>
      <c r="H113" s="21">
        <f>Q113</f>
        <v>19.149000000000001</v>
      </c>
      <c r="I113" s="38">
        <v>0.28000000000000003</v>
      </c>
      <c r="J113" s="36"/>
      <c r="K113" s="21"/>
      <c r="L113" s="21"/>
      <c r="M113" s="21"/>
      <c r="N113" s="21"/>
      <c r="O113" s="21"/>
      <c r="P113" s="35"/>
      <c r="Q113" s="34">
        <v>19.149000000000001</v>
      </c>
      <c r="R113" s="21">
        <f>S113+W113+X113</f>
        <v>19.149000000000001</v>
      </c>
      <c r="S113" s="21">
        <f>T113+U113</f>
        <v>0</v>
      </c>
      <c r="T113" s="21"/>
      <c r="U113" s="21"/>
      <c r="V113" s="21"/>
      <c r="W113" s="21">
        <f>Q113</f>
        <v>19.149000000000001</v>
      </c>
      <c r="X113" s="21"/>
      <c r="Y113" s="21"/>
      <c r="Z113" s="21"/>
      <c r="AA113" s="21"/>
      <c r="AB113" s="21"/>
      <c r="AC113" s="21">
        <f>AD113+AK113+AP113</f>
        <v>0</v>
      </c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21"/>
      <c r="BD113" s="21">
        <f>BE113+BL113+BQ113</f>
        <v>0</v>
      </c>
      <c r="BE113" s="21">
        <f>BF113+BH113</f>
        <v>0</v>
      </c>
      <c r="BF113" s="21">
        <f>BC113</f>
        <v>0</v>
      </c>
      <c r="BG113" s="21"/>
      <c r="BH113" s="21">
        <f>BJ113</f>
        <v>0</v>
      </c>
      <c r="BI113" s="21"/>
      <c r="BJ113" s="21">
        <f>BC113</f>
        <v>0</v>
      </c>
      <c r="BK113" s="21"/>
      <c r="BL113" s="21">
        <f>BC113</f>
        <v>0</v>
      </c>
      <c r="BM113" s="21"/>
      <c r="BN113" s="21"/>
      <c r="BO113" s="21"/>
      <c r="BP113" s="21"/>
      <c r="BQ113" s="21">
        <f>BS113</f>
        <v>0</v>
      </c>
      <c r="BR113" s="21"/>
      <c r="BS113" s="21">
        <f>BC113</f>
        <v>0</v>
      </c>
      <c r="BT113" s="21"/>
      <c r="BU113" s="21">
        <f>BV113</f>
        <v>0</v>
      </c>
      <c r="BV113" s="21">
        <f>BC113</f>
        <v>0</v>
      </c>
      <c r="BW113" s="37"/>
      <c r="BX113" s="37"/>
      <c r="BY113" s="37"/>
      <c r="BZ113" s="37"/>
      <c r="CA113" s="37"/>
      <c r="CB113" s="37"/>
      <c r="CC113" s="37"/>
      <c r="CD113" s="21"/>
      <c r="CE113" s="21">
        <f>CF113+CM113+CR113</f>
        <v>0</v>
      </c>
      <c r="CF113" s="21">
        <f>CG113+CI113</f>
        <v>0</v>
      </c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21"/>
      <c r="DF113" s="37">
        <f>DG113+DN113+DS113</f>
        <v>0</v>
      </c>
      <c r="DG113" s="21">
        <f>DH113+DJ113</f>
        <v>0</v>
      </c>
      <c r="DH113" s="21">
        <f>DE113</f>
        <v>0</v>
      </c>
      <c r="DI113" s="21"/>
      <c r="DJ113" s="21">
        <f>DL113</f>
        <v>0</v>
      </c>
      <c r="DK113" s="21"/>
      <c r="DL113" s="21">
        <f>DE113</f>
        <v>0</v>
      </c>
      <c r="DM113" s="21"/>
      <c r="DN113" s="21">
        <f>DE113</f>
        <v>0</v>
      </c>
      <c r="DO113" s="21"/>
      <c r="DP113" s="21"/>
      <c r="DQ113" s="21"/>
      <c r="DR113" s="21"/>
      <c r="DS113" s="21">
        <f>DU113</f>
        <v>0</v>
      </c>
      <c r="DT113" s="21"/>
      <c r="DU113" s="21">
        <f>DE113</f>
        <v>0</v>
      </c>
      <c r="DV113" s="21"/>
      <c r="DW113" s="21">
        <f>DX113</f>
        <v>0</v>
      </c>
      <c r="DX113" s="21">
        <f>DE113</f>
        <v>0</v>
      </c>
      <c r="DY113" s="37"/>
      <c r="DZ113" s="37"/>
      <c r="EA113" s="37"/>
      <c r="EB113" s="37"/>
      <c r="EC113" s="37"/>
      <c r="ED113" s="37"/>
      <c r="EE113" s="37"/>
      <c r="EF113" s="21"/>
      <c r="EG113" s="21">
        <f>EH113+EO113+ET113</f>
        <v>0</v>
      </c>
      <c r="EH113" s="37">
        <f>EI113+EK113</f>
        <v>0</v>
      </c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3">
        <f>EF113+DE113+CD113+BC113+AB113+Q113</f>
        <v>19.149000000000001</v>
      </c>
      <c r="FH113" s="36">
        <f>FI113+FL113</f>
        <v>0</v>
      </c>
      <c r="FI113" s="21">
        <f>FJ113+FL113</f>
        <v>0</v>
      </c>
      <c r="FJ113" s="21">
        <f>EI113+CG113+BF113+AE113+T113+DH113</f>
        <v>0</v>
      </c>
      <c r="FK113" s="21"/>
      <c r="FL113" s="21">
        <f>FN113</f>
        <v>0</v>
      </c>
      <c r="FM113" s="21"/>
      <c r="FN113" s="21">
        <f>EM113+CK113+BJ113+AI113+V113+DL113</f>
        <v>0</v>
      </c>
      <c r="FO113" s="21"/>
      <c r="FP113" s="21">
        <f>EO113+CM113+BL113+AK113+W113+DN113</f>
        <v>19.149000000000001</v>
      </c>
      <c r="FQ113" s="21"/>
      <c r="FR113" s="21"/>
      <c r="FS113" s="21"/>
      <c r="FT113" s="21"/>
      <c r="FU113" s="21">
        <f>ET113+CR113+BQ113+AP113+X113+DS113</f>
        <v>0</v>
      </c>
      <c r="FV113" s="21"/>
      <c r="FW113" s="21">
        <f>EV113+CT113+BS113+AR113+Y113+DU113</f>
        <v>0</v>
      </c>
      <c r="FX113" s="21"/>
      <c r="FY113" s="21">
        <f>EX113+CV113+BU113+AT113+Z113+DW113</f>
        <v>0</v>
      </c>
      <c r="FZ113" s="21">
        <f>EY113+CW113+BV113+AU113+AA113</f>
        <v>0</v>
      </c>
      <c r="GA113" s="37"/>
      <c r="GB113" s="37"/>
      <c r="GC113" s="37"/>
      <c r="GD113" s="37"/>
      <c r="GE113" s="37"/>
      <c r="GF113" s="37"/>
      <c r="GG113" s="43"/>
      <c r="GH113" s="34">
        <v>7.0780000000000003</v>
      </c>
      <c r="GI113" s="21"/>
      <c r="GJ113" s="21"/>
      <c r="GK113" s="21"/>
      <c r="GL113" s="21"/>
      <c r="GM113" s="21"/>
      <c r="GN113" s="33">
        <f>GH113+GI113+GJ113+GK113+GL113+GM113</f>
        <v>7.0780000000000003</v>
      </c>
    </row>
    <row r="114" spans="1:196" s="15" customFormat="1" ht="43.5" customHeight="1" outlineLevel="1" x14ac:dyDescent="0.25">
      <c r="A114" s="69" t="s">
        <v>67</v>
      </c>
      <c r="B114" s="42" t="s">
        <v>66</v>
      </c>
      <c r="C114" s="40" t="s">
        <v>10</v>
      </c>
      <c r="D114" s="39"/>
      <c r="E114" s="83">
        <v>2011</v>
      </c>
      <c r="F114" s="83">
        <v>2012</v>
      </c>
      <c r="G114" s="21">
        <f>I114+Q114</f>
        <v>21.355</v>
      </c>
      <c r="H114" s="21">
        <f>Q114</f>
        <v>14.651</v>
      </c>
      <c r="I114" s="38">
        <v>6.7039999999999997</v>
      </c>
      <c r="J114" s="36"/>
      <c r="K114" s="21"/>
      <c r="L114" s="21"/>
      <c r="M114" s="21"/>
      <c r="N114" s="21"/>
      <c r="O114" s="21"/>
      <c r="P114" s="35"/>
      <c r="Q114" s="34">
        <v>14.651</v>
      </c>
      <c r="R114" s="21">
        <f>S114+W114+X114</f>
        <v>14.651</v>
      </c>
      <c r="S114" s="21">
        <f>T114+U114</f>
        <v>0</v>
      </c>
      <c r="T114" s="21"/>
      <c r="U114" s="21"/>
      <c r="V114" s="21"/>
      <c r="W114" s="21">
        <f>Q114</f>
        <v>14.651</v>
      </c>
      <c r="X114" s="21"/>
      <c r="Y114" s="21"/>
      <c r="Z114" s="21"/>
      <c r="AA114" s="21"/>
      <c r="AB114" s="21"/>
      <c r="AC114" s="21">
        <f>AD114+AK114+AP114</f>
        <v>0</v>
      </c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21"/>
      <c r="BD114" s="21">
        <f>BE114+BL114+BQ114</f>
        <v>0</v>
      </c>
      <c r="BE114" s="21">
        <f>BF114+BH114</f>
        <v>0</v>
      </c>
      <c r="BF114" s="21">
        <f>BC114</f>
        <v>0</v>
      </c>
      <c r="BG114" s="21"/>
      <c r="BH114" s="21">
        <f>BJ114</f>
        <v>0</v>
      </c>
      <c r="BI114" s="21"/>
      <c r="BJ114" s="21">
        <f>BC114</f>
        <v>0</v>
      </c>
      <c r="BK114" s="21"/>
      <c r="BL114" s="21">
        <f>BC114</f>
        <v>0</v>
      </c>
      <c r="BM114" s="21"/>
      <c r="BN114" s="21"/>
      <c r="BO114" s="21"/>
      <c r="BP114" s="21"/>
      <c r="BQ114" s="21">
        <f>BS114</f>
        <v>0</v>
      </c>
      <c r="BR114" s="21"/>
      <c r="BS114" s="21">
        <f>BC114</f>
        <v>0</v>
      </c>
      <c r="BT114" s="21"/>
      <c r="BU114" s="21">
        <f>BV114</f>
        <v>0</v>
      </c>
      <c r="BV114" s="21">
        <f>BC114</f>
        <v>0</v>
      </c>
      <c r="BW114" s="37"/>
      <c r="BX114" s="37"/>
      <c r="BY114" s="37"/>
      <c r="BZ114" s="37"/>
      <c r="CA114" s="37"/>
      <c r="CB114" s="37"/>
      <c r="CC114" s="37"/>
      <c r="CD114" s="21"/>
      <c r="CE114" s="21">
        <f>CF114+CM114+CR114</f>
        <v>0</v>
      </c>
      <c r="CF114" s="21">
        <f>CG114+CI114</f>
        <v>0</v>
      </c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21"/>
      <c r="DF114" s="37">
        <f>DG114+DN114+DS114</f>
        <v>0</v>
      </c>
      <c r="DG114" s="21">
        <f>DH114+DJ114</f>
        <v>0</v>
      </c>
      <c r="DH114" s="21">
        <f>DE114</f>
        <v>0</v>
      </c>
      <c r="DI114" s="21"/>
      <c r="DJ114" s="21">
        <f>DL114</f>
        <v>0</v>
      </c>
      <c r="DK114" s="21"/>
      <c r="DL114" s="21">
        <f>DE114</f>
        <v>0</v>
      </c>
      <c r="DM114" s="21"/>
      <c r="DN114" s="21">
        <f>DE114</f>
        <v>0</v>
      </c>
      <c r="DO114" s="21"/>
      <c r="DP114" s="21"/>
      <c r="DQ114" s="21"/>
      <c r="DR114" s="21"/>
      <c r="DS114" s="21">
        <f>DU114</f>
        <v>0</v>
      </c>
      <c r="DT114" s="21"/>
      <c r="DU114" s="21">
        <f>DE114</f>
        <v>0</v>
      </c>
      <c r="DV114" s="21"/>
      <c r="DW114" s="21">
        <f>DX114</f>
        <v>0</v>
      </c>
      <c r="DX114" s="21">
        <f>DE114</f>
        <v>0</v>
      </c>
      <c r="DY114" s="37"/>
      <c r="DZ114" s="37"/>
      <c r="EA114" s="37"/>
      <c r="EB114" s="37"/>
      <c r="EC114" s="37"/>
      <c r="ED114" s="37"/>
      <c r="EE114" s="37"/>
      <c r="EF114" s="21"/>
      <c r="EG114" s="21">
        <f>EH114+EO114+ET114</f>
        <v>0</v>
      </c>
      <c r="EH114" s="37">
        <f>EI114+EK114</f>
        <v>0</v>
      </c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3">
        <f>EF114+DE114+CD114+BC114+AB114+Q114</f>
        <v>14.651</v>
      </c>
      <c r="FH114" s="36">
        <f>FI114+FL114</f>
        <v>0</v>
      </c>
      <c r="FI114" s="21">
        <f>FJ114+FL114</f>
        <v>0</v>
      </c>
      <c r="FJ114" s="21">
        <f>EI114+CG114+BF114+AE114+T114+DH114</f>
        <v>0</v>
      </c>
      <c r="FK114" s="21"/>
      <c r="FL114" s="21">
        <f>FN114</f>
        <v>0</v>
      </c>
      <c r="FM114" s="21"/>
      <c r="FN114" s="21">
        <f>EM114+CK114+BJ114+AI114+V114+DL114</f>
        <v>0</v>
      </c>
      <c r="FO114" s="21"/>
      <c r="FP114" s="21">
        <f>EO114+CM114+BL114+AK114+W114+DN114</f>
        <v>14.651</v>
      </c>
      <c r="FQ114" s="21"/>
      <c r="FR114" s="21"/>
      <c r="FS114" s="21"/>
      <c r="FT114" s="21"/>
      <c r="FU114" s="21">
        <f>ET114+CR114+BQ114+AP114+X114+DS114</f>
        <v>0</v>
      </c>
      <c r="FV114" s="21"/>
      <c r="FW114" s="21">
        <f>EV114+CT114+BS114+AR114+Y114+DU114</f>
        <v>0</v>
      </c>
      <c r="FX114" s="21"/>
      <c r="FY114" s="21">
        <f>EX114+CV114+BU114+AT114+Z114+DW114</f>
        <v>0</v>
      </c>
      <c r="FZ114" s="21">
        <f>EY114+CW114+BV114+AU114+AA114</f>
        <v>0</v>
      </c>
      <c r="GA114" s="37"/>
      <c r="GB114" s="37"/>
      <c r="GC114" s="37"/>
      <c r="GD114" s="37"/>
      <c r="GE114" s="37"/>
      <c r="GF114" s="37"/>
      <c r="GG114" s="43"/>
      <c r="GH114" s="34">
        <v>8.5570000000000004</v>
      </c>
      <c r="GI114" s="21"/>
      <c r="GJ114" s="21"/>
      <c r="GK114" s="21"/>
      <c r="GL114" s="21"/>
      <c r="GM114" s="21"/>
      <c r="GN114" s="33">
        <f>GH114+GI114+GJ114+GK114+GL114+GM114</f>
        <v>8.5570000000000004</v>
      </c>
    </row>
    <row r="115" spans="1:196" s="86" customFormat="1" ht="17.25" customHeight="1" outlineLevel="1" x14ac:dyDescent="0.25">
      <c r="A115" s="65" t="s">
        <v>65</v>
      </c>
      <c r="B115" s="87" t="s">
        <v>64</v>
      </c>
      <c r="C115" s="65"/>
      <c r="D115" s="64"/>
      <c r="E115" s="64"/>
      <c r="F115" s="64"/>
      <c r="G115" s="60">
        <f>G116+G136+G137+G138+G158+G163+G164</f>
        <v>475.45199999999994</v>
      </c>
      <c r="H115" s="60">
        <f>H116+H136+H137+H138+H158+H163+H164</f>
        <v>432.43199999999996</v>
      </c>
      <c r="I115" s="59">
        <f>I116+I136+I137+I138+I158+I163+I164</f>
        <v>42.601999999999997</v>
      </c>
      <c r="J115" s="63">
        <f>J116+J136+J137+J138+J158+J163+J164</f>
        <v>0</v>
      </c>
      <c r="K115" s="60">
        <f>K116+K136+K137+K138+K158+K163+K164</f>
        <v>0</v>
      </c>
      <c r="L115" s="60">
        <f>L116+L136+L137+L138+L158+L163+L164</f>
        <v>0</v>
      </c>
      <c r="M115" s="60">
        <f>M116+M136+M137+M138+M158+M163+M164</f>
        <v>0</v>
      </c>
      <c r="N115" s="60">
        <f>N116+N136+N137+N138+N158+N163+N164</f>
        <v>0</v>
      </c>
      <c r="O115" s="60">
        <f>O116+O136+O137+O138+O158+O163+O164</f>
        <v>0</v>
      </c>
      <c r="P115" s="62">
        <f>P116+P136+P137+P138+P158+P163+P164</f>
        <v>0</v>
      </c>
      <c r="Q115" s="61">
        <f>Q116+Q136+Q137+Q138+Q158+Q163+Q164</f>
        <v>64.997</v>
      </c>
      <c r="R115" s="60">
        <f>R116+R136+R137+R138+R158+R163+R164</f>
        <v>9.0540000000000003</v>
      </c>
      <c r="S115" s="60">
        <f>S116+S136+S137+S138+S158+S163+S164</f>
        <v>0</v>
      </c>
      <c r="T115" s="60">
        <f>T116+T136+T137+T138+T158+T163+T164</f>
        <v>0</v>
      </c>
      <c r="U115" s="60">
        <f>U116+U136+U137+U138+U158+U163+U164</f>
        <v>9.0540000000000003</v>
      </c>
      <c r="V115" s="60">
        <f>V116+V136+V137+V138+V158+V163+V164</f>
        <v>9.0540000000000003</v>
      </c>
      <c r="W115" s="60">
        <f>W116+W136+W137+W138+W158+W163+W164</f>
        <v>0</v>
      </c>
      <c r="X115" s="60">
        <f>X116+X136+X137+X138+X158+X163+X164</f>
        <v>14.273999999999999</v>
      </c>
      <c r="Y115" s="60">
        <f>Y116+Y136+Y137+Y138+Y158+Y163+Y164</f>
        <v>14.273999999999999</v>
      </c>
      <c r="Z115" s="60">
        <f>Z116+Z136+Z137+Z138+Z158+Z163+Z164</f>
        <v>41.668999999999997</v>
      </c>
      <c r="AA115" s="60">
        <f>AA116+AA136+AA137+AA138+AA158+AA163+AA164</f>
        <v>41.668999999999997</v>
      </c>
      <c r="AB115" s="60">
        <f>AB116+AB136+AB137+AB138+AB158+AB163+AB164</f>
        <v>101.794</v>
      </c>
      <c r="AC115" s="60">
        <f>AC116+AC136+AC137+AC138+AC158+AC163+AC164</f>
        <v>98.253999999999991</v>
      </c>
      <c r="AD115" s="60">
        <f>AD116+AD136+AD137+AD138+AD158+AD163+AD164</f>
        <v>9.0909999999999993</v>
      </c>
      <c r="AE115" s="60">
        <f>AE116+AE136+AE137+AE138+AE158+AE163+AE164</f>
        <v>0</v>
      </c>
      <c r="AF115" s="60">
        <f>AF116+AF136+AF137+AF138+AF158+AF163+AF164</f>
        <v>0</v>
      </c>
      <c r="AG115" s="60">
        <f>AG116+AG136+AG137+AG138+AG158+AG163+AG164</f>
        <v>9.0909999999999993</v>
      </c>
      <c r="AH115" s="60">
        <f>AH116+AH136+AH137+AH138+AH158+AH163+AH164</f>
        <v>0</v>
      </c>
      <c r="AI115" s="60">
        <f>AI116+AI136+AI137+AI138+AI158+AI163+AI164</f>
        <v>9.0909999999999993</v>
      </c>
      <c r="AJ115" s="60">
        <f>AJ116+AJ136+AJ137+AJ138+AJ158+AJ163+AJ164</f>
        <v>0</v>
      </c>
      <c r="AK115" s="60">
        <f>AK116+AK136+AK137+AK138+AK158+AK163+AK164</f>
        <v>5.8440000000000003</v>
      </c>
      <c r="AL115" s="60">
        <f>AL116+AL136+AL137+AL138+AL158+AL163+AL164</f>
        <v>0</v>
      </c>
      <c r="AM115" s="60">
        <f>AM116+AM136+AM137+AM138+AM158+AM163+AM164</f>
        <v>0</v>
      </c>
      <c r="AN115" s="60">
        <f>AN116+AN136+AN137+AN138+AN158+AN163+AN164</f>
        <v>0</v>
      </c>
      <c r="AO115" s="60">
        <f>AO116+AO136+AO137+AO138+AO158+AO163+AO164</f>
        <v>0</v>
      </c>
      <c r="AP115" s="60">
        <f>AP116+AP136+AP137+AP138+AP158+AP163+AP164</f>
        <v>83.319000000000003</v>
      </c>
      <c r="AQ115" s="60">
        <f>AQ116+AQ136+AQ137+AQ138+AQ158+AQ163+AQ164</f>
        <v>0</v>
      </c>
      <c r="AR115" s="60">
        <f>AR116+AR136+AR137+AR138+AR158+AR163+AR164</f>
        <v>83.319000000000003</v>
      </c>
      <c r="AS115" s="60">
        <f>AS116+AS136+AS137+AS138+AS158+AS163+AS164</f>
        <v>0</v>
      </c>
      <c r="AT115" s="60">
        <f>AT116+AT136+AT137+AT138+AT158+AT163+AT164</f>
        <v>0</v>
      </c>
      <c r="AU115" s="60">
        <f>AU116+AU136+AU137+AU138+AU158+AU163+AU164</f>
        <v>0</v>
      </c>
      <c r="AV115" s="60">
        <f>AV116+AV136+AV137+AV138+AV158+AV163+AV164</f>
        <v>0</v>
      </c>
      <c r="AW115" s="60">
        <f>AW116+AW136+AW137+AW138+AW158+AW163+AW164</f>
        <v>0</v>
      </c>
      <c r="AX115" s="60">
        <f>AX116+AX136+AX137+AX138+AX158+AX163+AX164</f>
        <v>0</v>
      </c>
      <c r="AY115" s="60">
        <f>AY116+AY136+AY137+AY138+AY158+AY163+AY164</f>
        <v>0</v>
      </c>
      <c r="AZ115" s="60">
        <f>AZ116+AZ136+AZ137+AZ138+AZ158+AZ163+AZ164</f>
        <v>0</v>
      </c>
      <c r="BA115" s="60">
        <f>BA116+BA136+BA137+BA138+BA158+BA163+BA164</f>
        <v>0</v>
      </c>
      <c r="BB115" s="60">
        <f>BB116+BB136+BB137+BB138+BB158+BB163+BB164</f>
        <v>0</v>
      </c>
      <c r="BC115" s="60">
        <f>BC116+BC136+BC137+BC138+BC158+BC163+BC164</f>
        <v>47.81</v>
      </c>
      <c r="BD115" s="60">
        <f>BD116+BD136+BD137+BD138+BD158+BD163+BD164</f>
        <v>53.71</v>
      </c>
      <c r="BE115" s="60">
        <f>BE116+BE136+BE137+BE138+BE158+BE163+BE164</f>
        <v>17.7</v>
      </c>
      <c r="BF115" s="60">
        <f>BF116+BF136+BF137+BF138+BF158+BF163+BF164</f>
        <v>6.49</v>
      </c>
      <c r="BG115" s="60">
        <f>BG116+BG136+BG137+BG138+BG158+BG163+BG164</f>
        <v>0</v>
      </c>
      <c r="BH115" s="60">
        <f>BH116+BH136+BH137+BH138+BH158+BH163+BH164</f>
        <v>11.21</v>
      </c>
      <c r="BI115" s="60">
        <f>BI116+BI136+BI137+BI138+BI158+BI163+BI164</f>
        <v>0</v>
      </c>
      <c r="BJ115" s="60">
        <f>BJ116+BJ136+BJ137+BJ138+BJ158+BJ163+BJ164</f>
        <v>11.21</v>
      </c>
      <c r="BK115" s="60">
        <f>BK116+BK136+BK137+BK138+BK158+BK163+BK164</f>
        <v>0</v>
      </c>
      <c r="BL115" s="60">
        <f>BL116+BL136+BL137+BL138+BL158+BL163+BL164</f>
        <v>6.49</v>
      </c>
      <c r="BM115" s="60">
        <f>BM116+BM136+BM137+BM138+BM158+BM163+BM164</f>
        <v>0</v>
      </c>
      <c r="BN115" s="60">
        <f>BN116+BN136+BN137+BN138+BN158+BN163+BN164</f>
        <v>0</v>
      </c>
      <c r="BO115" s="60">
        <f>BO116+BO136+BO137+BO138+BO158+BO163+BO164</f>
        <v>0</v>
      </c>
      <c r="BP115" s="60">
        <f>BP116+BP136+BP137+BP138+BP158+BP163+BP164</f>
        <v>0</v>
      </c>
      <c r="BQ115" s="60">
        <f>BQ116+BQ136+BQ137+BQ138+BQ158+BQ163+BQ164</f>
        <v>36.01</v>
      </c>
      <c r="BR115" s="60">
        <f>BR116+BR136+BR137+BR138+BR158+BR163+BR164</f>
        <v>0</v>
      </c>
      <c r="BS115" s="60">
        <f>BS116+BS136+BS137+BS138+BS158+BS163+BS164</f>
        <v>29.52</v>
      </c>
      <c r="BT115" s="60">
        <f>BT116+BT136+BT137+BT138+BT158+BT163+BT164</f>
        <v>0</v>
      </c>
      <c r="BU115" s="60">
        <f>BU116+BU136+BU137+BU138+BU158+BU163+BU164</f>
        <v>6.49</v>
      </c>
      <c r="BV115" s="60">
        <f>BV116+BV136+BV137+BV138+BV158+BV163+BV164</f>
        <v>6.49</v>
      </c>
      <c r="BW115" s="60">
        <f>BW116+BW136+BW137+BW138+BW158+BW163+BW164</f>
        <v>0</v>
      </c>
      <c r="BX115" s="60">
        <f>BX116+BX136+BX137+BX138+BX158+BX163+BX164</f>
        <v>0</v>
      </c>
      <c r="BY115" s="60">
        <f>BY116+BY136+BY137+BY138+BY158+BY163+BY164</f>
        <v>0</v>
      </c>
      <c r="BZ115" s="60">
        <f>BZ116+BZ136+BZ137+BZ138+BZ158+BZ163+BZ164</f>
        <v>0</v>
      </c>
      <c r="CA115" s="60">
        <f>CA116+CA136+CA137+CA138+CA158+CA163+CA164</f>
        <v>0</v>
      </c>
      <c r="CB115" s="60">
        <f>CB116+CB136+CB137+CB138+CB158+CB163+CB164</f>
        <v>0</v>
      </c>
      <c r="CC115" s="60">
        <f>CC116+CC136+CC137+CC138+CC158+CC163+CC164</f>
        <v>0</v>
      </c>
      <c r="CD115" s="60">
        <f>CD116+CD136+CD137+CD138+CD158+CD163+CD164</f>
        <v>57.637999999999998</v>
      </c>
      <c r="CE115" s="60">
        <f>CE116+CE136+CE137+CE138+CE158+CE163+CE164</f>
        <v>23.03</v>
      </c>
      <c r="CF115" s="60">
        <f>CF116+CF136+CF137+CF138+CF158+CF163+CF164</f>
        <v>4.6020000000000003</v>
      </c>
      <c r="CG115" s="60">
        <f>CG116+CG136+CG137+CG138+CG158+CG163+CG164</f>
        <v>0</v>
      </c>
      <c r="CH115" s="60">
        <f>CH116+CH136+CH137+CH138+CH158+CH163+CH164</f>
        <v>0</v>
      </c>
      <c r="CI115" s="60">
        <f>CI116+CI136+CI137+CI138+CI158+CI163+CI164</f>
        <v>4.6020000000000003</v>
      </c>
      <c r="CJ115" s="60">
        <f>CJ116+CJ136+CJ137+CJ138+CJ158+CJ163+CJ164</f>
        <v>0</v>
      </c>
      <c r="CK115" s="60">
        <f>CK116+CK136+CK137+CK138+CK158+CK163+CK164</f>
        <v>4.6020000000000003</v>
      </c>
      <c r="CL115" s="60">
        <f>CL116+CL136+CL137+CL138+CL158+CL163+CL164</f>
        <v>0</v>
      </c>
      <c r="CM115" s="60">
        <f>CM116+CM136+CM137+CM138+CM158+CM163+CM164</f>
        <v>0</v>
      </c>
      <c r="CN115" s="60">
        <f>CN116+CN136+CN137+CN138+CN158+CN163+CN164</f>
        <v>0</v>
      </c>
      <c r="CO115" s="60">
        <f>CO116+CO136+CO137+CO138+CO158+CO163+CO164</f>
        <v>0</v>
      </c>
      <c r="CP115" s="60">
        <f>CP116+CP136+CP137+CP138+CP158+CP163+CP164</f>
        <v>0</v>
      </c>
      <c r="CQ115" s="60">
        <f>CQ116+CQ136+CQ137+CQ138+CQ158+CQ163+CQ164</f>
        <v>0</v>
      </c>
      <c r="CR115" s="60">
        <f>CR116+CR136+CR137+CR138+CR158+CR163+CR164</f>
        <v>18.428000000000001</v>
      </c>
      <c r="CS115" s="60">
        <f>CS116+CS136+CS137+CS138+CS158+CS163+CS164</f>
        <v>0</v>
      </c>
      <c r="CT115" s="60">
        <f>CT116+CT136+CT137+CT138+CT158+CT163+CT164</f>
        <v>18.428000000000001</v>
      </c>
      <c r="CU115" s="60">
        <f>CU116+CU136+CU137+CU138+CU158+CU163+CU164</f>
        <v>0</v>
      </c>
      <c r="CV115" s="60">
        <f>CV116+CV136+CV137+CV138+CV158+CV163+CV164</f>
        <v>0</v>
      </c>
      <c r="CW115" s="60">
        <f>CW116+CW136+CW137+CW138+CW158+CW163+CW164</f>
        <v>0</v>
      </c>
      <c r="CX115" s="60">
        <f>CX116+CX136+CX137+CX138+CX158+CX163+CX164</f>
        <v>0</v>
      </c>
      <c r="CY115" s="60">
        <f>CY116+CY136+CY137+CY138+CY158+CY163+CY164</f>
        <v>0</v>
      </c>
      <c r="CZ115" s="60">
        <f>CZ116+CZ136+CZ137+CZ138+CZ158+CZ163+CZ164</f>
        <v>0</v>
      </c>
      <c r="DA115" s="60">
        <f>DA116+DA136+DA137+DA138+DA158+DA163+DA164</f>
        <v>0</v>
      </c>
      <c r="DB115" s="60">
        <f>DB116+DB136+DB137+DB138+DB158+DB163+DB164</f>
        <v>0</v>
      </c>
      <c r="DC115" s="60">
        <f>DC116+DC136+DC137+DC138+DC158+DC163+DC164</f>
        <v>0</v>
      </c>
      <c r="DD115" s="60">
        <f>DD116+DD136+DD137+DD138+DD158+DD163+DD164</f>
        <v>0</v>
      </c>
      <c r="DE115" s="60">
        <f>DE116+DE136+DE137+DE138+DE158+DE163+DE164</f>
        <v>51.552</v>
      </c>
      <c r="DF115" s="60">
        <f>DF116+DF136+DF137+DF138+DF158+DF163+DF164</f>
        <v>24.799999999999997</v>
      </c>
      <c r="DG115" s="60">
        <f>DG116+DG136+DG137+DG138+DG158+DG163+DG164</f>
        <v>5.6639999999999997</v>
      </c>
      <c r="DH115" s="60">
        <f>DH116+DH136+DH137+DH138+DH158+DH163+DH164</f>
        <v>0.59</v>
      </c>
      <c r="DI115" s="60">
        <f>DI116+DI136+DI137+DI138+DI158+DI163+DI164</f>
        <v>0</v>
      </c>
      <c r="DJ115" s="60">
        <f>DJ116+DJ136+DJ137+DJ138+DJ158+DJ163+DJ164</f>
        <v>5.0739999999999998</v>
      </c>
      <c r="DK115" s="60">
        <f>DK116+DK136+DK137+DK138+DK158+DK163+DK164</f>
        <v>0</v>
      </c>
      <c r="DL115" s="60">
        <f>DL116+DL136+DL137+DL138+DL158+DL163+DL164</f>
        <v>5.0739999999999998</v>
      </c>
      <c r="DM115" s="60">
        <f>DM116+DM136+DM137+DM138+DM158+DM163+DM164</f>
        <v>0</v>
      </c>
      <c r="DN115" s="60">
        <f>DN116+DN136+DN137+DN138+DN158+DN163+DN164</f>
        <v>0.59</v>
      </c>
      <c r="DO115" s="60">
        <f>DO116+DO136+DO137+DO138+DO158+DO163+DO164</f>
        <v>0</v>
      </c>
      <c r="DP115" s="60">
        <f>DP116+DP136+DP137+DP138+DP158+DP163+DP164</f>
        <v>0</v>
      </c>
      <c r="DQ115" s="60">
        <f>DQ116+DQ136+DQ137+DQ138+DQ158+DQ163+DQ164</f>
        <v>0</v>
      </c>
      <c r="DR115" s="60">
        <f>DR116+DR136+DR137+DR138+DR158+DR163+DR164</f>
        <v>0</v>
      </c>
      <c r="DS115" s="60">
        <f>DS116+DS136+DS137+DS138+DS158+DS163+DS164</f>
        <v>18.545999999999999</v>
      </c>
      <c r="DT115" s="60">
        <f>DT116+DT136+DT137+DT138+DT158+DT163+DT164</f>
        <v>0</v>
      </c>
      <c r="DU115" s="60">
        <f>DU116+DU136+DU137+DU138+DU158+DU163+DU164</f>
        <v>17.956</v>
      </c>
      <c r="DV115" s="60">
        <f>DV116+DV136+DV137+DV138+DV158+DV163+DV164</f>
        <v>0</v>
      </c>
      <c r="DW115" s="60">
        <f>DW116+DW136+DW137+DW138+DW158+DW163+DW164</f>
        <v>0.59</v>
      </c>
      <c r="DX115" s="60">
        <f>DX116+DX136+DX137+DX138+DX158+DX163+DX164</f>
        <v>0.59</v>
      </c>
      <c r="DY115" s="60">
        <f>DY116+DY136+DY137+DY138+DY158+DY163+DY164</f>
        <v>0</v>
      </c>
      <c r="DZ115" s="60">
        <f>DZ116+DZ136+DZ137+DZ138+DZ158+DZ163+DZ164</f>
        <v>0</v>
      </c>
      <c r="EA115" s="60">
        <f>EA116+EA136+EA137+EA138+EA158+EA163+EA164</f>
        <v>0</v>
      </c>
      <c r="EB115" s="60">
        <f>EB116+EB136+EB137+EB138+EB158+EB163+EB164</f>
        <v>0</v>
      </c>
      <c r="EC115" s="60">
        <f>EC116+EC136+EC137+EC138+EC158+EC163+EC164</f>
        <v>0</v>
      </c>
      <c r="ED115" s="60">
        <f>ED116+ED136+ED137+ED138+ED158+ED163+ED164</f>
        <v>0</v>
      </c>
      <c r="EE115" s="60">
        <f>EE116+EE136+EE137+EE138+EE158+EE163+EE164</f>
        <v>0</v>
      </c>
      <c r="EF115" s="60">
        <f>EF116+EF136+EF137+EF138+EF158+EF163+EF164</f>
        <v>83.816000000000003</v>
      </c>
      <c r="EG115" s="60">
        <f>EG116+EG136+EG137+EG138+EG158+EG163+EG164</f>
        <v>144.79399999999998</v>
      </c>
      <c r="EH115" s="60">
        <f>EH116+EH136+EH137+EH138+EH158+EH163+EH164</f>
        <v>50.386000000000003</v>
      </c>
      <c r="EI115" s="60">
        <f>EI116+EI136+EI137+EI138+EI158+EI163+EI164</f>
        <v>23.01</v>
      </c>
      <c r="EJ115" s="60">
        <f>EJ116+EJ136+EJ137+EJ138+EJ158+EJ163+EJ164</f>
        <v>0</v>
      </c>
      <c r="EK115" s="60">
        <f>EK116+EK136+EK137+EK138+EK158+EK163+EK164</f>
        <v>27.376000000000001</v>
      </c>
      <c r="EL115" s="60">
        <f>EL116+EL136+EL137+EL138+EL158+EL163+EL164</f>
        <v>0</v>
      </c>
      <c r="EM115" s="60">
        <f>EM116+EM136+EM137+EM138+EM158+EM163+EM164</f>
        <v>27.376000000000001</v>
      </c>
      <c r="EN115" s="60">
        <f>EN116+EN136+EN137+EN138+EN158+EN163+EN164</f>
        <v>0</v>
      </c>
      <c r="EO115" s="60">
        <f>EO116+EO136+EO137+EO138+EO158+EO163+EO164</f>
        <v>53.926000000000002</v>
      </c>
      <c r="EP115" s="60">
        <f>EP116+EP136+EP137+EP138+EP158+EP163+EP164</f>
        <v>0</v>
      </c>
      <c r="EQ115" s="60">
        <f>EQ116+EQ136+EQ137+EQ138+EQ158+EQ163+EQ164</f>
        <v>0</v>
      </c>
      <c r="ER115" s="60">
        <f>ER116+ER136+ER137+ER138+ER158+ER163+ER164</f>
        <v>0</v>
      </c>
      <c r="ES115" s="60">
        <f>ES116+ES136+ES137+ES138+ES158+ES163+ES164</f>
        <v>0</v>
      </c>
      <c r="ET115" s="60">
        <f>ET116+ET136+ET137+ET138+ET158+ET163+ET164</f>
        <v>40.481999999999999</v>
      </c>
      <c r="EU115" s="60">
        <f>EU116+EU136+EU137+EU138+EU158+EU163+EU164</f>
        <v>0</v>
      </c>
      <c r="EV115" s="60">
        <f>EV116+EV136+EV137+EV138+EV158+EV163+EV164</f>
        <v>40.481999999999999</v>
      </c>
      <c r="EW115" s="60">
        <f>EW116+EW136+EW137+EW138+EW158+EW163+EW164</f>
        <v>0</v>
      </c>
      <c r="EX115" s="60">
        <f>EX116+EX136+EX137+EX138+EX158+EX163+EX164</f>
        <v>23.01</v>
      </c>
      <c r="EY115" s="60">
        <f>EY116+EY136+EY137+EY138+EY158+EY163+EY164</f>
        <v>23.01</v>
      </c>
      <c r="EZ115" s="60">
        <f>EZ116+EZ136+EZ137+EZ138+EZ158+EZ163+EZ164</f>
        <v>0</v>
      </c>
      <c r="FA115" s="60">
        <f>FA116+FA136+FA137+FA138+FA158+FA163+FA164</f>
        <v>0</v>
      </c>
      <c r="FB115" s="60">
        <f>FB116+FB136+FB137+FB138+FB158+FB163+FB164</f>
        <v>0</v>
      </c>
      <c r="FC115" s="60">
        <f>FC116+FC136+FC137+FC138+FC158+FC163+FC164</f>
        <v>0</v>
      </c>
      <c r="FD115" s="60">
        <f>FD116+FD136+FD137+FD138+FD158+FD163+FD164</f>
        <v>0</v>
      </c>
      <c r="FE115" s="60">
        <f>FE116+FE136+FE137+FE138+FE158+FE163+FE164</f>
        <v>0</v>
      </c>
      <c r="FF115" s="60">
        <f>FF116+FF136+FF137+FF138+FF158+FF163+FF164</f>
        <v>0</v>
      </c>
      <c r="FG115" s="59">
        <f>FG116+FG136+FG137+FG138+FG158+FG163+FG164</f>
        <v>407.60699999999997</v>
      </c>
      <c r="FH115" s="63">
        <f>FH116+FH136+FH137+FH138+FH158+FH163+FH164</f>
        <v>141.66399999999999</v>
      </c>
      <c r="FI115" s="60">
        <f>FI116+FI136+FI137+FI138+FI158+FI163+FI164</f>
        <v>82.337000000000003</v>
      </c>
      <c r="FJ115" s="60">
        <f>FJ116+FJ136+FJ137+FJ138+FJ158+FJ163+FJ164</f>
        <v>23.01</v>
      </c>
      <c r="FK115" s="60">
        <f>FK116+FK136+FK137+FK138+FK158+FK163+FK164</f>
        <v>0</v>
      </c>
      <c r="FL115" s="60">
        <f>FL116+FL136+FL137+FL138+FL158+FL163+FL164</f>
        <v>59.326999999999998</v>
      </c>
      <c r="FM115" s="60">
        <f>FM116+FM136+FM137+FM138+FM158+FM163+FM164</f>
        <v>0</v>
      </c>
      <c r="FN115" s="60">
        <f>FN116+FN136+FN137+FN138+FN158+FN163+FN164</f>
        <v>59.326999999999998</v>
      </c>
      <c r="FO115" s="60">
        <f>FO116+FO136+FO137+FO138+FO158+FO163+FO164</f>
        <v>0</v>
      </c>
      <c r="FP115" s="60">
        <f>FP116+FP136+FP137+FP138+FP158+FP163+FP164</f>
        <v>66.850000000000009</v>
      </c>
      <c r="FQ115" s="60">
        <f>FQ116+FQ136+FQ137+FQ138+FQ158+FQ163+FQ164</f>
        <v>0</v>
      </c>
      <c r="FR115" s="60">
        <f>FR116+FR136+FR137+FR138+FR158+FR163+FR164</f>
        <v>0</v>
      </c>
      <c r="FS115" s="60">
        <f>FS116+FS136+FS137+FS138+FS158+FS163+FS164</f>
        <v>0</v>
      </c>
      <c r="FT115" s="60">
        <f>FT116+FT136+FT137+FT138+FT158+FT163+FT164</f>
        <v>0</v>
      </c>
      <c r="FU115" s="60">
        <f>FU116+FU136+FU137+FU138+FU158+FU163+FU164</f>
        <v>203.97899999999998</v>
      </c>
      <c r="FV115" s="60">
        <f>FV116+FV136+FV137+FV138+FV158+FV163+FV164</f>
        <v>0</v>
      </c>
      <c r="FW115" s="60">
        <f>FW116+FW136+FW137+FW138+FW158+FW163+FW164</f>
        <v>203.97899999999998</v>
      </c>
      <c r="FX115" s="60">
        <f>FX116+FX136+FX137+FX138+FX158+FX163+FX164</f>
        <v>0</v>
      </c>
      <c r="FY115" s="60">
        <f>FY116+FY136+FY137+FY138+FY158+FY163+FY164</f>
        <v>64.679000000000002</v>
      </c>
      <c r="FZ115" s="60">
        <f>FZ116+FZ136+FZ137+FZ138+FZ158+FZ163+FZ164</f>
        <v>64.679000000000002</v>
      </c>
      <c r="GA115" s="60">
        <f>GA116+GA136+GA137+GA138+GA158+GA163+GA164</f>
        <v>0</v>
      </c>
      <c r="GB115" s="60">
        <f>GB116+GB136+GB137+GB138+GB158+GB163+GB164</f>
        <v>0</v>
      </c>
      <c r="GC115" s="60">
        <f>GC116+GC136+GC137+GC138+GC158+GC163+GC164</f>
        <v>0</v>
      </c>
      <c r="GD115" s="60">
        <f>GD116+GD136+GD137+GD138+GD158+GD163+GD164</f>
        <v>0</v>
      </c>
      <c r="GE115" s="60">
        <f>GE116+GE136+GE137+GE138+GE158+GE163+GE164</f>
        <v>0</v>
      </c>
      <c r="GF115" s="60">
        <f>GF116+GF136+GF137+GF138+GF158+GF163+GF164</f>
        <v>0</v>
      </c>
      <c r="GG115" s="62">
        <f>GG116+GG136+GG137+GG138+GG158+GG163+GG164</f>
        <v>0</v>
      </c>
      <c r="GH115" s="61">
        <f>GH116+GH136+GH137+GH138+GH158+GH163+GH164</f>
        <v>78.162399999999991</v>
      </c>
      <c r="GI115" s="60">
        <f>GI116+GI136+GI137+GI138+GI158+GI163+GI164</f>
        <v>86.334000000000003</v>
      </c>
      <c r="GJ115" s="60">
        <f>GJ116+GJ136+GJ137+GJ138+GJ158+GJ163+GJ164</f>
        <v>31.52</v>
      </c>
      <c r="GK115" s="60">
        <f>GK158+GK164+GK138+GK116</f>
        <v>51.52</v>
      </c>
      <c r="GL115" s="60">
        <f>GL158+GL164+GL138+GL116</f>
        <v>41.019999999999996</v>
      </c>
      <c r="GM115" s="60">
        <f>GM158+GM164+GM138+GM116</f>
        <v>74.209999999999994</v>
      </c>
      <c r="GN115" s="59">
        <f>GN158+GN164+GN138+GN116</f>
        <v>362.76639999999998</v>
      </c>
    </row>
    <row r="116" spans="1:196" s="74" customFormat="1" ht="17.25" customHeight="1" outlineLevel="1" x14ac:dyDescent="0.25">
      <c r="A116" s="76" t="s">
        <v>63</v>
      </c>
      <c r="B116" s="75" t="s">
        <v>62</v>
      </c>
      <c r="C116" s="46"/>
      <c r="D116" s="50"/>
      <c r="E116" s="50"/>
      <c r="F116" s="50"/>
      <c r="G116" s="37">
        <f>G117+G129</f>
        <v>59</v>
      </c>
      <c r="H116" s="37">
        <f>H117+H129</f>
        <v>59</v>
      </c>
      <c r="I116" s="33">
        <f>I117+I129</f>
        <v>7.0000000000000001E-3</v>
      </c>
      <c r="J116" s="44">
        <f>J117+J129</f>
        <v>0</v>
      </c>
      <c r="K116" s="37">
        <f>K117+K129</f>
        <v>0</v>
      </c>
      <c r="L116" s="37">
        <f>L117+L129</f>
        <v>0</v>
      </c>
      <c r="M116" s="37">
        <f>M117+M129</f>
        <v>0</v>
      </c>
      <c r="N116" s="37">
        <f>N117+N129</f>
        <v>0</v>
      </c>
      <c r="O116" s="37">
        <f>O117+O129</f>
        <v>0</v>
      </c>
      <c r="P116" s="43">
        <f>P117+P129</f>
        <v>0</v>
      </c>
      <c r="Q116" s="49">
        <f>Q117+Q129</f>
        <v>0</v>
      </c>
      <c r="R116" s="37">
        <f>R117+R129</f>
        <v>0</v>
      </c>
      <c r="S116" s="37">
        <f>S117+S129</f>
        <v>0</v>
      </c>
      <c r="T116" s="37">
        <f>T117+T129</f>
        <v>0</v>
      </c>
      <c r="U116" s="37">
        <f>U117+U129</f>
        <v>0</v>
      </c>
      <c r="V116" s="37">
        <f>V117+V129</f>
        <v>0</v>
      </c>
      <c r="W116" s="37">
        <f>W117+W129</f>
        <v>0</v>
      </c>
      <c r="X116" s="37">
        <f>X117+X129</f>
        <v>0</v>
      </c>
      <c r="Y116" s="37">
        <f>Y117+Y129</f>
        <v>0</v>
      </c>
      <c r="Z116" s="37">
        <f>Z117+Z129</f>
        <v>0</v>
      </c>
      <c r="AA116" s="37">
        <f>AA117+AA129</f>
        <v>0</v>
      </c>
      <c r="AB116" s="37">
        <f>AB117+AB129</f>
        <v>0</v>
      </c>
      <c r="AC116" s="37">
        <f>AC117+AC129</f>
        <v>0</v>
      </c>
      <c r="AD116" s="37">
        <f>AD117+AD129</f>
        <v>0</v>
      </c>
      <c r="AE116" s="37">
        <f>AE117+AE129</f>
        <v>0</v>
      </c>
      <c r="AF116" s="37">
        <f>AF117+AF129</f>
        <v>0</v>
      </c>
      <c r="AG116" s="37">
        <f>AG117+AG129</f>
        <v>0</v>
      </c>
      <c r="AH116" s="37">
        <f>AH117+AH129</f>
        <v>0</v>
      </c>
      <c r="AI116" s="37">
        <f>AI117+AI129</f>
        <v>0</v>
      </c>
      <c r="AJ116" s="37">
        <f>AJ117+AJ129</f>
        <v>0</v>
      </c>
      <c r="AK116" s="37">
        <f>AK117+AK129</f>
        <v>0</v>
      </c>
      <c r="AL116" s="37">
        <f>AL117+AL129</f>
        <v>0</v>
      </c>
      <c r="AM116" s="37">
        <f>AM117+AM129</f>
        <v>0</v>
      </c>
      <c r="AN116" s="37">
        <f>AN117+AN129</f>
        <v>0</v>
      </c>
      <c r="AO116" s="37">
        <f>AO117+AO129</f>
        <v>0</v>
      </c>
      <c r="AP116" s="37">
        <f>AP117+AP129</f>
        <v>0</v>
      </c>
      <c r="AQ116" s="37">
        <f>AQ117+AQ129</f>
        <v>0</v>
      </c>
      <c r="AR116" s="37">
        <f>AR117+AR129</f>
        <v>0</v>
      </c>
      <c r="AS116" s="37">
        <f>AS117+AS129</f>
        <v>0</v>
      </c>
      <c r="AT116" s="37">
        <f>AT117+AT129</f>
        <v>0</v>
      </c>
      <c r="AU116" s="37">
        <f>AU117+AU129</f>
        <v>0</v>
      </c>
      <c r="AV116" s="37">
        <f>AV117+AV129</f>
        <v>0</v>
      </c>
      <c r="AW116" s="37">
        <f>AW117+AW129</f>
        <v>0</v>
      </c>
      <c r="AX116" s="37">
        <f>AX117+AX129</f>
        <v>0</v>
      </c>
      <c r="AY116" s="37">
        <f>AY117+AY129</f>
        <v>0</v>
      </c>
      <c r="AZ116" s="37">
        <f>AZ117+AZ129</f>
        <v>0</v>
      </c>
      <c r="BA116" s="37">
        <f>BA117+BA129</f>
        <v>0</v>
      </c>
      <c r="BB116" s="37">
        <f>BB117+BB129</f>
        <v>0</v>
      </c>
      <c r="BC116" s="37">
        <f>BC117+BC129</f>
        <v>0</v>
      </c>
      <c r="BD116" s="37">
        <f>BD117+BD129</f>
        <v>0</v>
      </c>
      <c r="BE116" s="37">
        <f>BE117+BE129</f>
        <v>0</v>
      </c>
      <c r="BF116" s="37">
        <f>BF117+BF129</f>
        <v>0</v>
      </c>
      <c r="BG116" s="37">
        <f>BG117+BG129</f>
        <v>0</v>
      </c>
      <c r="BH116" s="37">
        <f>BH117+BH129</f>
        <v>0</v>
      </c>
      <c r="BI116" s="37">
        <f>BI117+BI129</f>
        <v>0</v>
      </c>
      <c r="BJ116" s="37">
        <f>BJ117+BJ129</f>
        <v>0</v>
      </c>
      <c r="BK116" s="37">
        <f>BK117+BK129</f>
        <v>0</v>
      </c>
      <c r="BL116" s="37">
        <f>BL117+BL129</f>
        <v>0</v>
      </c>
      <c r="BM116" s="37">
        <f>BM117+BM129</f>
        <v>0</v>
      </c>
      <c r="BN116" s="37">
        <f>BN117+BN129</f>
        <v>0</v>
      </c>
      <c r="BO116" s="37">
        <f>BO117+BO129</f>
        <v>0</v>
      </c>
      <c r="BP116" s="37">
        <f>BP117+BP129</f>
        <v>0</v>
      </c>
      <c r="BQ116" s="37">
        <f>BQ117+BQ129</f>
        <v>0</v>
      </c>
      <c r="BR116" s="37">
        <f>BR117+BR129</f>
        <v>0</v>
      </c>
      <c r="BS116" s="37">
        <f>BS117+BS129</f>
        <v>0</v>
      </c>
      <c r="BT116" s="37">
        <f>BT117+BT129</f>
        <v>0</v>
      </c>
      <c r="BU116" s="37">
        <f>BU117+BU129</f>
        <v>0</v>
      </c>
      <c r="BV116" s="37">
        <f>BV117+BV129</f>
        <v>0</v>
      </c>
      <c r="BW116" s="37">
        <f>BW117+BW129</f>
        <v>0</v>
      </c>
      <c r="BX116" s="37">
        <f>BX117+BX129</f>
        <v>0</v>
      </c>
      <c r="BY116" s="37">
        <f>BY117+BY129</f>
        <v>0</v>
      </c>
      <c r="BZ116" s="37">
        <f>BZ117+BZ129</f>
        <v>0</v>
      </c>
      <c r="CA116" s="37">
        <f>CA117+CA129</f>
        <v>0</v>
      </c>
      <c r="CB116" s="37">
        <f>CB117+CB129</f>
        <v>0</v>
      </c>
      <c r="CC116" s="37">
        <f>CC117+CC129</f>
        <v>0</v>
      </c>
      <c r="CD116" s="37">
        <f>CD117+CD129</f>
        <v>34.607999999999997</v>
      </c>
      <c r="CE116" s="37">
        <f>CE117+CE129</f>
        <v>0</v>
      </c>
      <c r="CF116" s="37">
        <f>CF117+CF129</f>
        <v>0</v>
      </c>
      <c r="CG116" s="37">
        <f>CG117+CG129</f>
        <v>0</v>
      </c>
      <c r="CH116" s="37">
        <f>CH117+CH129</f>
        <v>0</v>
      </c>
      <c r="CI116" s="37">
        <f>CI117+CI129</f>
        <v>0</v>
      </c>
      <c r="CJ116" s="37">
        <f>CJ117+CJ129</f>
        <v>0</v>
      </c>
      <c r="CK116" s="37">
        <f>CK117+CK129</f>
        <v>0</v>
      </c>
      <c r="CL116" s="37">
        <f>CL117+CL129</f>
        <v>0</v>
      </c>
      <c r="CM116" s="37">
        <f>CM117+CM129</f>
        <v>0</v>
      </c>
      <c r="CN116" s="37">
        <f>CN117+CN129</f>
        <v>0</v>
      </c>
      <c r="CO116" s="37">
        <f>CO117+CO129</f>
        <v>0</v>
      </c>
      <c r="CP116" s="37">
        <f>CP117+CP129</f>
        <v>0</v>
      </c>
      <c r="CQ116" s="37">
        <f>CQ117+CQ129</f>
        <v>0</v>
      </c>
      <c r="CR116" s="37">
        <f>CR117+CR129</f>
        <v>0</v>
      </c>
      <c r="CS116" s="37">
        <f>CS117+CS129</f>
        <v>0</v>
      </c>
      <c r="CT116" s="37">
        <f>CT117+CT129</f>
        <v>0</v>
      </c>
      <c r="CU116" s="37">
        <f>CU117+CU129</f>
        <v>0</v>
      </c>
      <c r="CV116" s="37">
        <f>CV117+CV129</f>
        <v>0</v>
      </c>
      <c r="CW116" s="37">
        <f>CW117+CW129</f>
        <v>0</v>
      </c>
      <c r="CX116" s="37">
        <f>CX117+CX129</f>
        <v>0</v>
      </c>
      <c r="CY116" s="37">
        <f>CY117+CY129</f>
        <v>0</v>
      </c>
      <c r="CZ116" s="37">
        <f>CZ117+CZ129</f>
        <v>0</v>
      </c>
      <c r="DA116" s="37">
        <f>DA117+DA129</f>
        <v>0</v>
      </c>
      <c r="DB116" s="37">
        <f>DB117+DB129</f>
        <v>0</v>
      </c>
      <c r="DC116" s="37">
        <f>DC117+DC129</f>
        <v>0</v>
      </c>
      <c r="DD116" s="37">
        <f>DD117+DD129</f>
        <v>0</v>
      </c>
      <c r="DE116" s="37">
        <f>DE117+DE129</f>
        <v>24.391999999999999</v>
      </c>
      <c r="DF116" s="37">
        <f>DF117+DF129</f>
        <v>0</v>
      </c>
      <c r="DG116" s="37">
        <f>DG117+DG129</f>
        <v>0</v>
      </c>
      <c r="DH116" s="37">
        <f>DH117+DH129</f>
        <v>0</v>
      </c>
      <c r="DI116" s="37">
        <f>DI117+DI129</f>
        <v>0</v>
      </c>
      <c r="DJ116" s="37">
        <f>DJ117+DJ129</f>
        <v>0</v>
      </c>
      <c r="DK116" s="37">
        <f>DK117+DK129</f>
        <v>0</v>
      </c>
      <c r="DL116" s="37">
        <f>DL117+DL129</f>
        <v>0</v>
      </c>
      <c r="DM116" s="37">
        <f>DM117+DM129</f>
        <v>0</v>
      </c>
      <c r="DN116" s="37">
        <f>DN117+DN129</f>
        <v>0</v>
      </c>
      <c r="DO116" s="37">
        <f>DO117+DO129</f>
        <v>0</v>
      </c>
      <c r="DP116" s="37">
        <f>DP117+DP129</f>
        <v>0</v>
      </c>
      <c r="DQ116" s="37">
        <f>DQ117+DQ129</f>
        <v>0</v>
      </c>
      <c r="DR116" s="37">
        <f>DR117+DR129</f>
        <v>0</v>
      </c>
      <c r="DS116" s="37">
        <f>DS117+DS129</f>
        <v>0</v>
      </c>
      <c r="DT116" s="37">
        <f>DT117+DT129</f>
        <v>0</v>
      </c>
      <c r="DU116" s="37">
        <f>DU117+DU129</f>
        <v>0</v>
      </c>
      <c r="DV116" s="37">
        <f>DV117+DV129</f>
        <v>0</v>
      </c>
      <c r="DW116" s="37">
        <f>DW117+DW129</f>
        <v>0</v>
      </c>
      <c r="DX116" s="37">
        <f>DX117+DX129</f>
        <v>0</v>
      </c>
      <c r="DY116" s="37">
        <f>DY117+DY129</f>
        <v>0</v>
      </c>
      <c r="DZ116" s="37">
        <f>DZ117+DZ129</f>
        <v>0</v>
      </c>
      <c r="EA116" s="37">
        <f>EA117+EA129</f>
        <v>0</v>
      </c>
      <c r="EB116" s="37">
        <f>EB117+EB129</f>
        <v>0</v>
      </c>
      <c r="EC116" s="37">
        <f>EC117+EC129</f>
        <v>0</v>
      </c>
      <c r="ED116" s="37">
        <f>ED117+ED129</f>
        <v>0</v>
      </c>
      <c r="EE116" s="37">
        <f>EE117+EE129</f>
        <v>0</v>
      </c>
      <c r="EF116" s="37">
        <f>EF117+EF129</f>
        <v>0</v>
      </c>
      <c r="EG116" s="37">
        <f>EG117+EG129</f>
        <v>0</v>
      </c>
      <c r="EH116" s="37">
        <f>EH117+EH129</f>
        <v>0</v>
      </c>
      <c r="EI116" s="37">
        <f>EI117+EI129</f>
        <v>0</v>
      </c>
      <c r="EJ116" s="37">
        <f>EJ117+EJ129</f>
        <v>0</v>
      </c>
      <c r="EK116" s="37">
        <f>EK117+EK129</f>
        <v>0</v>
      </c>
      <c r="EL116" s="37">
        <f>EL117+EL129</f>
        <v>0</v>
      </c>
      <c r="EM116" s="37">
        <f>EM117+EM129</f>
        <v>0</v>
      </c>
      <c r="EN116" s="37">
        <f>EN117+EN129</f>
        <v>0</v>
      </c>
      <c r="EO116" s="37">
        <f>EO117+EO129</f>
        <v>0</v>
      </c>
      <c r="EP116" s="37">
        <f>EP117+EP129</f>
        <v>0</v>
      </c>
      <c r="EQ116" s="37">
        <f>EQ117+EQ129</f>
        <v>0</v>
      </c>
      <c r="ER116" s="37">
        <f>ER117+ER129</f>
        <v>0</v>
      </c>
      <c r="ES116" s="37">
        <f>ES117+ES129</f>
        <v>0</v>
      </c>
      <c r="ET116" s="37">
        <f>ET117+ET129</f>
        <v>0</v>
      </c>
      <c r="EU116" s="37">
        <f>EU117+EU129</f>
        <v>0</v>
      </c>
      <c r="EV116" s="37">
        <f>EV117+EV129</f>
        <v>0</v>
      </c>
      <c r="EW116" s="37">
        <f>EW117+EW129</f>
        <v>0</v>
      </c>
      <c r="EX116" s="37">
        <f>EX117+EX129</f>
        <v>0</v>
      </c>
      <c r="EY116" s="37">
        <f>EY117+EY129</f>
        <v>0</v>
      </c>
      <c r="EZ116" s="37">
        <f>EZ117+EZ129</f>
        <v>0</v>
      </c>
      <c r="FA116" s="37">
        <f>FA117+FA129</f>
        <v>0</v>
      </c>
      <c r="FB116" s="37">
        <f>FB117+FB129</f>
        <v>0</v>
      </c>
      <c r="FC116" s="37">
        <f>FC117+FC129</f>
        <v>0</v>
      </c>
      <c r="FD116" s="37">
        <f>FD117+FD129</f>
        <v>0</v>
      </c>
      <c r="FE116" s="37">
        <f>FE117+FE129</f>
        <v>0</v>
      </c>
      <c r="FF116" s="37">
        <f>FF117+FF129</f>
        <v>0</v>
      </c>
      <c r="FG116" s="33">
        <f>FG117+FG129</f>
        <v>59</v>
      </c>
      <c r="FH116" s="44"/>
      <c r="FI116" s="21">
        <f>FJ116+FL116</f>
        <v>0</v>
      </c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43"/>
      <c r="GH116" s="49">
        <f>GH117+GH129</f>
        <v>0.02</v>
      </c>
      <c r="GI116" s="37">
        <f>GI117+GI129</f>
        <v>0.02</v>
      </c>
      <c r="GJ116" s="37">
        <f>GJ117+GJ129</f>
        <v>0.02</v>
      </c>
      <c r="GK116" s="37">
        <f>GK117+GK129</f>
        <v>32.020000000000003</v>
      </c>
      <c r="GL116" s="37">
        <f>GL117+GL129</f>
        <v>18.02</v>
      </c>
      <c r="GM116" s="37">
        <f>GM117+GM129</f>
        <v>0.02</v>
      </c>
      <c r="GN116" s="33">
        <f>GN117+GN129</f>
        <v>50.12</v>
      </c>
    </row>
    <row r="117" spans="1:196" s="74" customFormat="1" ht="17.25" customHeight="1" outlineLevel="1" x14ac:dyDescent="0.25">
      <c r="A117" s="76"/>
      <c r="B117" s="77" t="s">
        <v>49</v>
      </c>
      <c r="C117" s="46"/>
      <c r="D117" s="50"/>
      <c r="E117" s="50"/>
      <c r="F117" s="50"/>
      <c r="G117" s="37">
        <f>G118+G124</f>
        <v>59</v>
      </c>
      <c r="H117" s="37">
        <f>H118+H124</f>
        <v>59</v>
      </c>
      <c r="I117" s="33">
        <f>I118+I124</f>
        <v>0</v>
      </c>
      <c r="J117" s="44">
        <f>J118+J124</f>
        <v>0</v>
      </c>
      <c r="K117" s="37">
        <f>K118+K124</f>
        <v>0</v>
      </c>
      <c r="L117" s="37">
        <f>L118+L124</f>
        <v>0</v>
      </c>
      <c r="M117" s="37">
        <f>M118+M124</f>
        <v>0</v>
      </c>
      <c r="N117" s="37">
        <f>N118+N124</f>
        <v>0</v>
      </c>
      <c r="O117" s="37">
        <f>O118+O124</f>
        <v>0</v>
      </c>
      <c r="P117" s="43">
        <f>P118+P124</f>
        <v>0</v>
      </c>
      <c r="Q117" s="49">
        <f>Q118+Q124</f>
        <v>0</v>
      </c>
      <c r="R117" s="37">
        <f>R118+R124</f>
        <v>0</v>
      </c>
      <c r="S117" s="37">
        <f>S118+S124</f>
        <v>0</v>
      </c>
      <c r="T117" s="37">
        <f>T118+T124</f>
        <v>0</v>
      </c>
      <c r="U117" s="37">
        <f>U118+U124</f>
        <v>0</v>
      </c>
      <c r="V117" s="37">
        <f>V118+V124</f>
        <v>0</v>
      </c>
      <c r="W117" s="37">
        <f>W118+W124</f>
        <v>0</v>
      </c>
      <c r="X117" s="37">
        <f>X118+X124</f>
        <v>0</v>
      </c>
      <c r="Y117" s="37">
        <f>Y118+Y124</f>
        <v>0</v>
      </c>
      <c r="Z117" s="37">
        <f>Z118+Z124</f>
        <v>0</v>
      </c>
      <c r="AA117" s="37">
        <f>AA118+AA124</f>
        <v>0</v>
      </c>
      <c r="AB117" s="37">
        <f>AB118+AB124</f>
        <v>0</v>
      </c>
      <c r="AC117" s="37">
        <f>AC118+AC124</f>
        <v>0</v>
      </c>
      <c r="AD117" s="37">
        <f>AD118+AD124</f>
        <v>0</v>
      </c>
      <c r="AE117" s="37">
        <f>AE118+AE124</f>
        <v>0</v>
      </c>
      <c r="AF117" s="37">
        <f>AF118+AF124</f>
        <v>0</v>
      </c>
      <c r="AG117" s="37">
        <f>AG118+AG124</f>
        <v>0</v>
      </c>
      <c r="AH117" s="37">
        <f>AH118+AH124</f>
        <v>0</v>
      </c>
      <c r="AI117" s="37">
        <f>AI118+AI124</f>
        <v>0</v>
      </c>
      <c r="AJ117" s="37">
        <f>AJ118+AJ124</f>
        <v>0</v>
      </c>
      <c r="AK117" s="37">
        <f>AK118+AK124</f>
        <v>0</v>
      </c>
      <c r="AL117" s="37">
        <f>AL118+AL124</f>
        <v>0</v>
      </c>
      <c r="AM117" s="37">
        <f>AM118+AM124</f>
        <v>0</v>
      </c>
      <c r="AN117" s="37">
        <f>AN118+AN124</f>
        <v>0</v>
      </c>
      <c r="AO117" s="37">
        <f>AO118+AO124</f>
        <v>0</v>
      </c>
      <c r="AP117" s="37">
        <f>AP118+AP124</f>
        <v>0</v>
      </c>
      <c r="AQ117" s="37">
        <f>AQ118+AQ124</f>
        <v>0</v>
      </c>
      <c r="AR117" s="37">
        <f>AR118+AR124</f>
        <v>0</v>
      </c>
      <c r="AS117" s="37">
        <f>AS118+AS124</f>
        <v>0</v>
      </c>
      <c r="AT117" s="37">
        <f>AT118+AT124</f>
        <v>0</v>
      </c>
      <c r="AU117" s="37">
        <f>AU118+AU124</f>
        <v>0</v>
      </c>
      <c r="AV117" s="37">
        <f>AV118+AV124</f>
        <v>0</v>
      </c>
      <c r="AW117" s="37">
        <f>AW118+AW124</f>
        <v>0</v>
      </c>
      <c r="AX117" s="37">
        <f>AX118+AX124</f>
        <v>0</v>
      </c>
      <c r="AY117" s="37">
        <f>AY118+AY124</f>
        <v>0</v>
      </c>
      <c r="AZ117" s="37">
        <f>AZ118+AZ124</f>
        <v>0</v>
      </c>
      <c r="BA117" s="37">
        <f>BA118+BA124</f>
        <v>0</v>
      </c>
      <c r="BB117" s="37">
        <f>BB118+BB124</f>
        <v>0</v>
      </c>
      <c r="BC117" s="37">
        <f>BC118+BC124</f>
        <v>0</v>
      </c>
      <c r="BD117" s="37">
        <f>BD118+BD124</f>
        <v>0</v>
      </c>
      <c r="BE117" s="37">
        <f>BE118+BE124</f>
        <v>0</v>
      </c>
      <c r="BF117" s="37">
        <f>BF118+BF124</f>
        <v>0</v>
      </c>
      <c r="BG117" s="37">
        <f>BG118+BG124</f>
        <v>0</v>
      </c>
      <c r="BH117" s="37">
        <f>BH118+BH124</f>
        <v>0</v>
      </c>
      <c r="BI117" s="37">
        <f>BI118+BI124</f>
        <v>0</v>
      </c>
      <c r="BJ117" s="37">
        <f>BJ118+BJ124</f>
        <v>0</v>
      </c>
      <c r="BK117" s="37">
        <f>BK118+BK124</f>
        <v>0</v>
      </c>
      <c r="BL117" s="37">
        <f>BL118+BL124</f>
        <v>0</v>
      </c>
      <c r="BM117" s="37">
        <f>BM118+BM124</f>
        <v>0</v>
      </c>
      <c r="BN117" s="37">
        <f>BN118+BN124</f>
        <v>0</v>
      </c>
      <c r="BO117" s="37">
        <f>BO118+BO124</f>
        <v>0</v>
      </c>
      <c r="BP117" s="37">
        <f>BP118+BP124</f>
        <v>0</v>
      </c>
      <c r="BQ117" s="37">
        <f>BQ118+BQ124</f>
        <v>0</v>
      </c>
      <c r="BR117" s="37">
        <f>BR118+BR124</f>
        <v>0</v>
      </c>
      <c r="BS117" s="37">
        <f>BS118+BS124</f>
        <v>0</v>
      </c>
      <c r="BT117" s="37">
        <f>BT118+BT124</f>
        <v>0</v>
      </c>
      <c r="BU117" s="37">
        <f>BU118+BU124</f>
        <v>0</v>
      </c>
      <c r="BV117" s="37">
        <f>BV118+BV124</f>
        <v>0</v>
      </c>
      <c r="BW117" s="37">
        <f>BW118+BW124</f>
        <v>0</v>
      </c>
      <c r="BX117" s="37">
        <f>BX118+BX124</f>
        <v>0</v>
      </c>
      <c r="BY117" s="37">
        <f>BY118+BY124</f>
        <v>0</v>
      </c>
      <c r="BZ117" s="37">
        <f>BZ118+BZ124</f>
        <v>0</v>
      </c>
      <c r="CA117" s="37">
        <f>CA118+CA124</f>
        <v>0</v>
      </c>
      <c r="CB117" s="37">
        <f>CB118+CB124</f>
        <v>0</v>
      </c>
      <c r="CC117" s="37">
        <f>CC118+CC124</f>
        <v>0</v>
      </c>
      <c r="CD117" s="37">
        <f>CD118+CD124</f>
        <v>34.607999999999997</v>
      </c>
      <c r="CE117" s="37">
        <f>CE118+CE124</f>
        <v>0</v>
      </c>
      <c r="CF117" s="37">
        <f>CF118+CF124</f>
        <v>0</v>
      </c>
      <c r="CG117" s="37">
        <f>CG118+CG124</f>
        <v>0</v>
      </c>
      <c r="CH117" s="37">
        <f>CH118+CH124</f>
        <v>0</v>
      </c>
      <c r="CI117" s="37">
        <f>CI118+CI124</f>
        <v>0</v>
      </c>
      <c r="CJ117" s="37">
        <f>CJ118+CJ124</f>
        <v>0</v>
      </c>
      <c r="CK117" s="37">
        <f>CK118+CK124</f>
        <v>0</v>
      </c>
      <c r="CL117" s="37">
        <f>CL118+CL124</f>
        <v>0</v>
      </c>
      <c r="CM117" s="37">
        <f>CM118+CM124</f>
        <v>0</v>
      </c>
      <c r="CN117" s="37">
        <f>CN118+CN124</f>
        <v>0</v>
      </c>
      <c r="CO117" s="37">
        <f>CO118+CO124</f>
        <v>0</v>
      </c>
      <c r="CP117" s="37">
        <f>CP118+CP124</f>
        <v>0</v>
      </c>
      <c r="CQ117" s="37">
        <f>CQ118+CQ124</f>
        <v>0</v>
      </c>
      <c r="CR117" s="37">
        <f>CR118+CR124</f>
        <v>0</v>
      </c>
      <c r="CS117" s="37">
        <f>CS118+CS124</f>
        <v>0</v>
      </c>
      <c r="CT117" s="37">
        <f>CT118+CT124</f>
        <v>0</v>
      </c>
      <c r="CU117" s="37">
        <f>CU118+CU124</f>
        <v>0</v>
      </c>
      <c r="CV117" s="37">
        <f>CV118+CV124</f>
        <v>0</v>
      </c>
      <c r="CW117" s="37">
        <f>CW118+CW124</f>
        <v>0</v>
      </c>
      <c r="CX117" s="37">
        <f>CX118+CX124</f>
        <v>0</v>
      </c>
      <c r="CY117" s="37">
        <f>CY118+CY124</f>
        <v>0</v>
      </c>
      <c r="CZ117" s="37">
        <f>CZ118+CZ124</f>
        <v>0</v>
      </c>
      <c r="DA117" s="37">
        <f>DA118+DA124</f>
        <v>0</v>
      </c>
      <c r="DB117" s="37">
        <f>DB118+DB124</f>
        <v>0</v>
      </c>
      <c r="DC117" s="37">
        <f>DC118+DC124</f>
        <v>0</v>
      </c>
      <c r="DD117" s="37">
        <f>DD118+DD124</f>
        <v>0</v>
      </c>
      <c r="DE117" s="37">
        <f>DE118+DE124</f>
        <v>24.391999999999999</v>
      </c>
      <c r="DF117" s="37">
        <f>DF118+DF124</f>
        <v>0</v>
      </c>
      <c r="DG117" s="37">
        <f>DG118+DG124</f>
        <v>0</v>
      </c>
      <c r="DH117" s="37">
        <f>DH118+DH124</f>
        <v>0</v>
      </c>
      <c r="DI117" s="37">
        <f>DI118+DI124</f>
        <v>0</v>
      </c>
      <c r="DJ117" s="37">
        <f>DJ118+DJ124</f>
        <v>0</v>
      </c>
      <c r="DK117" s="37">
        <f>DK118+DK124</f>
        <v>0</v>
      </c>
      <c r="DL117" s="37">
        <f>DL118+DL124</f>
        <v>0</v>
      </c>
      <c r="DM117" s="37">
        <f>DM118+DM124</f>
        <v>0</v>
      </c>
      <c r="DN117" s="37">
        <f>DN118+DN124</f>
        <v>0</v>
      </c>
      <c r="DO117" s="37">
        <f>DO118+DO124</f>
        <v>0</v>
      </c>
      <c r="DP117" s="37">
        <f>DP118+DP124</f>
        <v>0</v>
      </c>
      <c r="DQ117" s="37">
        <f>DQ118+DQ124</f>
        <v>0</v>
      </c>
      <c r="DR117" s="37">
        <f>DR118+DR124</f>
        <v>0</v>
      </c>
      <c r="DS117" s="37">
        <f>DS118+DS124</f>
        <v>0</v>
      </c>
      <c r="DT117" s="37">
        <f>DT118+DT124</f>
        <v>0</v>
      </c>
      <c r="DU117" s="37">
        <f>DU118+DU124</f>
        <v>0</v>
      </c>
      <c r="DV117" s="37">
        <f>DV118+DV124</f>
        <v>0</v>
      </c>
      <c r="DW117" s="37">
        <f>DW118+DW124</f>
        <v>0</v>
      </c>
      <c r="DX117" s="37">
        <f>DX118+DX124</f>
        <v>0</v>
      </c>
      <c r="DY117" s="37">
        <f>DY118+DY124</f>
        <v>0</v>
      </c>
      <c r="DZ117" s="37">
        <f>DZ118+DZ124</f>
        <v>0</v>
      </c>
      <c r="EA117" s="37">
        <f>EA118+EA124</f>
        <v>0</v>
      </c>
      <c r="EB117" s="37">
        <f>EB118+EB124</f>
        <v>0</v>
      </c>
      <c r="EC117" s="37">
        <f>EC118+EC124</f>
        <v>0</v>
      </c>
      <c r="ED117" s="37">
        <f>ED118+ED124</f>
        <v>0</v>
      </c>
      <c r="EE117" s="37">
        <f>EE118+EE124</f>
        <v>0</v>
      </c>
      <c r="EF117" s="37">
        <f>EF118+EF124</f>
        <v>0</v>
      </c>
      <c r="EG117" s="37">
        <f>EG118+EG124</f>
        <v>0</v>
      </c>
      <c r="EH117" s="37">
        <f>EH118+EH124</f>
        <v>0</v>
      </c>
      <c r="EI117" s="37">
        <f>EI118+EI124</f>
        <v>0</v>
      </c>
      <c r="EJ117" s="37">
        <f>EJ118+EJ124</f>
        <v>0</v>
      </c>
      <c r="EK117" s="37">
        <f>EK118+EK124</f>
        <v>0</v>
      </c>
      <c r="EL117" s="37">
        <f>EL118+EL124</f>
        <v>0</v>
      </c>
      <c r="EM117" s="37">
        <f>EM118+EM124</f>
        <v>0</v>
      </c>
      <c r="EN117" s="37">
        <f>EN118+EN124</f>
        <v>0</v>
      </c>
      <c r="EO117" s="37">
        <f>EO118+EO124</f>
        <v>0</v>
      </c>
      <c r="EP117" s="37">
        <f>EP118+EP124</f>
        <v>0</v>
      </c>
      <c r="EQ117" s="37">
        <f>EQ118+EQ124</f>
        <v>0</v>
      </c>
      <c r="ER117" s="37">
        <f>ER118+ER124</f>
        <v>0</v>
      </c>
      <c r="ES117" s="37">
        <f>ES118+ES124</f>
        <v>0</v>
      </c>
      <c r="ET117" s="37">
        <f>ET118+ET124</f>
        <v>0</v>
      </c>
      <c r="EU117" s="37">
        <f>EU118+EU124</f>
        <v>0</v>
      </c>
      <c r="EV117" s="37">
        <f>EV118+EV124</f>
        <v>0</v>
      </c>
      <c r="EW117" s="37">
        <f>EW118+EW124</f>
        <v>0</v>
      </c>
      <c r="EX117" s="37">
        <f>EX118+EX124</f>
        <v>0</v>
      </c>
      <c r="EY117" s="37">
        <f>EY118+EY124</f>
        <v>0</v>
      </c>
      <c r="EZ117" s="37">
        <f>EZ118+EZ124</f>
        <v>0</v>
      </c>
      <c r="FA117" s="37">
        <f>FA118+FA124</f>
        <v>0</v>
      </c>
      <c r="FB117" s="37">
        <f>FB118+FB124</f>
        <v>0</v>
      </c>
      <c r="FC117" s="37">
        <f>FC118+FC124</f>
        <v>0</v>
      </c>
      <c r="FD117" s="37">
        <f>FD118+FD124</f>
        <v>0</v>
      </c>
      <c r="FE117" s="37">
        <f>FE118+FE124</f>
        <v>0</v>
      </c>
      <c r="FF117" s="37">
        <f>FF118+FF124</f>
        <v>0</v>
      </c>
      <c r="FG117" s="33">
        <f>FG118+FG124</f>
        <v>59</v>
      </c>
      <c r="FH117" s="44"/>
      <c r="FI117" s="21">
        <f>FJ117+FL117</f>
        <v>0</v>
      </c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43"/>
      <c r="GH117" s="49">
        <f>GH118</f>
        <v>0</v>
      </c>
      <c r="GI117" s="37">
        <f>GI118</f>
        <v>0</v>
      </c>
      <c r="GJ117" s="37">
        <f>GJ118</f>
        <v>0</v>
      </c>
      <c r="GK117" s="37">
        <f>GK118</f>
        <v>32</v>
      </c>
      <c r="GL117" s="37">
        <f>GL118</f>
        <v>18</v>
      </c>
      <c r="GM117" s="37">
        <f>GM118</f>
        <v>0</v>
      </c>
      <c r="GN117" s="33">
        <f>GN118</f>
        <v>50</v>
      </c>
    </row>
    <row r="118" spans="1:196" s="74" customFormat="1" ht="17.25" customHeight="1" outlineLevel="1" x14ac:dyDescent="0.25">
      <c r="A118" s="76"/>
      <c r="B118" s="77" t="s">
        <v>48</v>
      </c>
      <c r="C118" s="46"/>
      <c r="D118" s="50"/>
      <c r="E118" s="50"/>
      <c r="F118" s="50"/>
      <c r="G118" s="37">
        <f>G119+G120+G121+G123</f>
        <v>59</v>
      </c>
      <c r="H118" s="37">
        <f>H119+H120+H121+H123</f>
        <v>59</v>
      </c>
      <c r="I118" s="33">
        <f>I119+I120+I121+I123</f>
        <v>0</v>
      </c>
      <c r="J118" s="44">
        <f>J119+J120+J121+J123</f>
        <v>0</v>
      </c>
      <c r="K118" s="37">
        <f>K119+K120+K121+K123</f>
        <v>0</v>
      </c>
      <c r="L118" s="37">
        <f>L119+L120+L121+L123</f>
        <v>0</v>
      </c>
      <c r="M118" s="37">
        <f>M119+M120+M121+M123</f>
        <v>0</v>
      </c>
      <c r="N118" s="37">
        <f>N119+N120+N121+N123</f>
        <v>0</v>
      </c>
      <c r="O118" s="37">
        <f>O119+O120+O121+O123</f>
        <v>0</v>
      </c>
      <c r="P118" s="43">
        <f>P119+P120+P121+P123</f>
        <v>0</v>
      </c>
      <c r="Q118" s="49">
        <f>Q119+Q120+Q121+Q123</f>
        <v>0</v>
      </c>
      <c r="R118" s="37">
        <f>R119+R120+R121+R123</f>
        <v>0</v>
      </c>
      <c r="S118" s="37">
        <f>S119+S120+S121+S123</f>
        <v>0</v>
      </c>
      <c r="T118" s="37">
        <f>T119+T120+T121+T123</f>
        <v>0</v>
      </c>
      <c r="U118" s="37">
        <f>U119+U120+U121+U123</f>
        <v>0</v>
      </c>
      <c r="V118" s="37">
        <f>V119+V120+V121+V123</f>
        <v>0</v>
      </c>
      <c r="W118" s="37">
        <f>W119+W120+W121+W123</f>
        <v>0</v>
      </c>
      <c r="X118" s="37">
        <f>X119+X120+X121+X123</f>
        <v>0</v>
      </c>
      <c r="Y118" s="37">
        <f>Y119+Y120+Y121+Y123</f>
        <v>0</v>
      </c>
      <c r="Z118" s="37">
        <f>Z119+Z120+Z121+Z123</f>
        <v>0</v>
      </c>
      <c r="AA118" s="37">
        <f>AA119+AA120+AA121+AA123</f>
        <v>0</v>
      </c>
      <c r="AB118" s="37">
        <f>AB119+AB120+AB121+AB123</f>
        <v>0</v>
      </c>
      <c r="AC118" s="37">
        <f>AC119+AC120+AC121+AC123</f>
        <v>0</v>
      </c>
      <c r="AD118" s="37">
        <f>AD119+AD120+AD121+AD123</f>
        <v>0</v>
      </c>
      <c r="AE118" s="37">
        <f>AE119+AE120+AE121+AE123</f>
        <v>0</v>
      </c>
      <c r="AF118" s="37">
        <f>AF119+AF120+AF121+AF123</f>
        <v>0</v>
      </c>
      <c r="AG118" s="37">
        <f>AG119+AG120+AG121+AG123</f>
        <v>0</v>
      </c>
      <c r="AH118" s="37">
        <f>AH119+AH120+AH121+AH123</f>
        <v>0</v>
      </c>
      <c r="AI118" s="37">
        <f>AI119+AI120+AI121+AI123</f>
        <v>0</v>
      </c>
      <c r="AJ118" s="37">
        <f>AJ119+AJ120+AJ121+AJ123</f>
        <v>0</v>
      </c>
      <c r="AK118" s="37">
        <f>AK119+AK120+AK121+AK123</f>
        <v>0</v>
      </c>
      <c r="AL118" s="37">
        <f>AL119+AL120+AL121+AL123</f>
        <v>0</v>
      </c>
      <c r="AM118" s="37">
        <f>AM119+AM120+AM121+AM123</f>
        <v>0</v>
      </c>
      <c r="AN118" s="37">
        <f>AN119+AN120+AN121+AN123</f>
        <v>0</v>
      </c>
      <c r="AO118" s="37">
        <f>AO119+AO120+AO121+AO123</f>
        <v>0</v>
      </c>
      <c r="AP118" s="37">
        <f>AP119+AP120+AP121+AP123</f>
        <v>0</v>
      </c>
      <c r="AQ118" s="37">
        <f>AQ119+AQ120+AQ121+AQ123</f>
        <v>0</v>
      </c>
      <c r="AR118" s="37">
        <f>AR119+AR120+AR121+AR123</f>
        <v>0</v>
      </c>
      <c r="AS118" s="37">
        <f>AS119+AS120+AS121+AS123</f>
        <v>0</v>
      </c>
      <c r="AT118" s="37">
        <f>AT119+AT120+AT121+AT123</f>
        <v>0</v>
      </c>
      <c r="AU118" s="37">
        <f>AU119+AU120+AU121+AU123</f>
        <v>0</v>
      </c>
      <c r="AV118" s="37">
        <f>AV119+AV120+AV121+AV123</f>
        <v>0</v>
      </c>
      <c r="AW118" s="37">
        <f>AW119+AW120+AW121+AW123</f>
        <v>0</v>
      </c>
      <c r="AX118" s="37">
        <f>AX119+AX120+AX121+AX123</f>
        <v>0</v>
      </c>
      <c r="AY118" s="37">
        <f>AY119+AY120+AY121+AY123</f>
        <v>0</v>
      </c>
      <c r="AZ118" s="37">
        <f>AZ119+AZ120+AZ121+AZ123</f>
        <v>0</v>
      </c>
      <c r="BA118" s="37">
        <f>BA119+BA120+BA121+BA123</f>
        <v>0</v>
      </c>
      <c r="BB118" s="37">
        <f>BB119+BB120+BB121+BB123</f>
        <v>0</v>
      </c>
      <c r="BC118" s="37">
        <f>BC119+BC120+BC121+BC123</f>
        <v>0</v>
      </c>
      <c r="BD118" s="37">
        <f>BD119+BD120+BD121+BD123</f>
        <v>0</v>
      </c>
      <c r="BE118" s="37">
        <f>BE119+BE120+BE121+BE123</f>
        <v>0</v>
      </c>
      <c r="BF118" s="37">
        <f>BF119+BF120+BF121+BF123</f>
        <v>0</v>
      </c>
      <c r="BG118" s="37">
        <f>BG119+BG120+BG121+BG123</f>
        <v>0</v>
      </c>
      <c r="BH118" s="37">
        <f>BH119+BH120+BH121+BH123</f>
        <v>0</v>
      </c>
      <c r="BI118" s="37">
        <f>BI119+BI120+BI121+BI123</f>
        <v>0</v>
      </c>
      <c r="BJ118" s="37">
        <f>BJ119+BJ120+BJ121+BJ123</f>
        <v>0</v>
      </c>
      <c r="BK118" s="37">
        <f>BK119+BK120+BK121+BK123</f>
        <v>0</v>
      </c>
      <c r="BL118" s="37">
        <f>BL119+BL120+BL121+BL123</f>
        <v>0</v>
      </c>
      <c r="BM118" s="37">
        <f>BM119+BM120+BM121+BM123</f>
        <v>0</v>
      </c>
      <c r="BN118" s="37">
        <f>BN119+BN120+BN121+BN123</f>
        <v>0</v>
      </c>
      <c r="BO118" s="37">
        <f>BO119+BO120+BO121+BO123</f>
        <v>0</v>
      </c>
      <c r="BP118" s="37">
        <f>BP119+BP120+BP121+BP123</f>
        <v>0</v>
      </c>
      <c r="BQ118" s="37">
        <f>BQ119+BQ120+BQ121+BQ123</f>
        <v>0</v>
      </c>
      <c r="BR118" s="37">
        <f>BR119+BR120+BR121+BR123</f>
        <v>0</v>
      </c>
      <c r="BS118" s="37">
        <f>BS119+BS120+BS121+BS123</f>
        <v>0</v>
      </c>
      <c r="BT118" s="37">
        <f>BT119+BT120+BT121+BT123</f>
        <v>0</v>
      </c>
      <c r="BU118" s="37">
        <f>BU119+BU120+BU121+BU123</f>
        <v>0</v>
      </c>
      <c r="BV118" s="37">
        <f>BV119+BV120+BV121+BV123</f>
        <v>0</v>
      </c>
      <c r="BW118" s="37">
        <f>BW119+BW120+BW121+BW123</f>
        <v>0</v>
      </c>
      <c r="BX118" s="37">
        <f>BX119+BX120+BX121+BX123</f>
        <v>0</v>
      </c>
      <c r="BY118" s="37">
        <f>BY119+BY120+BY121+BY123</f>
        <v>0</v>
      </c>
      <c r="BZ118" s="37">
        <f>BZ119+BZ120+BZ121+BZ123</f>
        <v>0</v>
      </c>
      <c r="CA118" s="37">
        <f>CA119+CA120+CA121+CA123</f>
        <v>0</v>
      </c>
      <c r="CB118" s="37">
        <f>CB119+CB120+CB121+CB123</f>
        <v>0</v>
      </c>
      <c r="CC118" s="37">
        <f>CC119+CC120+CC121+CC123</f>
        <v>0</v>
      </c>
      <c r="CD118" s="37">
        <f>CD119+CD120+CD121+CD123</f>
        <v>34.607999999999997</v>
      </c>
      <c r="CE118" s="37">
        <f>CE119+CE120+CE121+CE123</f>
        <v>0</v>
      </c>
      <c r="CF118" s="37">
        <f>CF119+CF120+CF121+CF123</f>
        <v>0</v>
      </c>
      <c r="CG118" s="37">
        <f>CG119+CG120+CG121+CG123</f>
        <v>0</v>
      </c>
      <c r="CH118" s="37">
        <f>CH119+CH120+CH121+CH123</f>
        <v>0</v>
      </c>
      <c r="CI118" s="37">
        <f>CI119+CI120+CI121+CI123</f>
        <v>0</v>
      </c>
      <c r="CJ118" s="37">
        <f>CJ119+CJ120+CJ121+CJ123</f>
        <v>0</v>
      </c>
      <c r="CK118" s="37">
        <f>CK119+CK120+CK121+CK123</f>
        <v>0</v>
      </c>
      <c r="CL118" s="37">
        <f>CL119+CL120+CL121+CL123</f>
        <v>0</v>
      </c>
      <c r="CM118" s="37">
        <f>CM119+CM120+CM121+CM123</f>
        <v>0</v>
      </c>
      <c r="CN118" s="37">
        <f>CN119+CN120+CN121+CN123</f>
        <v>0</v>
      </c>
      <c r="CO118" s="37">
        <f>CO119+CO120+CO121+CO123</f>
        <v>0</v>
      </c>
      <c r="CP118" s="37">
        <f>CP119+CP120+CP121+CP123</f>
        <v>0</v>
      </c>
      <c r="CQ118" s="37">
        <f>CQ119+CQ120+CQ121+CQ123</f>
        <v>0</v>
      </c>
      <c r="CR118" s="37">
        <f>CR119+CR120+CR121+CR123</f>
        <v>0</v>
      </c>
      <c r="CS118" s="37">
        <f>CS119+CS120+CS121+CS123</f>
        <v>0</v>
      </c>
      <c r="CT118" s="37">
        <f>CT119+CT120+CT121+CT123</f>
        <v>0</v>
      </c>
      <c r="CU118" s="37">
        <f>CU119+CU120+CU121+CU123</f>
        <v>0</v>
      </c>
      <c r="CV118" s="37">
        <f>CV119+CV120+CV121+CV123</f>
        <v>0</v>
      </c>
      <c r="CW118" s="37">
        <f>CW119+CW120+CW121+CW123</f>
        <v>0</v>
      </c>
      <c r="CX118" s="37">
        <f>CX119+CX120+CX121+CX123</f>
        <v>0</v>
      </c>
      <c r="CY118" s="37">
        <f>CY119+CY120+CY121+CY123</f>
        <v>0</v>
      </c>
      <c r="CZ118" s="37">
        <f>CZ119+CZ120+CZ121+CZ123</f>
        <v>0</v>
      </c>
      <c r="DA118" s="37">
        <f>DA119+DA120+DA121+DA123</f>
        <v>0</v>
      </c>
      <c r="DB118" s="37">
        <f>DB119+DB120+DB121+DB123</f>
        <v>0</v>
      </c>
      <c r="DC118" s="37">
        <f>DC119+DC120+DC121+DC123</f>
        <v>0</v>
      </c>
      <c r="DD118" s="37">
        <f>DD119+DD120+DD121+DD123</f>
        <v>0</v>
      </c>
      <c r="DE118" s="37">
        <f>DE119+DE120+DE121+DE123</f>
        <v>24.391999999999999</v>
      </c>
      <c r="DF118" s="37">
        <f>DF119+DF120+DF121+DF123</f>
        <v>0</v>
      </c>
      <c r="DG118" s="37">
        <f>DG119+DG120+DG121+DG123</f>
        <v>0</v>
      </c>
      <c r="DH118" s="37">
        <f>DH119+DH120+DH121+DH123</f>
        <v>0</v>
      </c>
      <c r="DI118" s="37">
        <f>DI119+DI120+DI121+DI123</f>
        <v>0</v>
      </c>
      <c r="DJ118" s="37">
        <f>DJ119+DJ120+DJ121+DJ123</f>
        <v>0</v>
      </c>
      <c r="DK118" s="37">
        <f>DK119+DK120+DK121+DK123</f>
        <v>0</v>
      </c>
      <c r="DL118" s="37">
        <f>DL119+DL120+DL121+DL123</f>
        <v>0</v>
      </c>
      <c r="DM118" s="37">
        <f>DM119+DM120+DM121+DM123</f>
        <v>0</v>
      </c>
      <c r="DN118" s="37">
        <f>DN119+DN120+DN121+DN123</f>
        <v>0</v>
      </c>
      <c r="DO118" s="37">
        <f>DO119+DO120+DO121+DO123</f>
        <v>0</v>
      </c>
      <c r="DP118" s="37">
        <f>DP119+DP120+DP121+DP123</f>
        <v>0</v>
      </c>
      <c r="DQ118" s="37">
        <f>DQ119+DQ120+DQ121+DQ123</f>
        <v>0</v>
      </c>
      <c r="DR118" s="37">
        <f>DR119+DR120+DR121+DR123</f>
        <v>0</v>
      </c>
      <c r="DS118" s="37">
        <f>DS119+DS120+DS121+DS123</f>
        <v>0</v>
      </c>
      <c r="DT118" s="37">
        <f>DT119+DT120+DT121+DT123</f>
        <v>0</v>
      </c>
      <c r="DU118" s="37">
        <f>DU119+DU120+DU121+DU123</f>
        <v>0</v>
      </c>
      <c r="DV118" s="37">
        <f>DV119+DV120+DV121+DV123</f>
        <v>0</v>
      </c>
      <c r="DW118" s="37">
        <f>DW119+DW120+DW121+DW123</f>
        <v>0</v>
      </c>
      <c r="DX118" s="37">
        <f>DX119+DX120+DX121+DX123</f>
        <v>0</v>
      </c>
      <c r="DY118" s="37">
        <f>DY119+DY120+DY121+DY123</f>
        <v>0</v>
      </c>
      <c r="DZ118" s="37">
        <f>DZ119+DZ120+DZ121+DZ123</f>
        <v>0</v>
      </c>
      <c r="EA118" s="37">
        <f>EA119+EA120+EA121+EA123</f>
        <v>0</v>
      </c>
      <c r="EB118" s="37">
        <f>EB119+EB120+EB121+EB123</f>
        <v>0</v>
      </c>
      <c r="EC118" s="37">
        <f>EC119+EC120+EC121+EC123</f>
        <v>0</v>
      </c>
      <c r="ED118" s="37">
        <f>ED119+ED120+ED121+ED123</f>
        <v>0</v>
      </c>
      <c r="EE118" s="37">
        <f>EE119+EE120+EE121+EE123</f>
        <v>0</v>
      </c>
      <c r="EF118" s="37">
        <f>EF119+EF120+EF121+EF123</f>
        <v>0</v>
      </c>
      <c r="EG118" s="37">
        <f>EG119+EG120+EG121+EG123</f>
        <v>0</v>
      </c>
      <c r="EH118" s="37">
        <f>EH119+EH120+EH121+EH123</f>
        <v>0</v>
      </c>
      <c r="EI118" s="37">
        <f>EI119+EI120+EI121+EI123</f>
        <v>0</v>
      </c>
      <c r="EJ118" s="37">
        <f>EJ119+EJ120+EJ121+EJ123</f>
        <v>0</v>
      </c>
      <c r="EK118" s="37">
        <f>EK119+EK120+EK121+EK123</f>
        <v>0</v>
      </c>
      <c r="EL118" s="37">
        <f>EL119+EL120+EL121+EL123</f>
        <v>0</v>
      </c>
      <c r="EM118" s="37">
        <f>EM119+EM120+EM121+EM123</f>
        <v>0</v>
      </c>
      <c r="EN118" s="37">
        <f>EN119+EN120+EN121+EN123</f>
        <v>0</v>
      </c>
      <c r="EO118" s="37">
        <f>EO119+EO120+EO121+EO123</f>
        <v>0</v>
      </c>
      <c r="EP118" s="37">
        <f>EP119+EP120+EP121+EP123</f>
        <v>0</v>
      </c>
      <c r="EQ118" s="37">
        <f>EQ119+EQ120+EQ121+EQ123</f>
        <v>0</v>
      </c>
      <c r="ER118" s="37">
        <f>ER119+ER120+ER121+ER123</f>
        <v>0</v>
      </c>
      <c r="ES118" s="37">
        <f>ES119+ES120+ES121+ES123</f>
        <v>0</v>
      </c>
      <c r="ET118" s="37">
        <f>ET119+ET120+ET121+ET123</f>
        <v>0</v>
      </c>
      <c r="EU118" s="37">
        <f>EU119+EU120+EU121+EU123</f>
        <v>0</v>
      </c>
      <c r="EV118" s="37">
        <f>EV119+EV120+EV121+EV123</f>
        <v>0</v>
      </c>
      <c r="EW118" s="37">
        <f>EW119+EW120+EW121+EW123</f>
        <v>0</v>
      </c>
      <c r="EX118" s="37">
        <f>EX119+EX120+EX121+EX123</f>
        <v>0</v>
      </c>
      <c r="EY118" s="37">
        <f>EY119+EY120+EY121+EY123</f>
        <v>0</v>
      </c>
      <c r="EZ118" s="37">
        <f>EZ119+EZ120+EZ121+EZ123</f>
        <v>0</v>
      </c>
      <c r="FA118" s="37">
        <f>FA119+FA120+FA121+FA123</f>
        <v>0</v>
      </c>
      <c r="FB118" s="37">
        <f>FB119+FB120+FB121+FB123</f>
        <v>0</v>
      </c>
      <c r="FC118" s="37">
        <f>FC119+FC120+FC121+FC123</f>
        <v>0</v>
      </c>
      <c r="FD118" s="37">
        <f>FD119+FD120+FD121+FD123</f>
        <v>0</v>
      </c>
      <c r="FE118" s="37">
        <f>FE119+FE120+FE121+FE123</f>
        <v>0</v>
      </c>
      <c r="FF118" s="37">
        <f>FF119+FF120+FF121+FF123</f>
        <v>0</v>
      </c>
      <c r="FG118" s="33">
        <f>FG119+FG120+FG121+FG123</f>
        <v>59</v>
      </c>
      <c r="FH118" s="44">
        <f>FH119+FH120+FH121+FH123</f>
        <v>0</v>
      </c>
      <c r="FI118" s="37">
        <f>FI119+FI120+FI121+FI123</f>
        <v>0</v>
      </c>
      <c r="FJ118" s="37">
        <f>FJ119+FJ120+FJ121+FJ123</f>
        <v>0</v>
      </c>
      <c r="FK118" s="37">
        <f>FK119+FK120+FK121+FK123</f>
        <v>0</v>
      </c>
      <c r="FL118" s="37">
        <f>FL119+FL120+FL121+FL123</f>
        <v>0</v>
      </c>
      <c r="FM118" s="37">
        <f>FM119+FM120+FM121+FM123</f>
        <v>0</v>
      </c>
      <c r="FN118" s="37">
        <f>FN119+FN120+FN121+FN123</f>
        <v>0</v>
      </c>
      <c r="FO118" s="37">
        <f>FO119+FO120+FO121+FO123</f>
        <v>0</v>
      </c>
      <c r="FP118" s="37">
        <f>FP119+FP120+FP121+FP123</f>
        <v>0</v>
      </c>
      <c r="FQ118" s="37">
        <f>FQ119+FQ120+FQ121+FQ123</f>
        <v>0</v>
      </c>
      <c r="FR118" s="37">
        <f>FR119+FR120+FR121+FR123</f>
        <v>0</v>
      </c>
      <c r="FS118" s="37">
        <f>FS119+FS120+FS121+FS123</f>
        <v>0</v>
      </c>
      <c r="FT118" s="37">
        <f>FT119+FT120+FT121+FT123</f>
        <v>0</v>
      </c>
      <c r="FU118" s="37">
        <f>FU119+FU120+FU121+FU123</f>
        <v>0</v>
      </c>
      <c r="FV118" s="37">
        <f>FV119+FV120+FV121+FV123</f>
        <v>0</v>
      </c>
      <c r="FW118" s="37">
        <f>FW119+FW120+FW121+FW123</f>
        <v>0</v>
      </c>
      <c r="FX118" s="37">
        <f>FX119+FX120+FX121+FX123</f>
        <v>0</v>
      </c>
      <c r="FY118" s="37">
        <f>FY119+FY120+FY121+FY123</f>
        <v>0</v>
      </c>
      <c r="FZ118" s="37">
        <f>FZ119+FZ120+FZ121+FZ123</f>
        <v>0</v>
      </c>
      <c r="GA118" s="37">
        <f>GA119+GA120+GA121+GA123</f>
        <v>0</v>
      </c>
      <c r="GB118" s="37">
        <f>GB119+GB120+GB121+GB123</f>
        <v>0</v>
      </c>
      <c r="GC118" s="37">
        <f>GC119+GC120+GC121+GC123</f>
        <v>0</v>
      </c>
      <c r="GD118" s="37">
        <f>GD119+GD120+GD121+GD123</f>
        <v>0</v>
      </c>
      <c r="GE118" s="37">
        <f>GE119+GE120+GE121+GE123</f>
        <v>0</v>
      </c>
      <c r="GF118" s="37">
        <f>GF119+GF120+GF121+GF123</f>
        <v>0</v>
      </c>
      <c r="GG118" s="43">
        <f>GG119+GG120+GG121+GG123</f>
        <v>0</v>
      </c>
      <c r="GH118" s="49">
        <f>GH119+GH120+GH121+GH123</f>
        <v>0</v>
      </c>
      <c r="GI118" s="37">
        <f>GI119+GI120+GI121+GI123</f>
        <v>0</v>
      </c>
      <c r="GJ118" s="37">
        <f>GJ119+GJ120+GJ121+GJ123</f>
        <v>0</v>
      </c>
      <c r="GK118" s="37">
        <f>GK121</f>
        <v>32</v>
      </c>
      <c r="GL118" s="37">
        <f>GL121</f>
        <v>18</v>
      </c>
      <c r="GM118" s="37">
        <f>GM121</f>
        <v>0</v>
      </c>
      <c r="GN118" s="33">
        <f>GN121</f>
        <v>50</v>
      </c>
    </row>
    <row r="119" spans="1:196" s="74" customFormat="1" ht="17.25" customHeight="1" outlineLevel="1" x14ac:dyDescent="0.25">
      <c r="A119" s="76"/>
      <c r="B119" s="77" t="s">
        <v>47</v>
      </c>
      <c r="C119" s="46"/>
      <c r="D119" s="50"/>
      <c r="E119" s="50"/>
      <c r="F119" s="50"/>
      <c r="G119" s="37"/>
      <c r="H119" s="37"/>
      <c r="I119" s="33"/>
      <c r="J119" s="44"/>
      <c r="K119" s="37"/>
      <c r="L119" s="37"/>
      <c r="M119" s="37"/>
      <c r="N119" s="37"/>
      <c r="O119" s="37"/>
      <c r="P119" s="43"/>
      <c r="Q119" s="49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21">
        <f>BE119+BL119+BQ119</f>
        <v>0</v>
      </c>
      <c r="BE119" s="21">
        <f>BF119+BH119</f>
        <v>0</v>
      </c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>
        <f>CF119+CM119+CR119</f>
        <v>0</v>
      </c>
      <c r="CF119" s="21">
        <f>CG119+CI119</f>
        <v>0</v>
      </c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>
        <f>DG119+DN119+DS119</f>
        <v>0</v>
      </c>
      <c r="DG119" s="21">
        <f>DH119+DJ119</f>
        <v>0</v>
      </c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21">
        <f>EH119+EO119+ET119</f>
        <v>0</v>
      </c>
      <c r="EH119" s="37">
        <f>EI119+EK119</f>
        <v>0</v>
      </c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3">
        <f>EF119+DE119+CD119+BC119+AB119+Q119</f>
        <v>0</v>
      </c>
      <c r="FH119" s="44"/>
      <c r="FI119" s="21">
        <f>FJ119+FL119</f>
        <v>0</v>
      </c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43"/>
      <c r="GH119" s="49"/>
      <c r="GI119" s="37"/>
      <c r="GJ119" s="37"/>
      <c r="GK119" s="37"/>
      <c r="GL119" s="37"/>
      <c r="GM119" s="37"/>
      <c r="GN119" s="33"/>
    </row>
    <row r="120" spans="1:196" s="74" customFormat="1" ht="17.25" customHeight="1" outlineLevel="1" x14ac:dyDescent="0.25">
      <c r="A120" s="76"/>
      <c r="B120" s="77" t="s">
        <v>46</v>
      </c>
      <c r="C120" s="46"/>
      <c r="D120" s="50"/>
      <c r="E120" s="50"/>
      <c r="F120" s="50"/>
      <c r="G120" s="37"/>
      <c r="H120" s="37"/>
      <c r="I120" s="33"/>
      <c r="J120" s="44"/>
      <c r="K120" s="37"/>
      <c r="L120" s="37"/>
      <c r="M120" s="37"/>
      <c r="N120" s="37"/>
      <c r="O120" s="37"/>
      <c r="P120" s="43"/>
      <c r="Q120" s="49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21">
        <f>BE120+BL120+BQ120</f>
        <v>0</v>
      </c>
      <c r="BE120" s="21">
        <f>BF120+BH120</f>
        <v>0</v>
      </c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>
        <f>CF120+CM120+CR120</f>
        <v>0</v>
      </c>
      <c r="CF120" s="21">
        <f>CG120+CI120</f>
        <v>0</v>
      </c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>
        <f>DG120+DN120+DS120</f>
        <v>0</v>
      </c>
      <c r="DG120" s="21">
        <f>DH120+DJ120</f>
        <v>0</v>
      </c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21">
        <f>EH120+EO120+ET120</f>
        <v>0</v>
      </c>
      <c r="EH120" s="37">
        <f>EI120+EK120</f>
        <v>0</v>
      </c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3">
        <f>EF120+DE120+CD120+BC120+AB120+Q120</f>
        <v>0</v>
      </c>
      <c r="FH120" s="44"/>
      <c r="FI120" s="21">
        <f>FJ120+FL120</f>
        <v>0</v>
      </c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43"/>
      <c r="GH120" s="49"/>
      <c r="GI120" s="37"/>
      <c r="GJ120" s="37"/>
      <c r="GK120" s="37"/>
      <c r="GL120" s="37"/>
      <c r="GM120" s="37"/>
      <c r="GN120" s="33"/>
    </row>
    <row r="121" spans="1:196" s="74" customFormat="1" ht="17.25" customHeight="1" outlineLevel="1" x14ac:dyDescent="0.25">
      <c r="A121" s="76"/>
      <c r="B121" s="77" t="s">
        <v>45</v>
      </c>
      <c r="C121" s="46"/>
      <c r="D121" s="50"/>
      <c r="E121" s="50"/>
      <c r="F121" s="50"/>
      <c r="G121" s="37">
        <f>G122</f>
        <v>59</v>
      </c>
      <c r="H121" s="37">
        <f>H122</f>
        <v>59</v>
      </c>
      <c r="I121" s="33">
        <f>I122</f>
        <v>0</v>
      </c>
      <c r="J121" s="44">
        <f>J122</f>
        <v>0</v>
      </c>
      <c r="K121" s="37">
        <f>K122</f>
        <v>0</v>
      </c>
      <c r="L121" s="37">
        <f>L122</f>
        <v>0</v>
      </c>
      <c r="M121" s="37">
        <f>M122</f>
        <v>0</v>
      </c>
      <c r="N121" s="37">
        <f>N122</f>
        <v>0</v>
      </c>
      <c r="O121" s="37">
        <f>O122</f>
        <v>0</v>
      </c>
      <c r="P121" s="43">
        <f>P122</f>
        <v>0</v>
      </c>
      <c r="Q121" s="49">
        <f>Q122</f>
        <v>0</v>
      </c>
      <c r="R121" s="37">
        <f>R122</f>
        <v>0</v>
      </c>
      <c r="S121" s="37">
        <f>S122</f>
        <v>0</v>
      </c>
      <c r="T121" s="37">
        <f>T122</f>
        <v>0</v>
      </c>
      <c r="U121" s="37">
        <f>U122</f>
        <v>0</v>
      </c>
      <c r="V121" s="37">
        <f>V122</f>
        <v>0</v>
      </c>
      <c r="W121" s="37">
        <f>W122</f>
        <v>0</v>
      </c>
      <c r="X121" s="37">
        <f>X122</f>
        <v>0</v>
      </c>
      <c r="Y121" s="37">
        <f>Y122</f>
        <v>0</v>
      </c>
      <c r="Z121" s="37">
        <f>Z122</f>
        <v>0</v>
      </c>
      <c r="AA121" s="37">
        <f>AA122</f>
        <v>0</v>
      </c>
      <c r="AB121" s="37">
        <f>AB122</f>
        <v>0</v>
      </c>
      <c r="AC121" s="37">
        <f>AC122</f>
        <v>0</v>
      </c>
      <c r="AD121" s="37">
        <f>AD122</f>
        <v>0</v>
      </c>
      <c r="AE121" s="37">
        <f>AE122</f>
        <v>0</v>
      </c>
      <c r="AF121" s="37">
        <f>AF122</f>
        <v>0</v>
      </c>
      <c r="AG121" s="37">
        <f>AG122</f>
        <v>0</v>
      </c>
      <c r="AH121" s="37">
        <f>AH122</f>
        <v>0</v>
      </c>
      <c r="AI121" s="37">
        <f>AI122</f>
        <v>0</v>
      </c>
      <c r="AJ121" s="37">
        <f>AJ122</f>
        <v>0</v>
      </c>
      <c r="AK121" s="37">
        <f>AK122</f>
        <v>0</v>
      </c>
      <c r="AL121" s="37">
        <f>AL122</f>
        <v>0</v>
      </c>
      <c r="AM121" s="37">
        <f>AM122</f>
        <v>0</v>
      </c>
      <c r="AN121" s="37">
        <f>AN122</f>
        <v>0</v>
      </c>
      <c r="AO121" s="37">
        <f>AO122</f>
        <v>0</v>
      </c>
      <c r="AP121" s="37">
        <f>AP122</f>
        <v>0</v>
      </c>
      <c r="AQ121" s="37">
        <f>AQ122</f>
        <v>0</v>
      </c>
      <c r="AR121" s="37">
        <f>AR122</f>
        <v>0</v>
      </c>
      <c r="AS121" s="37">
        <f>AS122</f>
        <v>0</v>
      </c>
      <c r="AT121" s="37">
        <f>AT122</f>
        <v>0</v>
      </c>
      <c r="AU121" s="37">
        <f>AU122</f>
        <v>0</v>
      </c>
      <c r="AV121" s="37">
        <f>AV122</f>
        <v>0</v>
      </c>
      <c r="AW121" s="37">
        <f>AW122</f>
        <v>0</v>
      </c>
      <c r="AX121" s="37">
        <f>AX122</f>
        <v>0</v>
      </c>
      <c r="AY121" s="37">
        <f>AY122</f>
        <v>0</v>
      </c>
      <c r="AZ121" s="37">
        <f>AZ122</f>
        <v>0</v>
      </c>
      <c r="BA121" s="37">
        <f>BA122</f>
        <v>0</v>
      </c>
      <c r="BB121" s="37">
        <f>BB122</f>
        <v>0</v>
      </c>
      <c r="BC121" s="37">
        <f>BC122</f>
        <v>0</v>
      </c>
      <c r="BD121" s="37">
        <f>BD122</f>
        <v>0</v>
      </c>
      <c r="BE121" s="37">
        <f>BE122</f>
        <v>0</v>
      </c>
      <c r="BF121" s="37">
        <f>BF122</f>
        <v>0</v>
      </c>
      <c r="BG121" s="37">
        <f>BG122</f>
        <v>0</v>
      </c>
      <c r="BH121" s="37">
        <f>BH122</f>
        <v>0</v>
      </c>
      <c r="BI121" s="37">
        <f>BI122</f>
        <v>0</v>
      </c>
      <c r="BJ121" s="37">
        <f>BJ122</f>
        <v>0</v>
      </c>
      <c r="BK121" s="37">
        <f>BK122</f>
        <v>0</v>
      </c>
      <c r="BL121" s="37">
        <f>BL122</f>
        <v>0</v>
      </c>
      <c r="BM121" s="37">
        <f>BM122</f>
        <v>0</v>
      </c>
      <c r="BN121" s="37">
        <f>BN122</f>
        <v>0</v>
      </c>
      <c r="BO121" s="37">
        <f>BO122</f>
        <v>0</v>
      </c>
      <c r="BP121" s="37">
        <f>BP122</f>
        <v>0</v>
      </c>
      <c r="BQ121" s="37">
        <f>BQ122</f>
        <v>0</v>
      </c>
      <c r="BR121" s="37">
        <f>BR122</f>
        <v>0</v>
      </c>
      <c r="BS121" s="37">
        <f>BS122</f>
        <v>0</v>
      </c>
      <c r="BT121" s="37">
        <f>BT122</f>
        <v>0</v>
      </c>
      <c r="BU121" s="37">
        <f>BU122</f>
        <v>0</v>
      </c>
      <c r="BV121" s="37">
        <f>BV122</f>
        <v>0</v>
      </c>
      <c r="BW121" s="37">
        <f>BW122</f>
        <v>0</v>
      </c>
      <c r="BX121" s="37">
        <f>BX122</f>
        <v>0</v>
      </c>
      <c r="BY121" s="37">
        <f>BY122</f>
        <v>0</v>
      </c>
      <c r="BZ121" s="37">
        <f>BZ122</f>
        <v>0</v>
      </c>
      <c r="CA121" s="37">
        <f>CA122</f>
        <v>0</v>
      </c>
      <c r="CB121" s="37">
        <f>CB122</f>
        <v>0</v>
      </c>
      <c r="CC121" s="37">
        <f>CC122</f>
        <v>0</v>
      </c>
      <c r="CD121" s="37">
        <f>CD122</f>
        <v>34.607999999999997</v>
      </c>
      <c r="CE121" s="37">
        <f>CE122</f>
        <v>0</v>
      </c>
      <c r="CF121" s="37">
        <f>CF122</f>
        <v>0</v>
      </c>
      <c r="CG121" s="37">
        <f>CG122</f>
        <v>0</v>
      </c>
      <c r="CH121" s="37">
        <f>CH122</f>
        <v>0</v>
      </c>
      <c r="CI121" s="37">
        <f>CI122</f>
        <v>0</v>
      </c>
      <c r="CJ121" s="37">
        <f>CJ122</f>
        <v>0</v>
      </c>
      <c r="CK121" s="37">
        <f>CK122</f>
        <v>0</v>
      </c>
      <c r="CL121" s="37">
        <f>CL122</f>
        <v>0</v>
      </c>
      <c r="CM121" s="37">
        <f>CM122</f>
        <v>0</v>
      </c>
      <c r="CN121" s="37">
        <f>CN122</f>
        <v>0</v>
      </c>
      <c r="CO121" s="37">
        <f>CO122</f>
        <v>0</v>
      </c>
      <c r="CP121" s="37">
        <f>CP122</f>
        <v>0</v>
      </c>
      <c r="CQ121" s="37">
        <f>CQ122</f>
        <v>0</v>
      </c>
      <c r="CR121" s="37">
        <f>CR122</f>
        <v>0</v>
      </c>
      <c r="CS121" s="37">
        <f>CS122</f>
        <v>0</v>
      </c>
      <c r="CT121" s="37">
        <f>CT122</f>
        <v>0</v>
      </c>
      <c r="CU121" s="37">
        <f>CU122</f>
        <v>0</v>
      </c>
      <c r="CV121" s="37">
        <f>CV122</f>
        <v>0</v>
      </c>
      <c r="CW121" s="37">
        <f>CW122</f>
        <v>0</v>
      </c>
      <c r="CX121" s="37">
        <f>CX122</f>
        <v>0</v>
      </c>
      <c r="CY121" s="37">
        <f>CY122</f>
        <v>0</v>
      </c>
      <c r="CZ121" s="37">
        <f>CZ122</f>
        <v>0</v>
      </c>
      <c r="DA121" s="37">
        <f>DA122</f>
        <v>0</v>
      </c>
      <c r="DB121" s="37">
        <f>DB122</f>
        <v>0</v>
      </c>
      <c r="DC121" s="37">
        <f>DC122</f>
        <v>0</v>
      </c>
      <c r="DD121" s="37">
        <f>DD122</f>
        <v>0</v>
      </c>
      <c r="DE121" s="37">
        <f>DE122</f>
        <v>24.391999999999999</v>
      </c>
      <c r="DF121" s="37">
        <f>DF122</f>
        <v>0</v>
      </c>
      <c r="DG121" s="37">
        <f>DG122</f>
        <v>0</v>
      </c>
      <c r="DH121" s="37">
        <f>DH122</f>
        <v>0</v>
      </c>
      <c r="DI121" s="37">
        <f>DI122</f>
        <v>0</v>
      </c>
      <c r="DJ121" s="37">
        <f>DJ122</f>
        <v>0</v>
      </c>
      <c r="DK121" s="37">
        <f>DK122</f>
        <v>0</v>
      </c>
      <c r="DL121" s="37">
        <f>DL122</f>
        <v>0</v>
      </c>
      <c r="DM121" s="37">
        <f>DM122</f>
        <v>0</v>
      </c>
      <c r="DN121" s="37">
        <f>DN122</f>
        <v>0</v>
      </c>
      <c r="DO121" s="37">
        <f>DO122</f>
        <v>0</v>
      </c>
      <c r="DP121" s="37">
        <f>DP122</f>
        <v>0</v>
      </c>
      <c r="DQ121" s="37">
        <f>DQ122</f>
        <v>0</v>
      </c>
      <c r="DR121" s="37">
        <f>DR122</f>
        <v>0</v>
      </c>
      <c r="DS121" s="37">
        <f>DS122</f>
        <v>0</v>
      </c>
      <c r="DT121" s="37">
        <f>DT122</f>
        <v>0</v>
      </c>
      <c r="DU121" s="37">
        <f>DU122</f>
        <v>0</v>
      </c>
      <c r="DV121" s="37">
        <f>DV122</f>
        <v>0</v>
      </c>
      <c r="DW121" s="37">
        <f>DW122</f>
        <v>0</v>
      </c>
      <c r="DX121" s="37">
        <f>DX122</f>
        <v>0</v>
      </c>
      <c r="DY121" s="37">
        <f>DY122</f>
        <v>0</v>
      </c>
      <c r="DZ121" s="37">
        <f>DZ122</f>
        <v>0</v>
      </c>
      <c r="EA121" s="37">
        <f>EA122</f>
        <v>0</v>
      </c>
      <c r="EB121" s="37">
        <f>EB122</f>
        <v>0</v>
      </c>
      <c r="EC121" s="37">
        <f>EC122</f>
        <v>0</v>
      </c>
      <c r="ED121" s="37">
        <f>ED122</f>
        <v>0</v>
      </c>
      <c r="EE121" s="37">
        <f>EE122</f>
        <v>0</v>
      </c>
      <c r="EF121" s="37">
        <f>EF122</f>
        <v>0</v>
      </c>
      <c r="EG121" s="37">
        <f>EG122</f>
        <v>0</v>
      </c>
      <c r="EH121" s="37">
        <f>EH122</f>
        <v>0</v>
      </c>
      <c r="EI121" s="37">
        <f>EI122</f>
        <v>0</v>
      </c>
      <c r="EJ121" s="37">
        <f>EJ122</f>
        <v>0</v>
      </c>
      <c r="EK121" s="37">
        <f>EK122</f>
        <v>0</v>
      </c>
      <c r="EL121" s="37">
        <f>EL122</f>
        <v>0</v>
      </c>
      <c r="EM121" s="37">
        <f>EM122</f>
        <v>0</v>
      </c>
      <c r="EN121" s="37">
        <f>EN122</f>
        <v>0</v>
      </c>
      <c r="EO121" s="37">
        <f>EO122</f>
        <v>0</v>
      </c>
      <c r="EP121" s="37">
        <f>EP122</f>
        <v>0</v>
      </c>
      <c r="EQ121" s="37">
        <f>EQ122</f>
        <v>0</v>
      </c>
      <c r="ER121" s="37">
        <f>ER122</f>
        <v>0</v>
      </c>
      <c r="ES121" s="37">
        <f>ES122</f>
        <v>0</v>
      </c>
      <c r="ET121" s="37">
        <f>ET122</f>
        <v>0</v>
      </c>
      <c r="EU121" s="37">
        <f>EU122</f>
        <v>0</v>
      </c>
      <c r="EV121" s="37">
        <f>EV122</f>
        <v>0</v>
      </c>
      <c r="EW121" s="37">
        <f>EW122</f>
        <v>0</v>
      </c>
      <c r="EX121" s="37">
        <f>EX122</f>
        <v>0</v>
      </c>
      <c r="EY121" s="37">
        <f>EY122</f>
        <v>0</v>
      </c>
      <c r="EZ121" s="37">
        <f>EZ122</f>
        <v>0</v>
      </c>
      <c r="FA121" s="37">
        <f>FA122</f>
        <v>0</v>
      </c>
      <c r="FB121" s="37">
        <f>FB122</f>
        <v>0</v>
      </c>
      <c r="FC121" s="37">
        <f>FC122</f>
        <v>0</v>
      </c>
      <c r="FD121" s="37">
        <f>FD122</f>
        <v>0</v>
      </c>
      <c r="FE121" s="37">
        <f>FE122</f>
        <v>0</v>
      </c>
      <c r="FF121" s="37">
        <f>FF122</f>
        <v>0</v>
      </c>
      <c r="FG121" s="33">
        <f>FG122</f>
        <v>59</v>
      </c>
      <c r="FH121" s="44">
        <f>FH122</f>
        <v>0</v>
      </c>
      <c r="FI121" s="37">
        <f>FI122</f>
        <v>0</v>
      </c>
      <c r="FJ121" s="37">
        <f>FJ122</f>
        <v>0</v>
      </c>
      <c r="FK121" s="37">
        <f>FK122</f>
        <v>0</v>
      </c>
      <c r="FL121" s="37">
        <f>FL122</f>
        <v>0</v>
      </c>
      <c r="FM121" s="37">
        <f>FM122</f>
        <v>0</v>
      </c>
      <c r="FN121" s="37">
        <f>FN122</f>
        <v>0</v>
      </c>
      <c r="FO121" s="37">
        <f>FO122</f>
        <v>0</v>
      </c>
      <c r="FP121" s="37">
        <f>FP122</f>
        <v>0</v>
      </c>
      <c r="FQ121" s="37">
        <f>FQ122</f>
        <v>0</v>
      </c>
      <c r="FR121" s="37">
        <f>FR122</f>
        <v>0</v>
      </c>
      <c r="FS121" s="37">
        <f>FS122</f>
        <v>0</v>
      </c>
      <c r="FT121" s="37">
        <f>FT122</f>
        <v>0</v>
      </c>
      <c r="FU121" s="37">
        <f>FU122</f>
        <v>0</v>
      </c>
      <c r="FV121" s="37">
        <f>FV122</f>
        <v>0</v>
      </c>
      <c r="FW121" s="37">
        <f>FW122</f>
        <v>0</v>
      </c>
      <c r="FX121" s="37">
        <f>FX122</f>
        <v>0</v>
      </c>
      <c r="FY121" s="37">
        <f>FY122</f>
        <v>0</v>
      </c>
      <c r="FZ121" s="37">
        <f>FZ122</f>
        <v>0</v>
      </c>
      <c r="GA121" s="37">
        <f>GA122</f>
        <v>0</v>
      </c>
      <c r="GB121" s="37">
        <f>GB122</f>
        <v>0</v>
      </c>
      <c r="GC121" s="37">
        <f>GC122</f>
        <v>0</v>
      </c>
      <c r="GD121" s="37">
        <f>GD122</f>
        <v>0</v>
      </c>
      <c r="GE121" s="37">
        <f>GE122</f>
        <v>0</v>
      </c>
      <c r="GF121" s="37">
        <f>GF122</f>
        <v>0</v>
      </c>
      <c r="GG121" s="43">
        <f>GG122</f>
        <v>0</v>
      </c>
      <c r="GH121" s="49">
        <f>GH122</f>
        <v>0</v>
      </c>
      <c r="GI121" s="37">
        <f>GI122</f>
        <v>0</v>
      </c>
      <c r="GJ121" s="37">
        <f>GJ122</f>
        <v>0</v>
      </c>
      <c r="GK121" s="37">
        <f>GK122</f>
        <v>32</v>
      </c>
      <c r="GL121" s="37">
        <f>GL122</f>
        <v>18</v>
      </c>
      <c r="GM121" s="37">
        <f>GM122</f>
        <v>0</v>
      </c>
      <c r="GN121" s="33">
        <f>GN122</f>
        <v>50</v>
      </c>
    </row>
    <row r="122" spans="1:196" s="15" customFormat="1" ht="31.5" outlineLevel="1" x14ac:dyDescent="0.25">
      <c r="A122" s="69" t="s">
        <v>61</v>
      </c>
      <c r="B122" s="73" t="s">
        <v>60</v>
      </c>
      <c r="C122" s="40" t="s">
        <v>28</v>
      </c>
      <c r="D122" s="39"/>
      <c r="E122" s="39">
        <v>2015</v>
      </c>
      <c r="F122" s="39">
        <v>2016</v>
      </c>
      <c r="G122" s="21">
        <f>FG122</f>
        <v>59</v>
      </c>
      <c r="H122" s="21">
        <f>FG122</f>
        <v>59</v>
      </c>
      <c r="I122" s="38"/>
      <c r="J122" s="36"/>
      <c r="K122" s="21"/>
      <c r="L122" s="21"/>
      <c r="M122" s="21"/>
      <c r="N122" s="21"/>
      <c r="O122" s="21"/>
      <c r="P122" s="35"/>
      <c r="Q122" s="34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>
        <v>34.607999999999997</v>
      </c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>
        <v>24.391999999999999</v>
      </c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33">
        <f>EF122+DE122+CD122+BC122+AB122+Q122</f>
        <v>59</v>
      </c>
      <c r="FH122" s="36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35"/>
      <c r="GH122" s="34"/>
      <c r="GI122" s="21"/>
      <c r="GJ122" s="21"/>
      <c r="GK122" s="21">
        <v>32</v>
      </c>
      <c r="GL122" s="21">
        <v>18</v>
      </c>
      <c r="GM122" s="21"/>
      <c r="GN122" s="33">
        <f>GH122+GI122+GJ122+GK122+GL122+GM122</f>
        <v>50</v>
      </c>
    </row>
    <row r="123" spans="1:196" s="74" customFormat="1" ht="17.25" hidden="1" customHeight="1" outlineLevel="1" x14ac:dyDescent="0.25">
      <c r="A123" s="76"/>
      <c r="B123" s="77" t="s">
        <v>42</v>
      </c>
      <c r="C123" s="46"/>
      <c r="D123" s="50"/>
      <c r="E123" s="50"/>
      <c r="F123" s="50"/>
      <c r="G123" s="37"/>
      <c r="H123" s="37"/>
      <c r="I123" s="33"/>
      <c r="J123" s="44"/>
      <c r="K123" s="37"/>
      <c r="L123" s="37"/>
      <c r="M123" s="37"/>
      <c r="N123" s="37"/>
      <c r="O123" s="37"/>
      <c r="P123" s="43"/>
      <c r="Q123" s="49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21">
        <f>BE123+BL123+BQ123</f>
        <v>0</v>
      </c>
      <c r="BE123" s="21">
        <f>BF123+BH123</f>
        <v>0</v>
      </c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>
        <f>CF123+CM123+CR123</f>
        <v>0</v>
      </c>
      <c r="CF123" s="21">
        <f>CG123+CI123</f>
        <v>0</v>
      </c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>
        <f>DG123+DN123+DS123</f>
        <v>0</v>
      </c>
      <c r="DG123" s="21">
        <f>DH123+DJ123</f>
        <v>0</v>
      </c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21">
        <f>EH123+EO123+ET123</f>
        <v>0</v>
      </c>
      <c r="EH123" s="37">
        <f>EI123+EK123</f>
        <v>0</v>
      </c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3"/>
      <c r="FH123" s="44"/>
      <c r="FI123" s="21">
        <f>FJ123+FL123</f>
        <v>0</v>
      </c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43"/>
      <c r="GH123" s="49"/>
      <c r="GI123" s="37"/>
      <c r="GJ123" s="37"/>
      <c r="GK123" s="37"/>
      <c r="GL123" s="37"/>
      <c r="GM123" s="37"/>
      <c r="GN123" s="33"/>
    </row>
    <row r="124" spans="1:196" s="74" customFormat="1" ht="17.25" hidden="1" customHeight="1" outlineLevel="1" x14ac:dyDescent="0.25">
      <c r="A124" s="76"/>
      <c r="B124" s="77" t="s">
        <v>41</v>
      </c>
      <c r="C124" s="46"/>
      <c r="D124" s="50"/>
      <c r="E124" s="50"/>
      <c r="F124" s="50"/>
      <c r="G124" s="37"/>
      <c r="H124" s="37"/>
      <c r="I124" s="33"/>
      <c r="J124" s="44"/>
      <c r="K124" s="37"/>
      <c r="L124" s="37"/>
      <c r="M124" s="37"/>
      <c r="N124" s="37"/>
      <c r="O124" s="37"/>
      <c r="P124" s="43"/>
      <c r="Q124" s="49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21">
        <f>BE124+BL124+BQ124</f>
        <v>0</v>
      </c>
      <c r="BE124" s="21">
        <f>BF124+BH124</f>
        <v>0</v>
      </c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>
        <f>CF124+CM124+CR124</f>
        <v>0</v>
      </c>
      <c r="CF124" s="21">
        <f>CG124+CI124</f>
        <v>0</v>
      </c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>
        <f>DG124+DN124+DS124</f>
        <v>0</v>
      </c>
      <c r="DG124" s="21">
        <f>DH124+DJ124</f>
        <v>0</v>
      </c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21">
        <f>EH124+EO124+ET124</f>
        <v>0</v>
      </c>
      <c r="EH124" s="37">
        <f>EI124+EK124</f>
        <v>0</v>
      </c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3"/>
      <c r="FH124" s="44"/>
      <c r="FI124" s="21">
        <f>FJ124+FL124</f>
        <v>0</v>
      </c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43"/>
      <c r="GH124" s="49"/>
      <c r="GI124" s="37"/>
      <c r="GJ124" s="37"/>
      <c r="GK124" s="37"/>
      <c r="GL124" s="37"/>
      <c r="GM124" s="37"/>
      <c r="GN124" s="33"/>
    </row>
    <row r="125" spans="1:196" s="74" customFormat="1" ht="17.25" hidden="1" customHeight="1" outlineLevel="1" x14ac:dyDescent="0.25">
      <c r="A125" s="76"/>
      <c r="B125" s="77" t="s">
        <v>40</v>
      </c>
      <c r="C125" s="46"/>
      <c r="D125" s="50"/>
      <c r="E125" s="50"/>
      <c r="F125" s="50"/>
      <c r="G125" s="37"/>
      <c r="H125" s="37"/>
      <c r="I125" s="33"/>
      <c r="J125" s="44"/>
      <c r="K125" s="37"/>
      <c r="L125" s="37"/>
      <c r="M125" s="37"/>
      <c r="N125" s="37"/>
      <c r="O125" s="37"/>
      <c r="P125" s="43"/>
      <c r="Q125" s="49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21">
        <f>BE125+BL125+BQ125</f>
        <v>0</v>
      </c>
      <c r="BE125" s="21">
        <f>BF125+BH125</f>
        <v>0</v>
      </c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>
        <f>CF125+CM125+CR125</f>
        <v>0</v>
      </c>
      <c r="CF125" s="21">
        <f>CG125+CI125</f>
        <v>0</v>
      </c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>
        <f>DG125+DN125+DS125</f>
        <v>0</v>
      </c>
      <c r="DG125" s="21">
        <f>DH125+DJ125</f>
        <v>0</v>
      </c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21">
        <f>EH125+EO125+ET125</f>
        <v>0</v>
      </c>
      <c r="EH125" s="37">
        <f>EI125+EK125</f>
        <v>0</v>
      </c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3"/>
      <c r="FH125" s="44"/>
      <c r="FI125" s="21">
        <f>FJ125+FL125</f>
        <v>0</v>
      </c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43"/>
      <c r="GH125" s="49"/>
      <c r="GI125" s="37"/>
      <c r="GJ125" s="37"/>
      <c r="GK125" s="37"/>
      <c r="GL125" s="37"/>
      <c r="GM125" s="37"/>
      <c r="GN125" s="33"/>
    </row>
    <row r="126" spans="1:196" s="74" customFormat="1" ht="17.25" hidden="1" customHeight="1" outlineLevel="1" x14ac:dyDescent="0.25">
      <c r="A126" s="76"/>
      <c r="B126" s="77" t="s">
        <v>39</v>
      </c>
      <c r="C126" s="46"/>
      <c r="D126" s="50"/>
      <c r="E126" s="50"/>
      <c r="F126" s="50"/>
      <c r="G126" s="37"/>
      <c r="H126" s="37"/>
      <c r="I126" s="33"/>
      <c r="J126" s="44"/>
      <c r="K126" s="37"/>
      <c r="L126" s="37"/>
      <c r="M126" s="37"/>
      <c r="N126" s="37"/>
      <c r="O126" s="37"/>
      <c r="P126" s="43"/>
      <c r="Q126" s="49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21">
        <f>BE126+BL126+BQ126</f>
        <v>0</v>
      </c>
      <c r="BE126" s="21">
        <f>BF126+BH126</f>
        <v>0</v>
      </c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>
        <f>CF126+CM126+CR126</f>
        <v>0</v>
      </c>
      <c r="CF126" s="21">
        <f>CG126+CI126</f>
        <v>0</v>
      </c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>
        <f>DG126+DN126+DS126</f>
        <v>0</v>
      </c>
      <c r="DG126" s="21">
        <f>DH126+DJ126</f>
        <v>0</v>
      </c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21">
        <f>EH126+EO126+ET126</f>
        <v>0</v>
      </c>
      <c r="EH126" s="37">
        <f>EI126+EK126</f>
        <v>0</v>
      </c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3"/>
      <c r="FH126" s="44"/>
      <c r="FI126" s="21">
        <f>FJ126+FL126</f>
        <v>0</v>
      </c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43"/>
      <c r="GH126" s="49"/>
      <c r="GI126" s="37"/>
      <c r="GJ126" s="37"/>
      <c r="GK126" s="37"/>
      <c r="GL126" s="37"/>
      <c r="GM126" s="37"/>
      <c r="GN126" s="33"/>
    </row>
    <row r="127" spans="1:196" s="74" customFormat="1" ht="17.25" hidden="1" customHeight="1" outlineLevel="1" x14ac:dyDescent="0.25">
      <c r="A127" s="76"/>
      <c r="B127" s="77" t="s">
        <v>38</v>
      </c>
      <c r="C127" s="46"/>
      <c r="D127" s="50"/>
      <c r="E127" s="50"/>
      <c r="F127" s="50"/>
      <c r="G127" s="37"/>
      <c r="H127" s="37"/>
      <c r="I127" s="33"/>
      <c r="J127" s="44"/>
      <c r="K127" s="37"/>
      <c r="L127" s="37"/>
      <c r="M127" s="37"/>
      <c r="N127" s="37"/>
      <c r="O127" s="37"/>
      <c r="P127" s="43"/>
      <c r="Q127" s="49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21">
        <f>BE127+BL127+BQ127</f>
        <v>0</v>
      </c>
      <c r="BE127" s="21">
        <f>BF127+BH127</f>
        <v>0</v>
      </c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>
        <f>CF127+CM127+CR127</f>
        <v>0</v>
      </c>
      <c r="CF127" s="21">
        <f>CG127+CI127</f>
        <v>0</v>
      </c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>
        <f>DG127+DN127+DS127</f>
        <v>0</v>
      </c>
      <c r="DG127" s="21">
        <f>DH127+DJ127</f>
        <v>0</v>
      </c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21">
        <f>EH127+EO127+ET127</f>
        <v>0</v>
      </c>
      <c r="EH127" s="37">
        <f>EI127+EK127</f>
        <v>0</v>
      </c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3"/>
      <c r="FH127" s="44"/>
      <c r="FI127" s="21">
        <f>FJ127+FL127</f>
        <v>0</v>
      </c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43"/>
      <c r="GH127" s="49"/>
      <c r="GI127" s="37"/>
      <c r="GJ127" s="37"/>
      <c r="GK127" s="37"/>
      <c r="GL127" s="37"/>
      <c r="GM127" s="37"/>
      <c r="GN127" s="33"/>
    </row>
    <row r="128" spans="1:196" s="74" customFormat="1" ht="17.25" hidden="1" customHeight="1" outlineLevel="1" x14ac:dyDescent="0.25">
      <c r="A128" s="76"/>
      <c r="B128" s="77" t="s">
        <v>37</v>
      </c>
      <c r="C128" s="46"/>
      <c r="D128" s="50"/>
      <c r="E128" s="50"/>
      <c r="F128" s="50"/>
      <c r="G128" s="37"/>
      <c r="H128" s="37"/>
      <c r="I128" s="33"/>
      <c r="J128" s="44"/>
      <c r="K128" s="37"/>
      <c r="L128" s="37"/>
      <c r="M128" s="37"/>
      <c r="N128" s="37"/>
      <c r="O128" s="37"/>
      <c r="P128" s="43"/>
      <c r="Q128" s="49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21">
        <f>BE128+BL128+BQ128</f>
        <v>0</v>
      </c>
      <c r="BE128" s="21">
        <f>BF128+BH128</f>
        <v>0</v>
      </c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>
        <f>CF128+CM128+CR128</f>
        <v>0</v>
      </c>
      <c r="CF128" s="21">
        <f>CG128+CI128</f>
        <v>0</v>
      </c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>
        <f>DG128+DN128+DS128</f>
        <v>0</v>
      </c>
      <c r="DG128" s="21">
        <f>DH128+DJ128</f>
        <v>0</v>
      </c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21">
        <f>EH128+EO128+ET128</f>
        <v>0</v>
      </c>
      <c r="EH128" s="37">
        <f>EI128+EK128</f>
        <v>0</v>
      </c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3"/>
      <c r="FH128" s="44"/>
      <c r="FI128" s="21">
        <f>FJ128+FL128</f>
        <v>0</v>
      </c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43"/>
      <c r="GH128" s="49"/>
      <c r="GI128" s="37"/>
      <c r="GJ128" s="37"/>
      <c r="GK128" s="37"/>
      <c r="GL128" s="37"/>
      <c r="GM128" s="37"/>
      <c r="GN128" s="33"/>
    </row>
    <row r="129" spans="1:196" s="74" customFormat="1" ht="17.25" customHeight="1" outlineLevel="1" x14ac:dyDescent="0.25">
      <c r="A129" s="76"/>
      <c r="B129" s="77" t="s">
        <v>36</v>
      </c>
      <c r="C129" s="46"/>
      <c r="D129" s="50"/>
      <c r="E129" s="50"/>
      <c r="F129" s="50"/>
      <c r="G129" s="37">
        <f>G130</f>
        <v>0</v>
      </c>
      <c r="H129" s="37">
        <f>H130</f>
        <v>0</v>
      </c>
      <c r="I129" s="33">
        <f>I130</f>
        <v>7.0000000000000001E-3</v>
      </c>
      <c r="J129" s="44"/>
      <c r="K129" s="37"/>
      <c r="L129" s="37"/>
      <c r="M129" s="37"/>
      <c r="N129" s="37"/>
      <c r="O129" s="37"/>
      <c r="P129" s="43"/>
      <c r="Q129" s="49">
        <f>Q130</f>
        <v>0</v>
      </c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>
        <f>AB130</f>
        <v>0</v>
      </c>
      <c r="AC129" s="37">
        <f>AC130</f>
        <v>0</v>
      </c>
      <c r="AD129" s="37">
        <f>AD130</f>
        <v>0</v>
      </c>
      <c r="AE129" s="37">
        <f>AE130</f>
        <v>0</v>
      </c>
      <c r="AF129" s="37">
        <f>AF130</f>
        <v>0</v>
      </c>
      <c r="AG129" s="37">
        <f>AG130</f>
        <v>0</v>
      </c>
      <c r="AH129" s="37">
        <f>AH130</f>
        <v>0</v>
      </c>
      <c r="AI129" s="37">
        <f>AI130</f>
        <v>0</v>
      </c>
      <c r="AJ129" s="37">
        <f>AJ130</f>
        <v>0</v>
      </c>
      <c r="AK129" s="37">
        <f>AK130</f>
        <v>0</v>
      </c>
      <c r="AL129" s="37">
        <f>AL130</f>
        <v>0</v>
      </c>
      <c r="AM129" s="37">
        <f>AM130</f>
        <v>0</v>
      </c>
      <c r="AN129" s="37">
        <f>AN130</f>
        <v>0</v>
      </c>
      <c r="AO129" s="37">
        <f>AO130</f>
        <v>0</v>
      </c>
      <c r="AP129" s="37">
        <f>AP130</f>
        <v>0</v>
      </c>
      <c r="AQ129" s="37">
        <f>AQ130</f>
        <v>0</v>
      </c>
      <c r="AR129" s="37">
        <f>AR130</f>
        <v>0</v>
      </c>
      <c r="AS129" s="37">
        <f>AS130</f>
        <v>0</v>
      </c>
      <c r="AT129" s="37">
        <f>AT130</f>
        <v>0</v>
      </c>
      <c r="AU129" s="37">
        <f>AU130</f>
        <v>0</v>
      </c>
      <c r="AV129" s="37">
        <f>AV130</f>
        <v>0</v>
      </c>
      <c r="AW129" s="37">
        <f>AW130</f>
        <v>0</v>
      </c>
      <c r="AX129" s="37">
        <f>AX130</f>
        <v>0</v>
      </c>
      <c r="AY129" s="37">
        <f>AY130</f>
        <v>0</v>
      </c>
      <c r="AZ129" s="37">
        <f>AZ130</f>
        <v>0</v>
      </c>
      <c r="BA129" s="37">
        <f>BA130</f>
        <v>0</v>
      </c>
      <c r="BB129" s="37">
        <f>BB130</f>
        <v>0</v>
      </c>
      <c r="BC129" s="37">
        <f>BC130</f>
        <v>0</v>
      </c>
      <c r="BD129" s="21">
        <f>BE129+BL129+BQ129</f>
        <v>0</v>
      </c>
      <c r="BE129" s="21">
        <f>BF129+BH129</f>
        <v>0</v>
      </c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>
        <f>CD130</f>
        <v>0</v>
      </c>
      <c r="CE129" s="37">
        <f>CF129+CM129+CR129</f>
        <v>0</v>
      </c>
      <c r="CF129" s="21">
        <f>CG129+CI129</f>
        <v>0</v>
      </c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>
        <f>DE130</f>
        <v>0</v>
      </c>
      <c r="DF129" s="37">
        <f>DG129+DN129+DS129</f>
        <v>0</v>
      </c>
      <c r="DG129" s="21">
        <f>DH129+DJ129</f>
        <v>0</v>
      </c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>
        <f>EF130</f>
        <v>0</v>
      </c>
      <c r="EG129" s="21">
        <f>EH129+EO129+ET129</f>
        <v>0</v>
      </c>
      <c r="EH129" s="37">
        <f>EI129+EK129</f>
        <v>0</v>
      </c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3">
        <f>FG130</f>
        <v>0</v>
      </c>
      <c r="FH129" s="44"/>
      <c r="FI129" s="21">
        <f>FJ129+FL129</f>
        <v>0</v>
      </c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43"/>
      <c r="GH129" s="49">
        <f>GH130</f>
        <v>0.02</v>
      </c>
      <c r="GI129" s="37">
        <f>GI130</f>
        <v>0.02</v>
      </c>
      <c r="GJ129" s="37">
        <f>GJ130</f>
        <v>0.02</v>
      </c>
      <c r="GK129" s="37">
        <f>GK130</f>
        <v>0.02</v>
      </c>
      <c r="GL129" s="37">
        <f>GL130</f>
        <v>0.02</v>
      </c>
      <c r="GM129" s="37">
        <f>GM130</f>
        <v>0.02</v>
      </c>
      <c r="GN129" s="33">
        <f>GN130</f>
        <v>0.12000000000000001</v>
      </c>
    </row>
    <row r="130" spans="1:196" s="74" customFormat="1" ht="17.25" customHeight="1" outlineLevel="1" x14ac:dyDescent="0.25">
      <c r="A130" s="76"/>
      <c r="B130" s="75" t="s">
        <v>59</v>
      </c>
      <c r="C130" s="46"/>
      <c r="D130" s="50"/>
      <c r="E130" s="50"/>
      <c r="F130" s="50"/>
      <c r="G130" s="37">
        <f>G131</f>
        <v>0</v>
      </c>
      <c r="H130" s="37">
        <f>H131</f>
        <v>0</v>
      </c>
      <c r="I130" s="33">
        <f>I131</f>
        <v>7.0000000000000001E-3</v>
      </c>
      <c r="J130" s="44"/>
      <c r="K130" s="37"/>
      <c r="L130" s="37"/>
      <c r="M130" s="37"/>
      <c r="N130" s="37"/>
      <c r="O130" s="37"/>
      <c r="P130" s="43"/>
      <c r="Q130" s="49">
        <f>Q131</f>
        <v>0</v>
      </c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>
        <f>AB131</f>
        <v>0</v>
      </c>
      <c r="AC130" s="37">
        <f>AC131</f>
        <v>0</v>
      </c>
      <c r="AD130" s="37">
        <f>AD131</f>
        <v>0</v>
      </c>
      <c r="AE130" s="37">
        <f>AE131</f>
        <v>0</v>
      </c>
      <c r="AF130" s="37">
        <f>AF131</f>
        <v>0</v>
      </c>
      <c r="AG130" s="37">
        <f>AG131</f>
        <v>0</v>
      </c>
      <c r="AH130" s="37">
        <f>AH131</f>
        <v>0</v>
      </c>
      <c r="AI130" s="37">
        <f>AI131</f>
        <v>0</v>
      </c>
      <c r="AJ130" s="37">
        <f>AJ131</f>
        <v>0</v>
      </c>
      <c r="AK130" s="37">
        <f>AK131</f>
        <v>0</v>
      </c>
      <c r="AL130" s="37">
        <f>AL131</f>
        <v>0</v>
      </c>
      <c r="AM130" s="37">
        <f>AM131</f>
        <v>0</v>
      </c>
      <c r="AN130" s="37">
        <f>AN131</f>
        <v>0</v>
      </c>
      <c r="AO130" s="37">
        <f>AO131</f>
        <v>0</v>
      </c>
      <c r="AP130" s="37">
        <f>AP131</f>
        <v>0</v>
      </c>
      <c r="AQ130" s="37">
        <f>AQ131</f>
        <v>0</v>
      </c>
      <c r="AR130" s="37">
        <f>AR131</f>
        <v>0</v>
      </c>
      <c r="AS130" s="37">
        <f>AS131</f>
        <v>0</v>
      </c>
      <c r="AT130" s="37">
        <f>AT131</f>
        <v>0</v>
      </c>
      <c r="AU130" s="37">
        <f>AU131</f>
        <v>0</v>
      </c>
      <c r="AV130" s="37">
        <f>AV131</f>
        <v>0</v>
      </c>
      <c r="AW130" s="37">
        <f>AW131</f>
        <v>0</v>
      </c>
      <c r="AX130" s="37">
        <f>AX131</f>
        <v>0</v>
      </c>
      <c r="AY130" s="37">
        <f>AY131</f>
        <v>0</v>
      </c>
      <c r="AZ130" s="37">
        <f>AZ131</f>
        <v>0</v>
      </c>
      <c r="BA130" s="37">
        <f>BA131</f>
        <v>0</v>
      </c>
      <c r="BB130" s="37">
        <f>BB131</f>
        <v>0</v>
      </c>
      <c r="BC130" s="37">
        <f>BC131</f>
        <v>0</v>
      </c>
      <c r="BD130" s="21">
        <f>BE130+BL130+BQ130</f>
        <v>0</v>
      </c>
      <c r="BE130" s="21">
        <f>BF130+BH130</f>
        <v>0</v>
      </c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>
        <f>CD131</f>
        <v>0</v>
      </c>
      <c r="CE130" s="37">
        <f>CF130+CM130+CR130</f>
        <v>0</v>
      </c>
      <c r="CF130" s="21">
        <f>CG130+CI130</f>
        <v>0</v>
      </c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>
        <f>DE131</f>
        <v>0</v>
      </c>
      <c r="DF130" s="37">
        <f>DG130+DN130+DS130</f>
        <v>0</v>
      </c>
      <c r="DG130" s="21">
        <f>DH130+DJ130</f>
        <v>0</v>
      </c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>
        <f>EF131</f>
        <v>0</v>
      </c>
      <c r="EG130" s="21">
        <f>EH130+EO130+ET130</f>
        <v>0</v>
      </c>
      <c r="EH130" s="37">
        <f>EI130+EK130</f>
        <v>0</v>
      </c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3">
        <f>FG131</f>
        <v>0</v>
      </c>
      <c r="FH130" s="44"/>
      <c r="FI130" s="21">
        <f>FJ130+FL130</f>
        <v>0</v>
      </c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43"/>
      <c r="GH130" s="49">
        <f>GH131</f>
        <v>0.02</v>
      </c>
      <c r="GI130" s="37">
        <f>GI131</f>
        <v>0.02</v>
      </c>
      <c r="GJ130" s="37">
        <f>GJ131</f>
        <v>0.02</v>
      </c>
      <c r="GK130" s="37">
        <f>GK131</f>
        <v>0.02</v>
      </c>
      <c r="GL130" s="37">
        <f>GL131</f>
        <v>0.02</v>
      </c>
      <c r="GM130" s="37">
        <f>GM131</f>
        <v>0.02</v>
      </c>
      <c r="GN130" s="33">
        <f>GH130+GI130+GJ130+GK130+GL130+GM130</f>
        <v>0.12000000000000001</v>
      </c>
    </row>
    <row r="131" spans="1:196" s="15" customFormat="1" ht="31.5" outlineLevel="1" x14ac:dyDescent="0.25">
      <c r="A131" s="69" t="s">
        <v>58</v>
      </c>
      <c r="B131" s="70" t="s">
        <v>57</v>
      </c>
      <c r="C131" s="40"/>
      <c r="D131" s="39"/>
      <c r="E131" s="39">
        <v>2012</v>
      </c>
      <c r="F131" s="39">
        <v>2017</v>
      </c>
      <c r="G131" s="21"/>
      <c r="H131" s="21">
        <f>FG131</f>
        <v>0</v>
      </c>
      <c r="I131" s="38">
        <v>7.0000000000000001E-3</v>
      </c>
      <c r="J131" s="36"/>
      <c r="K131" s="21"/>
      <c r="L131" s="21"/>
      <c r="M131" s="21"/>
      <c r="N131" s="21"/>
      <c r="O131" s="21"/>
      <c r="P131" s="35"/>
      <c r="Q131" s="34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>
        <f>EH131+EO131+ET131</f>
        <v>0</v>
      </c>
      <c r="EH131" s="21">
        <f>EI131+EK131</f>
        <v>0</v>
      </c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33">
        <f>EF131+DE131+CD131+BC131+AB131+Q131</f>
        <v>0</v>
      </c>
      <c r="FH131" s="36"/>
      <c r="FI131" s="21">
        <f>FJ131+FL131</f>
        <v>0</v>
      </c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35"/>
      <c r="GH131" s="34">
        <v>0.02</v>
      </c>
      <c r="GI131" s="21">
        <v>0.02</v>
      </c>
      <c r="GJ131" s="21">
        <v>0.02</v>
      </c>
      <c r="GK131" s="21">
        <v>0.02</v>
      </c>
      <c r="GL131" s="21">
        <v>0.02</v>
      </c>
      <c r="GM131" s="21">
        <v>0.02</v>
      </c>
      <c r="GN131" s="33">
        <f>GH131+GI131+GJ131+GK131+GL131+GM131</f>
        <v>0.12000000000000001</v>
      </c>
    </row>
    <row r="132" spans="1:196" s="74" customFormat="1" ht="0.75" customHeight="1" outlineLevel="1" x14ac:dyDescent="0.25">
      <c r="A132" s="76"/>
      <c r="B132" s="75" t="s">
        <v>34</v>
      </c>
      <c r="C132" s="46"/>
      <c r="D132" s="50"/>
      <c r="E132" s="50"/>
      <c r="F132" s="50"/>
      <c r="G132" s="37"/>
      <c r="H132" s="37"/>
      <c r="I132" s="33"/>
      <c r="J132" s="44"/>
      <c r="K132" s="37"/>
      <c r="L132" s="37"/>
      <c r="M132" s="37"/>
      <c r="N132" s="37"/>
      <c r="O132" s="37"/>
      <c r="P132" s="43"/>
      <c r="Q132" s="49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>
        <f>AD132+AK132+AP132</f>
        <v>0</v>
      </c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21">
        <f>BE132+BL132+BQ132</f>
        <v>0</v>
      </c>
      <c r="BE132" s="21">
        <f>BF132+BH132</f>
        <v>0</v>
      </c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>
        <f>CF132+CM132+CR132</f>
        <v>0</v>
      </c>
      <c r="CF132" s="21">
        <f>CG132+CI132</f>
        <v>0</v>
      </c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>
        <f>DG132+DN132+DS132</f>
        <v>0</v>
      </c>
      <c r="DG132" s="21">
        <f>DH132+DJ132</f>
        <v>0</v>
      </c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21">
        <f>EH132+EO132+ET132</f>
        <v>0</v>
      </c>
      <c r="EH132" s="37">
        <f>EI132+EK132</f>
        <v>0</v>
      </c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3"/>
      <c r="FH132" s="44"/>
      <c r="FI132" s="21">
        <f>FJ132+FL132</f>
        <v>0</v>
      </c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43"/>
      <c r="GH132" s="49"/>
      <c r="GI132" s="37"/>
      <c r="GJ132" s="37"/>
      <c r="GK132" s="37"/>
      <c r="GL132" s="37"/>
      <c r="GM132" s="37"/>
      <c r="GN132" s="33"/>
    </row>
    <row r="133" spans="1:196" s="74" customFormat="1" ht="17.25" hidden="1" customHeight="1" outlineLevel="1" x14ac:dyDescent="0.25">
      <c r="A133" s="76"/>
      <c r="B133" s="77"/>
      <c r="C133" s="46"/>
      <c r="D133" s="50"/>
      <c r="E133" s="50"/>
      <c r="F133" s="50"/>
      <c r="G133" s="37"/>
      <c r="H133" s="37"/>
      <c r="I133" s="33"/>
      <c r="J133" s="44"/>
      <c r="K133" s="37"/>
      <c r="L133" s="37"/>
      <c r="M133" s="37"/>
      <c r="N133" s="37"/>
      <c r="O133" s="37"/>
      <c r="P133" s="43"/>
      <c r="Q133" s="49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>
        <f>AD133+AK133+AP133</f>
        <v>0</v>
      </c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21">
        <f>BE133+BL133+BQ133</f>
        <v>0</v>
      </c>
      <c r="BE133" s="21">
        <f>BF133+BH133</f>
        <v>0</v>
      </c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>
        <f>CF133+CM133+CR133</f>
        <v>0</v>
      </c>
      <c r="CF133" s="21">
        <f>CG133+CI133</f>
        <v>0</v>
      </c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>
        <f>DG133+DN133+DS133</f>
        <v>0</v>
      </c>
      <c r="DG133" s="21">
        <f>DH133+DJ133</f>
        <v>0</v>
      </c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21">
        <f>EH133+EO133+ET133</f>
        <v>0</v>
      </c>
      <c r="EH133" s="37">
        <f>EI133+EK133</f>
        <v>0</v>
      </c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3"/>
      <c r="FH133" s="44"/>
      <c r="FI133" s="21">
        <f>FJ133+FL133</f>
        <v>0</v>
      </c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43"/>
      <c r="GH133" s="49"/>
      <c r="GI133" s="37"/>
      <c r="GJ133" s="37"/>
      <c r="GK133" s="37"/>
      <c r="GL133" s="37"/>
      <c r="GM133" s="37"/>
      <c r="GN133" s="33"/>
    </row>
    <row r="134" spans="1:196" s="74" customFormat="1" ht="17.25" hidden="1" customHeight="1" outlineLevel="1" x14ac:dyDescent="0.25">
      <c r="A134" s="76"/>
      <c r="B134" s="75" t="s">
        <v>56</v>
      </c>
      <c r="C134" s="46"/>
      <c r="D134" s="50"/>
      <c r="E134" s="50"/>
      <c r="F134" s="50"/>
      <c r="G134" s="37"/>
      <c r="H134" s="37"/>
      <c r="I134" s="33"/>
      <c r="J134" s="44"/>
      <c r="K134" s="37"/>
      <c r="L134" s="37"/>
      <c r="M134" s="37"/>
      <c r="N134" s="37"/>
      <c r="O134" s="37"/>
      <c r="P134" s="43"/>
      <c r="Q134" s="49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>
        <f>AD134+AK134+AP134</f>
        <v>0</v>
      </c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21">
        <f>BE134+BL134+BQ134</f>
        <v>0</v>
      </c>
      <c r="BE134" s="21">
        <f>BF134+BH134</f>
        <v>0</v>
      </c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>
        <f>CF134+CM134+CR134</f>
        <v>0</v>
      </c>
      <c r="CF134" s="21">
        <f>CG134+CI134</f>
        <v>0</v>
      </c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>
        <f>DG134+DN134+DS134</f>
        <v>0</v>
      </c>
      <c r="DG134" s="21">
        <f>DH134+DJ134</f>
        <v>0</v>
      </c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21">
        <f>EH134+EO134+ET134</f>
        <v>0</v>
      </c>
      <c r="EH134" s="37">
        <f>EI134+EK134</f>
        <v>0</v>
      </c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3"/>
      <c r="FH134" s="44"/>
      <c r="FI134" s="21">
        <f>FJ134+FL134</f>
        <v>0</v>
      </c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43"/>
      <c r="GH134" s="49"/>
      <c r="GI134" s="37"/>
      <c r="GJ134" s="37"/>
      <c r="GK134" s="37"/>
      <c r="GL134" s="37"/>
      <c r="GM134" s="37"/>
      <c r="GN134" s="33"/>
    </row>
    <row r="135" spans="1:196" s="74" customFormat="1" ht="17.25" hidden="1" customHeight="1" outlineLevel="1" x14ac:dyDescent="0.25">
      <c r="A135" s="76"/>
      <c r="B135" s="77"/>
      <c r="C135" s="46"/>
      <c r="D135" s="50"/>
      <c r="E135" s="50"/>
      <c r="F135" s="50"/>
      <c r="G135" s="37"/>
      <c r="H135" s="37"/>
      <c r="I135" s="33"/>
      <c r="J135" s="44"/>
      <c r="K135" s="37"/>
      <c r="L135" s="37"/>
      <c r="M135" s="37"/>
      <c r="N135" s="37"/>
      <c r="O135" s="37"/>
      <c r="P135" s="43"/>
      <c r="Q135" s="49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>
        <f>AD135+AK135+AP135</f>
        <v>0</v>
      </c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21">
        <f>BE135+BL135+BQ135</f>
        <v>0</v>
      </c>
      <c r="BE135" s="21">
        <f>BF135+BH135</f>
        <v>0</v>
      </c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>
        <f>CF135+CM135+CR135</f>
        <v>0</v>
      </c>
      <c r="CF135" s="21">
        <f>CG135+CI135</f>
        <v>0</v>
      </c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>
        <f>DG135+DN135+DS135</f>
        <v>0</v>
      </c>
      <c r="DG135" s="21">
        <f>DH135+DJ135</f>
        <v>0</v>
      </c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21">
        <f>EH135+EO135+ET135</f>
        <v>0</v>
      </c>
      <c r="EH135" s="37">
        <f>EI135+EK135</f>
        <v>0</v>
      </c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3"/>
      <c r="FH135" s="44"/>
      <c r="FI135" s="21">
        <f>FJ135+FL135</f>
        <v>0</v>
      </c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43"/>
      <c r="GH135" s="49"/>
      <c r="GI135" s="37"/>
      <c r="GJ135" s="37"/>
      <c r="GK135" s="37"/>
      <c r="GL135" s="37"/>
      <c r="GM135" s="37"/>
      <c r="GN135" s="33"/>
    </row>
    <row r="136" spans="1:196" s="15" customFormat="1" ht="33" hidden="1" customHeight="1" outlineLevel="1" x14ac:dyDescent="0.25">
      <c r="A136" s="76" t="s">
        <v>55</v>
      </c>
      <c r="B136" s="77" t="s">
        <v>54</v>
      </c>
      <c r="C136" s="40"/>
      <c r="D136" s="85"/>
      <c r="E136" s="39"/>
      <c r="F136" s="39"/>
      <c r="G136" s="21"/>
      <c r="H136" s="21"/>
      <c r="I136" s="38"/>
      <c r="J136" s="36"/>
      <c r="K136" s="21"/>
      <c r="L136" s="21"/>
      <c r="M136" s="21"/>
      <c r="N136" s="21"/>
      <c r="O136" s="21"/>
      <c r="P136" s="35"/>
      <c r="Q136" s="34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37"/>
      <c r="AC136" s="37">
        <f>AD136+AK136+AP136</f>
        <v>0</v>
      </c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21"/>
      <c r="BD136" s="21">
        <f>BE136+BL136+BQ136</f>
        <v>0</v>
      </c>
      <c r="BE136" s="21">
        <f>BF136+BH136</f>
        <v>0</v>
      </c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21"/>
      <c r="CE136" s="37">
        <f>CF136+CM136+CR136</f>
        <v>0</v>
      </c>
      <c r="CF136" s="21">
        <f>CG136+CI136</f>
        <v>0</v>
      </c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21"/>
      <c r="DF136" s="37">
        <f>DG136+DN136+DS136</f>
        <v>0</v>
      </c>
      <c r="DG136" s="21">
        <f>DH136+DJ136</f>
        <v>0</v>
      </c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21"/>
      <c r="EG136" s="21">
        <f>EH136+EO136+ET136</f>
        <v>0</v>
      </c>
      <c r="EH136" s="37">
        <f>EI136+EK136</f>
        <v>0</v>
      </c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3">
        <f>EF136+DE136+CD136+BC136+AB136+Q136</f>
        <v>0</v>
      </c>
      <c r="FH136" s="44"/>
      <c r="FI136" s="21">
        <f>FJ136+FL136</f>
        <v>0</v>
      </c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/>
      <c r="FY136" s="37"/>
      <c r="FZ136" s="37"/>
      <c r="GA136" s="37"/>
      <c r="GB136" s="37"/>
      <c r="GC136" s="37"/>
      <c r="GD136" s="37"/>
      <c r="GE136" s="37"/>
      <c r="GF136" s="37"/>
      <c r="GG136" s="43"/>
      <c r="GH136" s="34"/>
      <c r="GI136" s="21"/>
      <c r="GJ136" s="21"/>
      <c r="GK136" s="21"/>
      <c r="GL136" s="21"/>
      <c r="GM136" s="21"/>
      <c r="GN136" s="33">
        <f>GM136+GL136+GK136+GJ136+GI136+GH136</f>
        <v>0</v>
      </c>
    </row>
    <row r="137" spans="1:196" s="15" customFormat="1" ht="17.25" customHeight="1" outlineLevel="1" x14ac:dyDescent="0.25">
      <c r="A137" s="76" t="s">
        <v>53</v>
      </c>
      <c r="B137" s="77" t="s">
        <v>52</v>
      </c>
      <c r="C137" s="46"/>
      <c r="D137" s="50"/>
      <c r="E137" s="50"/>
      <c r="F137" s="50"/>
      <c r="G137" s="37"/>
      <c r="H137" s="37"/>
      <c r="I137" s="33"/>
      <c r="J137" s="36"/>
      <c r="K137" s="21"/>
      <c r="L137" s="21"/>
      <c r="M137" s="21"/>
      <c r="N137" s="21"/>
      <c r="O137" s="21"/>
      <c r="P137" s="35"/>
      <c r="Q137" s="34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37"/>
      <c r="AC137" s="37">
        <f>AD137+AK137+AP137</f>
        <v>0</v>
      </c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21"/>
      <c r="BD137" s="21">
        <f>BE137+BL137+BQ137</f>
        <v>0</v>
      </c>
      <c r="BE137" s="21">
        <f>BF137+BH137</f>
        <v>0</v>
      </c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21"/>
      <c r="CE137" s="37">
        <f>CF137+CM137+CR137</f>
        <v>0</v>
      </c>
      <c r="CF137" s="21">
        <f>CG137+CI137</f>
        <v>0</v>
      </c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21"/>
      <c r="DF137" s="37">
        <f>DG137+DN137+DS137</f>
        <v>0</v>
      </c>
      <c r="DG137" s="21">
        <f>DH137+DJ137</f>
        <v>0</v>
      </c>
      <c r="DH137" s="37"/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7"/>
      <c r="EE137" s="37"/>
      <c r="EF137" s="21"/>
      <c r="EG137" s="21">
        <f>EH137+EO137+ET137</f>
        <v>0</v>
      </c>
      <c r="EH137" s="37">
        <f>EI137+EK137</f>
        <v>0</v>
      </c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37"/>
      <c r="FC137" s="37"/>
      <c r="FD137" s="37"/>
      <c r="FE137" s="37"/>
      <c r="FF137" s="37"/>
      <c r="FG137" s="33">
        <f>EF137+DE137+CD137+BC137+AB137+Q137</f>
        <v>0</v>
      </c>
      <c r="FH137" s="44"/>
      <c r="FI137" s="21">
        <f>FJ137+FL137</f>
        <v>0</v>
      </c>
      <c r="FJ137" s="37"/>
      <c r="FK137" s="37"/>
      <c r="FL137" s="37"/>
      <c r="FM137" s="37"/>
      <c r="FN137" s="37"/>
      <c r="FO137" s="37"/>
      <c r="FP137" s="37"/>
      <c r="FQ137" s="37"/>
      <c r="FR137" s="37"/>
      <c r="FS137" s="37"/>
      <c r="FT137" s="37"/>
      <c r="FU137" s="37"/>
      <c r="FV137" s="37"/>
      <c r="FW137" s="37"/>
      <c r="FX137" s="37"/>
      <c r="FY137" s="37"/>
      <c r="FZ137" s="37"/>
      <c r="GA137" s="37"/>
      <c r="GB137" s="37"/>
      <c r="GC137" s="37"/>
      <c r="GD137" s="37"/>
      <c r="GE137" s="37"/>
      <c r="GF137" s="37"/>
      <c r="GG137" s="43"/>
      <c r="GH137" s="34"/>
      <c r="GI137" s="21"/>
      <c r="GJ137" s="21"/>
      <c r="GK137" s="21"/>
      <c r="GL137" s="21"/>
      <c r="GM137" s="21"/>
      <c r="GN137" s="33">
        <f>GM137+GL137+GK137+GJ137+GI137+GH137</f>
        <v>0</v>
      </c>
    </row>
    <row r="138" spans="1:196" s="74" customFormat="1" ht="31.5" outlineLevel="1" x14ac:dyDescent="0.25">
      <c r="A138" s="76" t="s">
        <v>51</v>
      </c>
      <c r="B138" s="75" t="s">
        <v>50</v>
      </c>
      <c r="C138" s="46"/>
      <c r="D138" s="50"/>
      <c r="E138" s="50"/>
      <c r="F138" s="50"/>
      <c r="G138" s="37">
        <f>G139+G153</f>
        <v>301.54999999999995</v>
      </c>
      <c r="H138" s="37">
        <f>H139+H153</f>
        <v>258.95499999999998</v>
      </c>
      <c r="I138" s="33">
        <f>I139+I153</f>
        <v>42.594999999999999</v>
      </c>
      <c r="J138" s="44">
        <f>J139+J153</f>
        <v>0</v>
      </c>
      <c r="K138" s="37">
        <f>K139+K153</f>
        <v>0</v>
      </c>
      <c r="L138" s="37">
        <f>L139+L153</f>
        <v>0</v>
      </c>
      <c r="M138" s="37">
        <f>M139+M153</f>
        <v>0</v>
      </c>
      <c r="N138" s="37">
        <f>N139+N153</f>
        <v>0</v>
      </c>
      <c r="O138" s="37">
        <f>O139+O153</f>
        <v>0</v>
      </c>
      <c r="P138" s="43">
        <f>P139+P153</f>
        <v>0</v>
      </c>
      <c r="Q138" s="49">
        <f>Q139+Q153</f>
        <v>64.997</v>
      </c>
      <c r="R138" s="37">
        <f>R139+R153</f>
        <v>9.0540000000000003</v>
      </c>
      <c r="S138" s="37">
        <f>S139+S153</f>
        <v>0</v>
      </c>
      <c r="T138" s="37">
        <f>T139+T153</f>
        <v>0</v>
      </c>
      <c r="U138" s="37">
        <f>V138</f>
        <v>9.0540000000000003</v>
      </c>
      <c r="V138" s="37">
        <f>V139+V153</f>
        <v>9.0540000000000003</v>
      </c>
      <c r="W138" s="37">
        <f>W139+W153</f>
        <v>0</v>
      </c>
      <c r="X138" s="37">
        <f>X139+X153</f>
        <v>14.273999999999999</v>
      </c>
      <c r="Y138" s="37">
        <f>Y139+Y153</f>
        <v>14.273999999999999</v>
      </c>
      <c r="Z138" s="37">
        <f>Z139+Z153</f>
        <v>41.668999999999997</v>
      </c>
      <c r="AA138" s="37">
        <f>AA139+AA153</f>
        <v>41.668999999999997</v>
      </c>
      <c r="AB138" s="37">
        <f>AB139+AB153</f>
        <v>92.41</v>
      </c>
      <c r="AC138" s="37">
        <f>AD138+AK138+AP138</f>
        <v>92.41</v>
      </c>
      <c r="AD138" s="37">
        <f>AE138+AG138</f>
        <v>9.0909999999999993</v>
      </c>
      <c r="AE138" s="37">
        <f>AE139+AE153</f>
        <v>0</v>
      </c>
      <c r="AF138" s="37">
        <f>AF139+AF153</f>
        <v>0</v>
      </c>
      <c r="AG138" s="37">
        <f>AI138</f>
        <v>9.0909999999999993</v>
      </c>
      <c r="AH138" s="37">
        <f>AH139+AH153</f>
        <v>0</v>
      </c>
      <c r="AI138" s="37">
        <f>AI139+AI153</f>
        <v>9.0909999999999993</v>
      </c>
      <c r="AJ138" s="37">
        <f>AJ139+AJ153</f>
        <v>0</v>
      </c>
      <c r="AK138" s="37">
        <f>AK139+AK153</f>
        <v>0</v>
      </c>
      <c r="AL138" s="37">
        <f>AL139+AL153</f>
        <v>0</v>
      </c>
      <c r="AM138" s="37">
        <f>AM139+AM153</f>
        <v>0</v>
      </c>
      <c r="AN138" s="37">
        <f>AN139+AN153</f>
        <v>0</v>
      </c>
      <c r="AO138" s="37">
        <f>AO139+AO153</f>
        <v>0</v>
      </c>
      <c r="AP138" s="37">
        <f>AR138</f>
        <v>83.319000000000003</v>
      </c>
      <c r="AQ138" s="37">
        <f>AQ139+AQ153</f>
        <v>0</v>
      </c>
      <c r="AR138" s="37">
        <f>AR139+AR153</f>
        <v>83.319000000000003</v>
      </c>
      <c r="AS138" s="37">
        <f>AS139+AS153</f>
        <v>0</v>
      </c>
      <c r="AT138" s="37">
        <f>AT139+AT153</f>
        <v>0</v>
      </c>
      <c r="AU138" s="37">
        <f>AU139+AU153</f>
        <v>0</v>
      </c>
      <c r="AV138" s="37">
        <f>AV139+AV153</f>
        <v>0</v>
      </c>
      <c r="AW138" s="37">
        <f>AW139+AW153</f>
        <v>0</v>
      </c>
      <c r="AX138" s="37">
        <f>AX139+AX153</f>
        <v>0</v>
      </c>
      <c r="AY138" s="37">
        <f>AY139+AY153</f>
        <v>0</v>
      </c>
      <c r="AZ138" s="37">
        <f>AZ139+AZ153</f>
        <v>0</v>
      </c>
      <c r="BA138" s="37">
        <f>BA139+BA153</f>
        <v>0</v>
      </c>
      <c r="BB138" s="37">
        <f>BB139+BB153</f>
        <v>0</v>
      </c>
      <c r="BC138" s="37">
        <f>BC139+BC153</f>
        <v>34.24</v>
      </c>
      <c r="BD138" s="37">
        <f>BE138+BL138+BQ138</f>
        <v>34.24</v>
      </c>
      <c r="BE138" s="37">
        <f>BF138+BH138</f>
        <v>4.72</v>
      </c>
      <c r="BF138" s="37">
        <f>BF139+BF153</f>
        <v>0</v>
      </c>
      <c r="BG138" s="37">
        <f>BG139+BG153</f>
        <v>0</v>
      </c>
      <c r="BH138" s="37">
        <f>BH139+BH153</f>
        <v>4.72</v>
      </c>
      <c r="BI138" s="37">
        <f>BI139+BI153</f>
        <v>0</v>
      </c>
      <c r="BJ138" s="37">
        <f>BJ139+BJ153</f>
        <v>4.72</v>
      </c>
      <c r="BK138" s="37">
        <f>BK139+BK153</f>
        <v>0</v>
      </c>
      <c r="BL138" s="37">
        <f>BL139+BL153</f>
        <v>0</v>
      </c>
      <c r="BM138" s="37">
        <f>BM139+BM153</f>
        <v>0</v>
      </c>
      <c r="BN138" s="37">
        <f>BN139+BN153</f>
        <v>0</v>
      </c>
      <c r="BO138" s="37">
        <f>BO139+BO153</f>
        <v>0</v>
      </c>
      <c r="BP138" s="37">
        <f>BP139+BP153</f>
        <v>0</v>
      </c>
      <c r="BQ138" s="37">
        <f>BQ139+BQ153</f>
        <v>29.52</v>
      </c>
      <c r="BR138" s="37">
        <f>BR139+BR153</f>
        <v>0</v>
      </c>
      <c r="BS138" s="37">
        <f>BS139+BS153</f>
        <v>29.52</v>
      </c>
      <c r="BT138" s="37">
        <f>BT139+BT153</f>
        <v>0</v>
      </c>
      <c r="BU138" s="37">
        <f>BU139+BU153</f>
        <v>0</v>
      </c>
      <c r="BV138" s="37">
        <f>BV139+BV153</f>
        <v>0</v>
      </c>
      <c r="BW138" s="37">
        <f>BW139+BW153</f>
        <v>0</v>
      </c>
      <c r="BX138" s="37">
        <f>BX139+BX153</f>
        <v>0</v>
      </c>
      <c r="BY138" s="37">
        <f>BY139+BY153</f>
        <v>0</v>
      </c>
      <c r="BZ138" s="37">
        <f>BZ139+BZ153</f>
        <v>0</v>
      </c>
      <c r="CA138" s="37">
        <f>CA139+CA153</f>
        <v>0</v>
      </c>
      <c r="CB138" s="37">
        <f>CB139+CB153</f>
        <v>0</v>
      </c>
      <c r="CC138" s="37">
        <f>CC139+CC153</f>
        <v>0</v>
      </c>
      <c r="CD138" s="37">
        <f>CD139+CD153</f>
        <v>23.03</v>
      </c>
      <c r="CE138" s="37">
        <f>CF138+CM138+CR138</f>
        <v>23.03</v>
      </c>
      <c r="CF138" s="37">
        <f>CG138+CI138</f>
        <v>4.6020000000000003</v>
      </c>
      <c r="CG138" s="37">
        <f>CG139+CG153</f>
        <v>0</v>
      </c>
      <c r="CH138" s="37">
        <f>CH139+CH153</f>
        <v>0</v>
      </c>
      <c r="CI138" s="37">
        <f>CI139+CI153</f>
        <v>4.6020000000000003</v>
      </c>
      <c r="CJ138" s="37">
        <f>CJ139+CJ153</f>
        <v>0</v>
      </c>
      <c r="CK138" s="37">
        <f>CK139+CK153</f>
        <v>4.6020000000000003</v>
      </c>
      <c r="CL138" s="37">
        <f>CL139+CL153</f>
        <v>0</v>
      </c>
      <c r="CM138" s="37">
        <f>CM139+CM153</f>
        <v>0</v>
      </c>
      <c r="CN138" s="37">
        <f>CN139+CN153</f>
        <v>0</v>
      </c>
      <c r="CO138" s="37">
        <f>CO139+CO153</f>
        <v>0</v>
      </c>
      <c r="CP138" s="37">
        <f>CP139+CP153</f>
        <v>0</v>
      </c>
      <c r="CQ138" s="37">
        <f>CQ139+CQ153</f>
        <v>0</v>
      </c>
      <c r="CR138" s="37">
        <f>CR139+CR153</f>
        <v>18.428000000000001</v>
      </c>
      <c r="CS138" s="37">
        <f>CS139+CS153</f>
        <v>0</v>
      </c>
      <c r="CT138" s="37">
        <f>CT139+CT153</f>
        <v>18.428000000000001</v>
      </c>
      <c r="CU138" s="37">
        <f>CU139+CU153</f>
        <v>0</v>
      </c>
      <c r="CV138" s="37">
        <f>CV139+CV153</f>
        <v>0</v>
      </c>
      <c r="CW138" s="37">
        <f>CW139+CW153</f>
        <v>0</v>
      </c>
      <c r="CX138" s="37">
        <f>CX139+CX153</f>
        <v>0</v>
      </c>
      <c r="CY138" s="37">
        <f>CY139+CY153</f>
        <v>0</v>
      </c>
      <c r="CZ138" s="37">
        <f>CZ139+CZ153</f>
        <v>0</v>
      </c>
      <c r="DA138" s="37">
        <f>DA139+DA153</f>
        <v>0</v>
      </c>
      <c r="DB138" s="37">
        <f>DB139+DB153</f>
        <v>0</v>
      </c>
      <c r="DC138" s="37">
        <f>DC139+DC153</f>
        <v>0</v>
      </c>
      <c r="DD138" s="37">
        <f>DD139+DD153</f>
        <v>0</v>
      </c>
      <c r="DE138" s="37">
        <f>DE139+DE153</f>
        <v>22.439999999999998</v>
      </c>
      <c r="DF138" s="37">
        <f>DG138+DN138+DS138</f>
        <v>22.439999999999998</v>
      </c>
      <c r="DG138" s="37">
        <f>DH138+DJ138</f>
        <v>4.484</v>
      </c>
      <c r="DH138" s="37">
        <f>DH139+DH153</f>
        <v>0</v>
      </c>
      <c r="DI138" s="37">
        <f>DI139+DI153</f>
        <v>0</v>
      </c>
      <c r="DJ138" s="37">
        <f>DJ139+DJ153</f>
        <v>4.484</v>
      </c>
      <c r="DK138" s="37">
        <f>DK139+DK153</f>
        <v>0</v>
      </c>
      <c r="DL138" s="37">
        <f>DL139+DL153</f>
        <v>4.484</v>
      </c>
      <c r="DM138" s="37">
        <f>DM139+DM153</f>
        <v>0</v>
      </c>
      <c r="DN138" s="37">
        <f>DN139+DN153</f>
        <v>0</v>
      </c>
      <c r="DO138" s="37">
        <f>DO139+DO153</f>
        <v>0</v>
      </c>
      <c r="DP138" s="37">
        <f>DP139+DP153</f>
        <v>0</v>
      </c>
      <c r="DQ138" s="37">
        <f>DQ139+DQ153</f>
        <v>0</v>
      </c>
      <c r="DR138" s="37">
        <f>DR139+DR153</f>
        <v>0</v>
      </c>
      <c r="DS138" s="37">
        <f>DS139+DS153</f>
        <v>17.956</v>
      </c>
      <c r="DT138" s="37">
        <f>DT139+DT153</f>
        <v>0</v>
      </c>
      <c r="DU138" s="37">
        <f>DU139+DU153</f>
        <v>17.956</v>
      </c>
      <c r="DV138" s="37">
        <f>DV139+DV153</f>
        <v>0</v>
      </c>
      <c r="DW138" s="37">
        <f>DW139+DW153</f>
        <v>0</v>
      </c>
      <c r="DX138" s="37">
        <f>DX139+DX153</f>
        <v>0</v>
      </c>
      <c r="DY138" s="37">
        <f>DY139+DY153</f>
        <v>0</v>
      </c>
      <c r="DZ138" s="37">
        <f>DZ139+DZ153</f>
        <v>0</v>
      </c>
      <c r="EA138" s="37">
        <f>EA139+EA153</f>
        <v>0</v>
      </c>
      <c r="EB138" s="37">
        <f>EB139+EB153</f>
        <v>0</v>
      </c>
      <c r="EC138" s="37">
        <f>EC139+EC153</f>
        <v>0</v>
      </c>
      <c r="ED138" s="37">
        <f>ED139+ED153</f>
        <v>0</v>
      </c>
      <c r="EE138" s="37">
        <f>EE139+EE153</f>
        <v>0</v>
      </c>
      <c r="EF138" s="37">
        <f>EF139+EF153</f>
        <v>21.837999999999997</v>
      </c>
      <c r="EG138" s="37">
        <f>EH138+EO138+ET138</f>
        <v>21.837999999999997</v>
      </c>
      <c r="EH138" s="37">
        <f>EI138+EK138</f>
        <v>4.3659999999999997</v>
      </c>
      <c r="EI138" s="37">
        <f>EI139+EI153</f>
        <v>0</v>
      </c>
      <c r="EJ138" s="37">
        <f>EJ139+EJ153</f>
        <v>0</v>
      </c>
      <c r="EK138" s="37">
        <f>EK139+EK153</f>
        <v>4.3659999999999997</v>
      </c>
      <c r="EL138" s="37">
        <f>EL139+EL153</f>
        <v>0</v>
      </c>
      <c r="EM138" s="37">
        <f>EM139+EM153</f>
        <v>4.3659999999999997</v>
      </c>
      <c r="EN138" s="37">
        <f>EN139+EN153</f>
        <v>0</v>
      </c>
      <c r="EO138" s="37">
        <f>EO139+EO153</f>
        <v>0</v>
      </c>
      <c r="EP138" s="37">
        <f>EP139+EP153</f>
        <v>0</v>
      </c>
      <c r="EQ138" s="37">
        <f>EQ139+EQ153</f>
        <v>0</v>
      </c>
      <c r="ER138" s="37">
        <f>ER139+ER153</f>
        <v>0</v>
      </c>
      <c r="ES138" s="37">
        <f>ES139+ES153</f>
        <v>0</v>
      </c>
      <c r="ET138" s="37">
        <f>ET139+ET153</f>
        <v>17.471999999999998</v>
      </c>
      <c r="EU138" s="37">
        <f>EU139+EU153</f>
        <v>0</v>
      </c>
      <c r="EV138" s="37">
        <f>EV139+EV153</f>
        <v>17.471999999999998</v>
      </c>
      <c r="EW138" s="37">
        <f>EW139+EW153</f>
        <v>0</v>
      </c>
      <c r="EX138" s="37">
        <f>EX139+EX153</f>
        <v>0</v>
      </c>
      <c r="EY138" s="37">
        <f>EY139+EY153</f>
        <v>0</v>
      </c>
      <c r="EZ138" s="37">
        <f>EZ139+EZ153</f>
        <v>0</v>
      </c>
      <c r="FA138" s="37">
        <f>FA139+FA153</f>
        <v>0</v>
      </c>
      <c r="FB138" s="37">
        <f>FB139+FB153</f>
        <v>0</v>
      </c>
      <c r="FC138" s="37">
        <f>FC139+FC153</f>
        <v>0</v>
      </c>
      <c r="FD138" s="37">
        <f>FD139+FD153</f>
        <v>0</v>
      </c>
      <c r="FE138" s="37">
        <f>FE139+FE153</f>
        <v>0</v>
      </c>
      <c r="FF138" s="37">
        <f>FF139+FF153</f>
        <v>0</v>
      </c>
      <c r="FG138" s="33">
        <f>FG139+FG153</f>
        <v>258.95499999999998</v>
      </c>
      <c r="FH138" s="44">
        <f>FH139+FH153</f>
        <v>72.634</v>
      </c>
      <c r="FI138" s="21">
        <f>FJ138+FL138</f>
        <v>36.317</v>
      </c>
      <c r="FJ138" s="37">
        <f>FJ139+FJ153</f>
        <v>0</v>
      </c>
      <c r="FK138" s="37"/>
      <c r="FL138" s="37">
        <f>FL139+FL153</f>
        <v>36.317</v>
      </c>
      <c r="FM138" s="37"/>
      <c r="FN138" s="37">
        <f>FN139+FN153</f>
        <v>36.317</v>
      </c>
      <c r="FO138" s="37"/>
      <c r="FP138" s="37">
        <f>FP139+FP153</f>
        <v>0</v>
      </c>
      <c r="FQ138" s="37"/>
      <c r="FR138" s="37"/>
      <c r="FS138" s="37"/>
      <c r="FT138" s="37"/>
      <c r="FU138" s="37">
        <f>FU139+FU153</f>
        <v>180.96899999999999</v>
      </c>
      <c r="FV138" s="37"/>
      <c r="FW138" s="37">
        <f>FW139+FW153</f>
        <v>180.96899999999999</v>
      </c>
      <c r="FX138" s="37"/>
      <c r="FY138" s="37">
        <f>FY139+FY153</f>
        <v>41.668999999999997</v>
      </c>
      <c r="FZ138" s="37">
        <f>FZ139+FZ153</f>
        <v>41.668999999999997</v>
      </c>
      <c r="GA138" s="37"/>
      <c r="GB138" s="37"/>
      <c r="GC138" s="37"/>
      <c r="GD138" s="37"/>
      <c r="GE138" s="37"/>
      <c r="GF138" s="37"/>
      <c r="GG138" s="43"/>
      <c r="GH138" s="49">
        <f>GH139+GH153</f>
        <v>78.142399999999995</v>
      </c>
      <c r="GI138" s="37">
        <f>GI139+GI153</f>
        <v>78.319000000000003</v>
      </c>
      <c r="GJ138" s="37">
        <f>GJ139+GJ153</f>
        <v>20</v>
      </c>
      <c r="GK138" s="37">
        <f>GK139+GK153</f>
        <v>19.5</v>
      </c>
      <c r="GL138" s="37">
        <f>GL139+GL153</f>
        <v>19</v>
      </c>
      <c r="GM138" s="37">
        <f>GM139+GM153</f>
        <v>18.490000000000002</v>
      </c>
      <c r="GN138" s="33">
        <f>GN139+GN153</f>
        <v>233.45139999999998</v>
      </c>
    </row>
    <row r="139" spans="1:196" s="74" customFormat="1" ht="17.25" customHeight="1" outlineLevel="1" x14ac:dyDescent="0.25">
      <c r="A139" s="76"/>
      <c r="B139" s="77" t="s">
        <v>49</v>
      </c>
      <c r="C139" s="46"/>
      <c r="D139" s="50"/>
      <c r="E139" s="50"/>
      <c r="F139" s="50"/>
      <c r="G139" s="37">
        <f>G140+G148</f>
        <v>301.54999999999995</v>
      </c>
      <c r="H139" s="37">
        <f>H140+H148</f>
        <v>258.95499999999998</v>
      </c>
      <c r="I139" s="33">
        <f>I140+I148</f>
        <v>42.594999999999999</v>
      </c>
      <c r="J139" s="44">
        <f>J140+J148</f>
        <v>0</v>
      </c>
      <c r="K139" s="37">
        <f>K140+K148</f>
        <v>0</v>
      </c>
      <c r="L139" s="37">
        <f>L140+L148</f>
        <v>0</v>
      </c>
      <c r="M139" s="37">
        <f>M140+M148</f>
        <v>0</v>
      </c>
      <c r="N139" s="37">
        <f>N140+N148</f>
        <v>0</v>
      </c>
      <c r="O139" s="37">
        <f>O140+O148</f>
        <v>0</v>
      </c>
      <c r="P139" s="43">
        <f>P140+P148</f>
        <v>0</v>
      </c>
      <c r="Q139" s="49">
        <f>Q140+Q148</f>
        <v>64.997</v>
      </c>
      <c r="R139" s="37">
        <f>R140+R148</f>
        <v>9.0540000000000003</v>
      </c>
      <c r="S139" s="37">
        <f>S140+S148</f>
        <v>0</v>
      </c>
      <c r="T139" s="37">
        <f>T140+T148</f>
        <v>0</v>
      </c>
      <c r="U139" s="37">
        <f>V139</f>
        <v>9.0540000000000003</v>
      </c>
      <c r="V139" s="37">
        <f>V140+V148</f>
        <v>9.0540000000000003</v>
      </c>
      <c r="W139" s="37">
        <f>W140+W148</f>
        <v>0</v>
      </c>
      <c r="X139" s="37">
        <f>X140+X148</f>
        <v>14.273999999999999</v>
      </c>
      <c r="Y139" s="37">
        <f>Y140+Y148</f>
        <v>14.273999999999999</v>
      </c>
      <c r="Z139" s="37">
        <f>Z140+Z148</f>
        <v>41.668999999999997</v>
      </c>
      <c r="AA139" s="37">
        <f>AA140+AA148</f>
        <v>41.668999999999997</v>
      </c>
      <c r="AB139" s="37">
        <f>AB140+AB148</f>
        <v>92.41</v>
      </c>
      <c r="AC139" s="37">
        <f>AD139+AK139+AP139</f>
        <v>92.41</v>
      </c>
      <c r="AD139" s="37">
        <f>AE139+AG139</f>
        <v>9.0909999999999993</v>
      </c>
      <c r="AE139" s="37">
        <f>AE140+AE148</f>
        <v>0</v>
      </c>
      <c r="AF139" s="37">
        <f>AF140+AF148</f>
        <v>0</v>
      </c>
      <c r="AG139" s="37">
        <f>AI139</f>
        <v>9.0909999999999993</v>
      </c>
      <c r="AH139" s="37">
        <f>AH140+AH148</f>
        <v>0</v>
      </c>
      <c r="AI139" s="37">
        <f>AI140+AI148</f>
        <v>9.0909999999999993</v>
      </c>
      <c r="AJ139" s="37">
        <f>AJ140+AJ148</f>
        <v>0</v>
      </c>
      <c r="AK139" s="37">
        <f>AK140+AK148</f>
        <v>0</v>
      </c>
      <c r="AL139" s="37">
        <f>AL140+AL148</f>
        <v>0</v>
      </c>
      <c r="AM139" s="37">
        <f>AM140+AM148</f>
        <v>0</v>
      </c>
      <c r="AN139" s="37">
        <f>AN140+AN148</f>
        <v>0</v>
      </c>
      <c r="AO139" s="37">
        <f>AO140+AO148</f>
        <v>0</v>
      </c>
      <c r="AP139" s="37">
        <f>AR139</f>
        <v>83.319000000000003</v>
      </c>
      <c r="AQ139" s="37">
        <f>AQ140+AQ148</f>
        <v>0</v>
      </c>
      <c r="AR139" s="37">
        <f>AR140+AR148</f>
        <v>83.319000000000003</v>
      </c>
      <c r="AS139" s="37">
        <f>AS140+AS148</f>
        <v>0</v>
      </c>
      <c r="AT139" s="37">
        <f>AT140+AT148</f>
        <v>0</v>
      </c>
      <c r="AU139" s="37">
        <f>AU140+AU148</f>
        <v>0</v>
      </c>
      <c r="AV139" s="37">
        <f>AV140+AV148</f>
        <v>0</v>
      </c>
      <c r="AW139" s="37">
        <f>AW140+AW148</f>
        <v>0</v>
      </c>
      <c r="AX139" s="37">
        <f>AX140+AX148</f>
        <v>0</v>
      </c>
      <c r="AY139" s="37">
        <f>AY140+AY148</f>
        <v>0</v>
      </c>
      <c r="AZ139" s="37">
        <f>AZ140+AZ148</f>
        <v>0</v>
      </c>
      <c r="BA139" s="37">
        <f>BA140+BA148</f>
        <v>0</v>
      </c>
      <c r="BB139" s="37">
        <f>BB140+BB148</f>
        <v>0</v>
      </c>
      <c r="BC139" s="37">
        <f>BC140+BC148</f>
        <v>34.24</v>
      </c>
      <c r="BD139" s="37">
        <f>BE139+BL139+BQ139</f>
        <v>34.24</v>
      </c>
      <c r="BE139" s="37">
        <f>BF139+BH139</f>
        <v>4.72</v>
      </c>
      <c r="BF139" s="37">
        <f>BF140+BF148</f>
        <v>0</v>
      </c>
      <c r="BG139" s="37">
        <f>BG140+BG148</f>
        <v>0</v>
      </c>
      <c r="BH139" s="37">
        <f>BH140+BH148</f>
        <v>4.72</v>
      </c>
      <c r="BI139" s="37">
        <f>BI140+BI148</f>
        <v>0</v>
      </c>
      <c r="BJ139" s="37">
        <f>BJ140+BJ148</f>
        <v>4.72</v>
      </c>
      <c r="BK139" s="37">
        <f>BK140+BK148</f>
        <v>0</v>
      </c>
      <c r="BL139" s="37">
        <f>BL140+BL148</f>
        <v>0</v>
      </c>
      <c r="BM139" s="37">
        <f>BM140+BM148</f>
        <v>0</v>
      </c>
      <c r="BN139" s="37">
        <f>BN140+BN148</f>
        <v>0</v>
      </c>
      <c r="BO139" s="37">
        <f>BO140+BO148</f>
        <v>0</v>
      </c>
      <c r="BP139" s="37">
        <f>BP140+BP148</f>
        <v>0</v>
      </c>
      <c r="BQ139" s="37">
        <f>BQ140+BQ148</f>
        <v>29.52</v>
      </c>
      <c r="BR139" s="37">
        <f>BR140+BR148</f>
        <v>0</v>
      </c>
      <c r="BS139" s="37">
        <f>BS140+BS148</f>
        <v>29.52</v>
      </c>
      <c r="BT139" s="37">
        <f>BT140+BT148</f>
        <v>0</v>
      </c>
      <c r="BU139" s="37">
        <f>BU140+BU148</f>
        <v>0</v>
      </c>
      <c r="BV139" s="37">
        <f>BV140+BV148</f>
        <v>0</v>
      </c>
      <c r="BW139" s="37">
        <f>BW140+BW148</f>
        <v>0</v>
      </c>
      <c r="BX139" s="37">
        <f>BX140+BX148</f>
        <v>0</v>
      </c>
      <c r="BY139" s="37">
        <f>BY140+BY148</f>
        <v>0</v>
      </c>
      <c r="BZ139" s="37">
        <f>BZ140+BZ148</f>
        <v>0</v>
      </c>
      <c r="CA139" s="37">
        <f>CA140+CA148</f>
        <v>0</v>
      </c>
      <c r="CB139" s="37">
        <f>CB140+CB148</f>
        <v>0</v>
      </c>
      <c r="CC139" s="37">
        <f>CC140+CC148</f>
        <v>0</v>
      </c>
      <c r="CD139" s="37">
        <f>CD140+CD148</f>
        <v>23.03</v>
      </c>
      <c r="CE139" s="37">
        <f>CF139+CM139+CR139</f>
        <v>23.03</v>
      </c>
      <c r="CF139" s="37">
        <f>CG139+CI139</f>
        <v>4.6020000000000003</v>
      </c>
      <c r="CG139" s="37">
        <f>CG140+CG148</f>
        <v>0</v>
      </c>
      <c r="CH139" s="37">
        <f>CH140+CH148</f>
        <v>0</v>
      </c>
      <c r="CI139" s="37">
        <f>CI140+CI148</f>
        <v>4.6020000000000003</v>
      </c>
      <c r="CJ139" s="37">
        <f>CJ140+CJ148</f>
        <v>0</v>
      </c>
      <c r="CK139" s="37">
        <f>CK140+CK148</f>
        <v>4.6020000000000003</v>
      </c>
      <c r="CL139" s="37">
        <f>CL140+CL148</f>
        <v>0</v>
      </c>
      <c r="CM139" s="37">
        <f>CM140+CM148</f>
        <v>0</v>
      </c>
      <c r="CN139" s="37">
        <f>CN140+CN148</f>
        <v>0</v>
      </c>
      <c r="CO139" s="37">
        <f>CO140+CO148</f>
        <v>0</v>
      </c>
      <c r="CP139" s="37">
        <f>CP140+CP148</f>
        <v>0</v>
      </c>
      <c r="CQ139" s="37">
        <f>CQ140+CQ148</f>
        <v>0</v>
      </c>
      <c r="CR139" s="37">
        <f>CR140+CR148</f>
        <v>18.428000000000001</v>
      </c>
      <c r="CS139" s="37">
        <f>CS140+CS148</f>
        <v>0</v>
      </c>
      <c r="CT139" s="37">
        <f>CT140+CT148</f>
        <v>18.428000000000001</v>
      </c>
      <c r="CU139" s="37">
        <f>CU140+CU148</f>
        <v>0</v>
      </c>
      <c r="CV139" s="37">
        <f>CV140+CV148</f>
        <v>0</v>
      </c>
      <c r="CW139" s="37">
        <f>CW140+CW148</f>
        <v>0</v>
      </c>
      <c r="CX139" s="37">
        <f>CX140+CX148</f>
        <v>0</v>
      </c>
      <c r="CY139" s="37">
        <f>CY140+CY148</f>
        <v>0</v>
      </c>
      <c r="CZ139" s="37">
        <f>CZ140+CZ148</f>
        <v>0</v>
      </c>
      <c r="DA139" s="37">
        <f>DA140+DA148</f>
        <v>0</v>
      </c>
      <c r="DB139" s="37">
        <f>DB140+DB148</f>
        <v>0</v>
      </c>
      <c r="DC139" s="37">
        <f>DC140+DC148</f>
        <v>0</v>
      </c>
      <c r="DD139" s="37">
        <f>DD140+DD148</f>
        <v>0</v>
      </c>
      <c r="DE139" s="37">
        <f>DE140+DE148</f>
        <v>22.439999999999998</v>
      </c>
      <c r="DF139" s="37">
        <f>DG139+DN139+DS139</f>
        <v>22.439999999999998</v>
      </c>
      <c r="DG139" s="37">
        <f>DH139+DJ139</f>
        <v>4.484</v>
      </c>
      <c r="DH139" s="37">
        <f>DH140+DH148</f>
        <v>0</v>
      </c>
      <c r="DI139" s="37">
        <f>DI140+DI148</f>
        <v>0</v>
      </c>
      <c r="DJ139" s="37">
        <f>DJ140+DJ148</f>
        <v>4.484</v>
      </c>
      <c r="DK139" s="37">
        <f>DK140+DK148</f>
        <v>0</v>
      </c>
      <c r="DL139" s="37">
        <f>DL140+DL148</f>
        <v>4.484</v>
      </c>
      <c r="DM139" s="37">
        <f>DM140+DM148</f>
        <v>0</v>
      </c>
      <c r="DN139" s="37">
        <f>DN140+DN148</f>
        <v>0</v>
      </c>
      <c r="DO139" s="37">
        <f>DO140+DO148</f>
        <v>0</v>
      </c>
      <c r="DP139" s="37">
        <f>DP140+DP148</f>
        <v>0</v>
      </c>
      <c r="DQ139" s="37">
        <f>DQ140+DQ148</f>
        <v>0</v>
      </c>
      <c r="DR139" s="37">
        <f>DR140+DR148</f>
        <v>0</v>
      </c>
      <c r="DS139" s="37">
        <f>DS140+DS148</f>
        <v>17.956</v>
      </c>
      <c r="DT139" s="37">
        <f>DT140+DT148</f>
        <v>0</v>
      </c>
      <c r="DU139" s="37">
        <f>DU140+DU148</f>
        <v>17.956</v>
      </c>
      <c r="DV139" s="37">
        <f>DV140+DV148</f>
        <v>0</v>
      </c>
      <c r="DW139" s="37">
        <f>DW140+DW148</f>
        <v>0</v>
      </c>
      <c r="DX139" s="37">
        <f>DX140+DX148</f>
        <v>0</v>
      </c>
      <c r="DY139" s="37">
        <f>DY140+DY148</f>
        <v>0</v>
      </c>
      <c r="DZ139" s="37">
        <f>DZ140+DZ148</f>
        <v>0</v>
      </c>
      <c r="EA139" s="37">
        <f>EA140+EA148</f>
        <v>0</v>
      </c>
      <c r="EB139" s="37">
        <f>EB140+EB148</f>
        <v>0</v>
      </c>
      <c r="EC139" s="37">
        <f>EC140+EC148</f>
        <v>0</v>
      </c>
      <c r="ED139" s="37">
        <f>ED140+ED148</f>
        <v>0</v>
      </c>
      <c r="EE139" s="37">
        <f>EE140+EE148</f>
        <v>0</v>
      </c>
      <c r="EF139" s="37">
        <f>EF140+EF148</f>
        <v>21.837999999999997</v>
      </c>
      <c r="EG139" s="37">
        <f>EH139+EO139+ET139</f>
        <v>21.837999999999997</v>
      </c>
      <c r="EH139" s="37">
        <f>EI139+EK139</f>
        <v>4.3659999999999997</v>
      </c>
      <c r="EI139" s="37">
        <f>EI140+EI148</f>
        <v>0</v>
      </c>
      <c r="EJ139" s="37">
        <f>EJ140+EJ148</f>
        <v>0</v>
      </c>
      <c r="EK139" s="37">
        <f>EK140+EK148</f>
        <v>4.3659999999999997</v>
      </c>
      <c r="EL139" s="37">
        <f>EL140+EL148</f>
        <v>0</v>
      </c>
      <c r="EM139" s="37">
        <f>EM140+EM148</f>
        <v>4.3659999999999997</v>
      </c>
      <c r="EN139" s="37">
        <f>EN140+EN148</f>
        <v>0</v>
      </c>
      <c r="EO139" s="37">
        <f>EO140+EO148</f>
        <v>0</v>
      </c>
      <c r="EP139" s="37">
        <f>EP140+EP148</f>
        <v>0</v>
      </c>
      <c r="EQ139" s="37">
        <f>EQ140+EQ148</f>
        <v>0</v>
      </c>
      <c r="ER139" s="37">
        <f>ER140+ER148</f>
        <v>0</v>
      </c>
      <c r="ES139" s="37">
        <f>ES140+ES148</f>
        <v>0</v>
      </c>
      <c r="ET139" s="37">
        <f>ET140+ET148</f>
        <v>17.471999999999998</v>
      </c>
      <c r="EU139" s="37">
        <f>EU140+EU148</f>
        <v>0</v>
      </c>
      <c r="EV139" s="37">
        <f>EV140+EV148</f>
        <v>17.471999999999998</v>
      </c>
      <c r="EW139" s="37">
        <f>EW140+EW148</f>
        <v>0</v>
      </c>
      <c r="EX139" s="37">
        <f>EX140+EX148</f>
        <v>0</v>
      </c>
      <c r="EY139" s="37">
        <f>EY140+EY148</f>
        <v>0</v>
      </c>
      <c r="EZ139" s="37">
        <f>EZ140+EZ148</f>
        <v>0</v>
      </c>
      <c r="FA139" s="37">
        <f>FA140+FA148</f>
        <v>0</v>
      </c>
      <c r="FB139" s="37">
        <f>FB140+FB148</f>
        <v>0</v>
      </c>
      <c r="FC139" s="37">
        <f>FC140+FC148</f>
        <v>0</v>
      </c>
      <c r="FD139" s="37">
        <f>FD140+FD148</f>
        <v>0</v>
      </c>
      <c r="FE139" s="37">
        <f>FE140+FE148</f>
        <v>0</v>
      </c>
      <c r="FF139" s="37">
        <f>FF140+FF148</f>
        <v>0</v>
      </c>
      <c r="FG139" s="33">
        <f>FG140+FG148</f>
        <v>258.95499999999998</v>
      </c>
      <c r="FH139" s="44">
        <f>FH140+FH148</f>
        <v>72.634</v>
      </c>
      <c r="FI139" s="21">
        <f>FJ139+FL139</f>
        <v>36.317</v>
      </c>
      <c r="FJ139" s="37">
        <f>FJ140+FJ148</f>
        <v>0</v>
      </c>
      <c r="FK139" s="37"/>
      <c r="FL139" s="37">
        <f>FL140+FL148</f>
        <v>36.317</v>
      </c>
      <c r="FM139" s="37"/>
      <c r="FN139" s="37">
        <f>FN140+FN148</f>
        <v>36.317</v>
      </c>
      <c r="FO139" s="37"/>
      <c r="FP139" s="37">
        <f>FP140+FP148</f>
        <v>0</v>
      </c>
      <c r="FQ139" s="37"/>
      <c r="FR139" s="37"/>
      <c r="FS139" s="37"/>
      <c r="FT139" s="37"/>
      <c r="FU139" s="37">
        <f>FU140+FU148</f>
        <v>180.96899999999999</v>
      </c>
      <c r="FV139" s="37"/>
      <c r="FW139" s="37">
        <f>FW140+FW148</f>
        <v>180.96899999999999</v>
      </c>
      <c r="FX139" s="37"/>
      <c r="FY139" s="37">
        <f>FY140+FY148</f>
        <v>41.668999999999997</v>
      </c>
      <c r="FZ139" s="37">
        <f>FZ140+FZ148</f>
        <v>41.668999999999997</v>
      </c>
      <c r="GA139" s="37"/>
      <c r="GB139" s="37"/>
      <c r="GC139" s="37"/>
      <c r="GD139" s="37"/>
      <c r="GE139" s="37"/>
      <c r="GF139" s="37"/>
      <c r="GG139" s="43"/>
      <c r="GH139" s="49">
        <f>GH140+GH148</f>
        <v>78.142399999999995</v>
      </c>
      <c r="GI139" s="37">
        <f>GI140+GI148</f>
        <v>78.319000000000003</v>
      </c>
      <c r="GJ139" s="37">
        <f>GJ140+GJ148</f>
        <v>20</v>
      </c>
      <c r="GK139" s="37">
        <f>GK140+GK148</f>
        <v>19.5</v>
      </c>
      <c r="GL139" s="37">
        <f>GL140+GL148</f>
        <v>19</v>
      </c>
      <c r="GM139" s="37">
        <f>GM140+GM148</f>
        <v>18.490000000000002</v>
      </c>
      <c r="GN139" s="33">
        <f>GN140+GN148</f>
        <v>233.45139999999998</v>
      </c>
    </row>
    <row r="140" spans="1:196" s="74" customFormat="1" ht="17.25" customHeight="1" outlineLevel="1" x14ac:dyDescent="0.25">
      <c r="A140" s="76"/>
      <c r="B140" s="77" t="s">
        <v>48</v>
      </c>
      <c r="C140" s="46"/>
      <c r="D140" s="50"/>
      <c r="E140" s="50"/>
      <c r="F140" s="50"/>
      <c r="G140" s="37">
        <f>G141+G142+G143+G147</f>
        <v>301.54999999999995</v>
      </c>
      <c r="H140" s="37">
        <f>H141+H142+H143+H147</f>
        <v>258.95499999999998</v>
      </c>
      <c r="I140" s="33">
        <f>I141+I142+I143+I147</f>
        <v>42.594999999999999</v>
      </c>
      <c r="J140" s="44">
        <f>J141+J142+J143+J147</f>
        <v>0</v>
      </c>
      <c r="K140" s="37">
        <f>K141+K142+K143+K147</f>
        <v>0</v>
      </c>
      <c r="L140" s="37">
        <f>L141+L142+L143+L147</f>
        <v>0</v>
      </c>
      <c r="M140" s="37">
        <f>M141+M142+M143+M147</f>
        <v>0</v>
      </c>
      <c r="N140" s="37">
        <f>N141+N142+N143+N147</f>
        <v>0</v>
      </c>
      <c r="O140" s="37">
        <f>O141+O142+O143+O147</f>
        <v>0</v>
      </c>
      <c r="P140" s="43">
        <f>P141+P142+P143+P147</f>
        <v>0</v>
      </c>
      <c r="Q140" s="49">
        <f>Q141+Q142+Q143+Q147</f>
        <v>64.997</v>
      </c>
      <c r="R140" s="37">
        <f>R141+R142+R143+R147</f>
        <v>9.0540000000000003</v>
      </c>
      <c r="S140" s="37">
        <f>S141+S142+S143+S147</f>
        <v>0</v>
      </c>
      <c r="T140" s="37">
        <f>T141+T142+T143+T147</f>
        <v>0</v>
      </c>
      <c r="U140" s="37">
        <f>V140</f>
        <v>9.0540000000000003</v>
      </c>
      <c r="V140" s="37">
        <f>V141+V142+V143+V147</f>
        <v>9.0540000000000003</v>
      </c>
      <c r="W140" s="37">
        <f>W141+W142+W143+W147</f>
        <v>0</v>
      </c>
      <c r="X140" s="37">
        <f>X141+X142+X143+X147</f>
        <v>14.273999999999999</v>
      </c>
      <c r="Y140" s="37">
        <f>Y141+Y142+Y143+Y147</f>
        <v>14.273999999999999</v>
      </c>
      <c r="Z140" s="37">
        <f>Z141+Z142+Z143+Z147</f>
        <v>41.668999999999997</v>
      </c>
      <c r="AA140" s="37">
        <f>AA141+AA142+AA143+AA147</f>
        <v>41.668999999999997</v>
      </c>
      <c r="AB140" s="37">
        <f>AB141+AB142+AB143+AB147</f>
        <v>92.41</v>
      </c>
      <c r="AC140" s="37">
        <f>AD140+AK140+AP140</f>
        <v>92.41</v>
      </c>
      <c r="AD140" s="37">
        <f>AE140+AG140</f>
        <v>9.0909999999999993</v>
      </c>
      <c r="AE140" s="37">
        <f>AE141+AE142+AE143+AE147</f>
        <v>0</v>
      </c>
      <c r="AF140" s="37">
        <f>AF141+AF142+AF143+AF147</f>
        <v>0</v>
      </c>
      <c r="AG140" s="37">
        <f>AI140</f>
        <v>9.0909999999999993</v>
      </c>
      <c r="AH140" s="37">
        <f>AH141+AH142+AH143+AH147</f>
        <v>0</v>
      </c>
      <c r="AI140" s="37">
        <f>AI141+AI142+AI143+AI147</f>
        <v>9.0909999999999993</v>
      </c>
      <c r="AJ140" s="37">
        <f>AJ141+AJ142+AJ143+AJ147</f>
        <v>0</v>
      </c>
      <c r="AK140" s="37">
        <f>AK141+AK142+AK143+AK147</f>
        <v>0</v>
      </c>
      <c r="AL140" s="37">
        <f>AL141+AL142+AL143+AL147</f>
        <v>0</v>
      </c>
      <c r="AM140" s="37">
        <f>AM141+AM142+AM143+AM147</f>
        <v>0</v>
      </c>
      <c r="AN140" s="37">
        <f>AN141+AN142+AN143+AN147</f>
        <v>0</v>
      </c>
      <c r="AO140" s="37">
        <f>AO141+AO142+AO143+AO147</f>
        <v>0</v>
      </c>
      <c r="AP140" s="37">
        <f>AR140</f>
        <v>83.319000000000003</v>
      </c>
      <c r="AQ140" s="37">
        <f>AQ141+AQ142+AQ143+AQ147</f>
        <v>0</v>
      </c>
      <c r="AR140" s="37">
        <f>AR141+AR142+AR143+AR147</f>
        <v>83.319000000000003</v>
      </c>
      <c r="AS140" s="37">
        <f>AS141+AS142+AS143+AS147</f>
        <v>0</v>
      </c>
      <c r="AT140" s="37">
        <f>AT141+AT142+AT143+AT147</f>
        <v>0</v>
      </c>
      <c r="AU140" s="37">
        <f>AU141+AU142+AU143+AU147</f>
        <v>0</v>
      </c>
      <c r="AV140" s="37">
        <f>AV141+AV142+AV143+AV147</f>
        <v>0</v>
      </c>
      <c r="AW140" s="37">
        <f>AW141+AW142+AW143+AW147</f>
        <v>0</v>
      </c>
      <c r="AX140" s="37">
        <f>AX141+AX142+AX143+AX147</f>
        <v>0</v>
      </c>
      <c r="AY140" s="37">
        <f>AY141+AY142+AY143+AY147</f>
        <v>0</v>
      </c>
      <c r="AZ140" s="37">
        <f>AZ141+AZ142+AZ143+AZ147</f>
        <v>0</v>
      </c>
      <c r="BA140" s="37">
        <f>BA141+BA142+BA143+BA147</f>
        <v>0</v>
      </c>
      <c r="BB140" s="37">
        <f>BB141+BB142+BB143+BB147</f>
        <v>0</v>
      </c>
      <c r="BC140" s="37">
        <f>BC141+BC142+BC143+BC147</f>
        <v>34.24</v>
      </c>
      <c r="BD140" s="37">
        <f>BD141+BD142+BD143+BD147</f>
        <v>9.44</v>
      </c>
      <c r="BE140" s="37">
        <f>BF140+BH140</f>
        <v>4.72</v>
      </c>
      <c r="BF140" s="37">
        <f>BF141+BF142+BF143+BF147</f>
        <v>0</v>
      </c>
      <c r="BG140" s="37">
        <f>BG141+BG142+BG143+BG147</f>
        <v>0</v>
      </c>
      <c r="BH140" s="37">
        <f>BH141+BH142+BH143+BH147</f>
        <v>4.72</v>
      </c>
      <c r="BI140" s="37">
        <f>BI141+BI142+BI143+BI147</f>
        <v>0</v>
      </c>
      <c r="BJ140" s="37">
        <f>BJ141+BJ142+BJ143+BJ147</f>
        <v>4.72</v>
      </c>
      <c r="BK140" s="37">
        <f>BK141+BK142+BK143+BK147</f>
        <v>0</v>
      </c>
      <c r="BL140" s="37">
        <f>BL141+BL142+BL143+BL147</f>
        <v>0</v>
      </c>
      <c r="BM140" s="37">
        <f>BM141+BM142+BM143+BM147</f>
        <v>0</v>
      </c>
      <c r="BN140" s="37">
        <f>BN141+BN142+BN143+BN147</f>
        <v>0</v>
      </c>
      <c r="BO140" s="37">
        <f>BO141+BO142+BO143+BO147</f>
        <v>0</v>
      </c>
      <c r="BP140" s="37">
        <f>BP141+BP142+BP143+BP147</f>
        <v>0</v>
      </c>
      <c r="BQ140" s="37">
        <f>BQ141+BQ142+BQ143+BQ147</f>
        <v>29.52</v>
      </c>
      <c r="BR140" s="37">
        <f>BR141+BR142+BR143+BR147</f>
        <v>0</v>
      </c>
      <c r="BS140" s="37">
        <f>BS141+BS142+BS143+BS147</f>
        <v>29.52</v>
      </c>
      <c r="BT140" s="37">
        <f>BT141+BT142+BT143+BT147</f>
        <v>0</v>
      </c>
      <c r="BU140" s="37">
        <f>BU141+BU142+BU143+BU147</f>
        <v>0</v>
      </c>
      <c r="BV140" s="37">
        <f>BV141+BV142+BV143+BV147</f>
        <v>0</v>
      </c>
      <c r="BW140" s="37">
        <f>BW141+BW142+BW143+BW147</f>
        <v>0</v>
      </c>
      <c r="BX140" s="37">
        <f>BX141+BX142+BX143+BX147</f>
        <v>0</v>
      </c>
      <c r="BY140" s="37">
        <f>BY141+BY142+BY143+BY147</f>
        <v>0</v>
      </c>
      <c r="BZ140" s="37">
        <f>BZ141+BZ142+BZ143+BZ147</f>
        <v>0</v>
      </c>
      <c r="CA140" s="37">
        <f>CA141+CA142+CA143+CA147</f>
        <v>0</v>
      </c>
      <c r="CB140" s="37">
        <f>CB141+CB142+CB143+CB147</f>
        <v>0</v>
      </c>
      <c r="CC140" s="37">
        <f>CC141+CC142+CC143+CC147</f>
        <v>0</v>
      </c>
      <c r="CD140" s="37">
        <f>CD141+CD142+CD143+CD147</f>
        <v>23.03</v>
      </c>
      <c r="CE140" s="37">
        <f>CF140+CM140+CR140</f>
        <v>23.03</v>
      </c>
      <c r="CF140" s="37">
        <f>CG140+CI140</f>
        <v>4.6020000000000003</v>
      </c>
      <c r="CG140" s="37">
        <f>CG141+CG142+CG143+CG147</f>
        <v>0</v>
      </c>
      <c r="CH140" s="37">
        <f>CH141+CH142+CH143+CH147</f>
        <v>0</v>
      </c>
      <c r="CI140" s="37">
        <f>CI141+CI142+CI143+CI147</f>
        <v>4.6020000000000003</v>
      </c>
      <c r="CJ140" s="37">
        <f>CJ141+CJ142+CJ143+CJ147</f>
        <v>0</v>
      </c>
      <c r="CK140" s="37">
        <f>CK141+CK142+CK143+CK147</f>
        <v>4.6020000000000003</v>
      </c>
      <c r="CL140" s="37">
        <f>CL141+CL142+CL143+CL147</f>
        <v>0</v>
      </c>
      <c r="CM140" s="37">
        <f>CM141+CM142+CM143+CM147</f>
        <v>0</v>
      </c>
      <c r="CN140" s="37">
        <f>CN141+CN142+CN143+CN147</f>
        <v>0</v>
      </c>
      <c r="CO140" s="37">
        <f>CO141+CO142+CO143+CO147</f>
        <v>0</v>
      </c>
      <c r="CP140" s="37">
        <f>CP141+CP142+CP143+CP147</f>
        <v>0</v>
      </c>
      <c r="CQ140" s="37">
        <f>CQ141+CQ142+CQ143+CQ147</f>
        <v>0</v>
      </c>
      <c r="CR140" s="37">
        <f>CR141+CR142+CR143+CR147</f>
        <v>18.428000000000001</v>
      </c>
      <c r="CS140" s="37">
        <f>CS141+CS142+CS143+CS147</f>
        <v>0</v>
      </c>
      <c r="CT140" s="37">
        <f>CT141+CT142+CT143+CT147</f>
        <v>18.428000000000001</v>
      </c>
      <c r="CU140" s="37">
        <f>CU141+CU142+CU143+CU147</f>
        <v>0</v>
      </c>
      <c r="CV140" s="37">
        <f>CV141+CV142+CV143+CV147</f>
        <v>0</v>
      </c>
      <c r="CW140" s="37">
        <f>CW141+CW142+CW143+CW147</f>
        <v>0</v>
      </c>
      <c r="CX140" s="37">
        <f>CX141+CX142+CX143+CX147</f>
        <v>0</v>
      </c>
      <c r="CY140" s="37">
        <f>CY141+CY142+CY143+CY147</f>
        <v>0</v>
      </c>
      <c r="CZ140" s="37">
        <f>CZ141+CZ142+CZ143+CZ147</f>
        <v>0</v>
      </c>
      <c r="DA140" s="37">
        <f>DA141+DA142+DA143+DA147</f>
        <v>0</v>
      </c>
      <c r="DB140" s="37">
        <f>DB141+DB142+DB143+DB147</f>
        <v>0</v>
      </c>
      <c r="DC140" s="37">
        <f>DC141+DC142+DC143+DC147</f>
        <v>0</v>
      </c>
      <c r="DD140" s="37">
        <f>DD141+DD142+DD143+DD147</f>
        <v>0</v>
      </c>
      <c r="DE140" s="37">
        <f>DE141+DE142+DE143+DE147</f>
        <v>22.439999999999998</v>
      </c>
      <c r="DF140" s="37">
        <f>DG140+DN140+DS140</f>
        <v>22.439999999999998</v>
      </c>
      <c r="DG140" s="37">
        <f>DH140+DJ140</f>
        <v>4.484</v>
      </c>
      <c r="DH140" s="37">
        <f>DH141+DH142+DH143+DH147</f>
        <v>0</v>
      </c>
      <c r="DI140" s="37">
        <f>DI141+DI142+DI143+DI147</f>
        <v>0</v>
      </c>
      <c r="DJ140" s="37">
        <f>DJ141+DJ142+DJ143+DJ147</f>
        <v>4.484</v>
      </c>
      <c r="DK140" s="37">
        <f>DK141+DK142+DK143+DK147</f>
        <v>0</v>
      </c>
      <c r="DL140" s="37">
        <f>DL141+DL142+DL143+DL147</f>
        <v>4.484</v>
      </c>
      <c r="DM140" s="37">
        <f>DM141+DM142+DM143+DM147</f>
        <v>0</v>
      </c>
      <c r="DN140" s="37">
        <f>DN141+DN142+DN143+DN147</f>
        <v>0</v>
      </c>
      <c r="DO140" s="37">
        <f>DO141+DO142+DO143+DO147</f>
        <v>0</v>
      </c>
      <c r="DP140" s="37">
        <f>DP141+DP142+DP143+DP147</f>
        <v>0</v>
      </c>
      <c r="DQ140" s="37">
        <f>DQ141+DQ142+DQ143+DQ147</f>
        <v>0</v>
      </c>
      <c r="DR140" s="37">
        <f>DR141+DR142+DR143+DR147</f>
        <v>0</v>
      </c>
      <c r="DS140" s="37">
        <f>DS141+DS142+DS143+DS147</f>
        <v>17.956</v>
      </c>
      <c r="DT140" s="37">
        <f>DT141+DT142+DT143+DT147</f>
        <v>0</v>
      </c>
      <c r="DU140" s="37">
        <f>DU141+DU142+DU143+DU147</f>
        <v>17.956</v>
      </c>
      <c r="DV140" s="37">
        <f>DV141+DV142+DV143+DV147</f>
        <v>0</v>
      </c>
      <c r="DW140" s="37">
        <f>DW141+DW142+DW143+DW147</f>
        <v>0</v>
      </c>
      <c r="DX140" s="37">
        <f>DX141+DX142+DX143+DX147</f>
        <v>0</v>
      </c>
      <c r="DY140" s="37">
        <f>DY141+DY142+DY143+DY147</f>
        <v>0</v>
      </c>
      <c r="DZ140" s="37">
        <f>DZ141+DZ142+DZ143+DZ147</f>
        <v>0</v>
      </c>
      <c r="EA140" s="37">
        <f>EA141+EA142+EA143+EA147</f>
        <v>0</v>
      </c>
      <c r="EB140" s="37">
        <f>EB141+EB142+EB143+EB147</f>
        <v>0</v>
      </c>
      <c r="EC140" s="37">
        <f>EC141+EC142+EC143+EC147</f>
        <v>0</v>
      </c>
      <c r="ED140" s="37">
        <f>ED141+ED142+ED143+ED147</f>
        <v>0</v>
      </c>
      <c r="EE140" s="37">
        <f>EE141+EE142+EE143+EE147</f>
        <v>0</v>
      </c>
      <c r="EF140" s="37">
        <f>EF141+EF142+EF143+EF147</f>
        <v>21.837999999999997</v>
      </c>
      <c r="EG140" s="37">
        <f>EH140+EO140+ET140</f>
        <v>21.837999999999997</v>
      </c>
      <c r="EH140" s="37">
        <f>EI140+EK140</f>
        <v>4.3659999999999997</v>
      </c>
      <c r="EI140" s="37">
        <f>EI141+EI142+EI143+EI147</f>
        <v>0</v>
      </c>
      <c r="EJ140" s="37">
        <f>EJ141+EJ142+EJ143+EJ147</f>
        <v>0</v>
      </c>
      <c r="EK140" s="37">
        <f>EK141+EK142+EK143+EK147</f>
        <v>4.3659999999999997</v>
      </c>
      <c r="EL140" s="37">
        <f>EL141+EL142+EL143+EL147</f>
        <v>0</v>
      </c>
      <c r="EM140" s="37">
        <f>EM141+EM142+EM143+EM147</f>
        <v>4.3659999999999997</v>
      </c>
      <c r="EN140" s="37">
        <f>EN141+EN142+EN143+EN147</f>
        <v>0</v>
      </c>
      <c r="EO140" s="37">
        <f>EO141+EO142+EO143+EO147</f>
        <v>0</v>
      </c>
      <c r="EP140" s="37">
        <f>EP141+EP142+EP143+EP147</f>
        <v>0</v>
      </c>
      <c r="EQ140" s="37">
        <f>EQ141+EQ142+EQ143+EQ147</f>
        <v>0</v>
      </c>
      <c r="ER140" s="37">
        <f>ER141+ER142+ER143+ER147</f>
        <v>0</v>
      </c>
      <c r="ES140" s="37">
        <f>ES141+ES142+ES143+ES147</f>
        <v>0</v>
      </c>
      <c r="ET140" s="37">
        <f>ET141+ET142+ET143+ET147</f>
        <v>17.471999999999998</v>
      </c>
      <c r="EU140" s="37">
        <f>EU141+EU142+EU143+EU147</f>
        <v>0</v>
      </c>
      <c r="EV140" s="37">
        <f>EV141+EV142+EV143+EV147</f>
        <v>17.471999999999998</v>
      </c>
      <c r="EW140" s="37">
        <f>EW141+EW142+EW143+EW147</f>
        <v>0</v>
      </c>
      <c r="EX140" s="37">
        <f>EX141+EX142+EX143+EX147</f>
        <v>0</v>
      </c>
      <c r="EY140" s="37">
        <f>EY141+EY142+EY143+EY147</f>
        <v>0</v>
      </c>
      <c r="EZ140" s="37">
        <f>EZ141+EZ142+EZ143+EZ147</f>
        <v>0</v>
      </c>
      <c r="FA140" s="37">
        <f>FA141+FA142+FA143+FA147</f>
        <v>0</v>
      </c>
      <c r="FB140" s="37">
        <f>FB141+FB142+FB143+FB147</f>
        <v>0</v>
      </c>
      <c r="FC140" s="37">
        <f>FC141+FC142+FC143+FC147</f>
        <v>0</v>
      </c>
      <c r="FD140" s="37">
        <f>FD141+FD142+FD143+FD147</f>
        <v>0</v>
      </c>
      <c r="FE140" s="37">
        <f>FE141+FE142+FE143+FE147</f>
        <v>0</v>
      </c>
      <c r="FF140" s="37">
        <f>FF141+FF142+FF143+FF147</f>
        <v>0</v>
      </c>
      <c r="FG140" s="33">
        <f>FG141+FG142+FG143+FG147</f>
        <v>258.95499999999998</v>
      </c>
      <c r="FH140" s="44">
        <f>FH141+FH142+FH143+FH147</f>
        <v>72.634</v>
      </c>
      <c r="FI140" s="21">
        <f>FJ140+FL140</f>
        <v>36.317</v>
      </c>
      <c r="FJ140" s="37">
        <f>FJ141+FJ142+FJ143+FJ147</f>
        <v>0</v>
      </c>
      <c r="FK140" s="37"/>
      <c r="FL140" s="37">
        <f>FL141+FL142+FL143+FL147</f>
        <v>36.317</v>
      </c>
      <c r="FM140" s="37"/>
      <c r="FN140" s="37">
        <f>FN141+FN142+FN143+FN147</f>
        <v>36.317</v>
      </c>
      <c r="FO140" s="37"/>
      <c r="FP140" s="37">
        <f>FP141+FP142+FP143+FP147</f>
        <v>0</v>
      </c>
      <c r="FQ140" s="37"/>
      <c r="FR140" s="37"/>
      <c r="FS140" s="37"/>
      <c r="FT140" s="37"/>
      <c r="FU140" s="37">
        <f>FU141+FU142+FU143+FU147</f>
        <v>180.96899999999999</v>
      </c>
      <c r="FV140" s="37"/>
      <c r="FW140" s="37">
        <f>FW141+FW142+FW143+FW147</f>
        <v>180.96899999999999</v>
      </c>
      <c r="FX140" s="37"/>
      <c r="FY140" s="37">
        <f>FY141+FY142+FY143+FY147</f>
        <v>41.668999999999997</v>
      </c>
      <c r="FZ140" s="37">
        <f>FZ141+FZ142+FZ143+FZ147</f>
        <v>41.668999999999997</v>
      </c>
      <c r="GA140" s="37"/>
      <c r="GB140" s="37"/>
      <c r="GC140" s="37"/>
      <c r="GD140" s="37"/>
      <c r="GE140" s="37"/>
      <c r="GF140" s="37"/>
      <c r="GG140" s="43"/>
      <c r="GH140" s="49">
        <f>GH141+GH142+GH143+GH147</f>
        <v>78.142399999999995</v>
      </c>
      <c r="GI140" s="37">
        <f>GI141+GI142+GI143+GI147</f>
        <v>78.319000000000003</v>
      </c>
      <c r="GJ140" s="37">
        <f>GJ141+GJ142+GJ143+GJ147</f>
        <v>20</v>
      </c>
      <c r="GK140" s="37">
        <f>GK141+GK142+GK143+GK147</f>
        <v>19.5</v>
      </c>
      <c r="GL140" s="37">
        <f>GL141+GL142+GL143+GL147</f>
        <v>19</v>
      </c>
      <c r="GM140" s="37">
        <f>GM141+GM142+GM143+GM147</f>
        <v>18.490000000000002</v>
      </c>
      <c r="GN140" s="33">
        <f>GN141+GN142+GN143+GN147</f>
        <v>233.45139999999998</v>
      </c>
    </row>
    <row r="141" spans="1:196" s="74" customFormat="1" ht="17.25" hidden="1" customHeight="1" outlineLevel="1" x14ac:dyDescent="0.25">
      <c r="A141" s="76"/>
      <c r="B141" s="77" t="s">
        <v>47</v>
      </c>
      <c r="C141" s="46"/>
      <c r="D141" s="50"/>
      <c r="E141" s="50"/>
      <c r="F141" s="50"/>
      <c r="G141" s="37"/>
      <c r="H141" s="37"/>
      <c r="I141" s="33"/>
      <c r="J141" s="44"/>
      <c r="K141" s="37"/>
      <c r="L141" s="37"/>
      <c r="M141" s="37"/>
      <c r="N141" s="37"/>
      <c r="O141" s="37"/>
      <c r="P141" s="43"/>
      <c r="Q141" s="49"/>
      <c r="R141" s="37"/>
      <c r="S141" s="37"/>
      <c r="T141" s="37"/>
      <c r="U141" s="37">
        <f>V141</f>
        <v>0</v>
      </c>
      <c r="V141" s="37"/>
      <c r="W141" s="37"/>
      <c r="X141" s="37"/>
      <c r="Y141" s="37"/>
      <c r="Z141" s="37"/>
      <c r="AA141" s="37"/>
      <c r="AB141" s="37"/>
      <c r="AC141" s="21">
        <f>AD141+AK141+AP141</f>
        <v>0</v>
      </c>
      <c r="AD141" s="37">
        <f>AE141+AG141</f>
        <v>0</v>
      </c>
      <c r="AE141" s="37"/>
      <c r="AF141" s="37"/>
      <c r="AG141" s="37">
        <f>AI141</f>
        <v>0</v>
      </c>
      <c r="AH141" s="37"/>
      <c r="AI141" s="37"/>
      <c r="AJ141" s="37"/>
      <c r="AK141" s="37"/>
      <c r="AL141" s="37"/>
      <c r="AM141" s="37"/>
      <c r="AN141" s="37"/>
      <c r="AO141" s="37"/>
      <c r="AP141" s="37">
        <f>AR141</f>
        <v>0</v>
      </c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>
        <f>BF141+BH141</f>
        <v>0</v>
      </c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21">
        <f>CF141+CM141+CR141</f>
        <v>0</v>
      </c>
      <c r="CF141" s="37">
        <f>CG141+CI141</f>
        <v>0</v>
      </c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>
        <f>DG141+DN141+DS141</f>
        <v>0</v>
      </c>
      <c r="DG141" s="37">
        <f>DH141+DJ141</f>
        <v>0</v>
      </c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>
        <f>EH141+EO141+ET141</f>
        <v>0</v>
      </c>
      <c r="EH141" s="37">
        <f>EI141+EK141</f>
        <v>0</v>
      </c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3"/>
      <c r="FH141" s="44"/>
      <c r="FI141" s="21">
        <f>FJ141+FL141</f>
        <v>0</v>
      </c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/>
      <c r="GG141" s="43"/>
      <c r="GH141" s="49"/>
      <c r="GI141" s="37"/>
      <c r="GJ141" s="37"/>
      <c r="GK141" s="37"/>
      <c r="GL141" s="37"/>
      <c r="GM141" s="37"/>
      <c r="GN141" s="33"/>
    </row>
    <row r="142" spans="1:196" s="74" customFormat="1" ht="17.25" hidden="1" customHeight="1" outlineLevel="1" x14ac:dyDescent="0.25">
      <c r="A142" s="81"/>
      <c r="B142" s="77" t="s">
        <v>46</v>
      </c>
      <c r="C142" s="46"/>
      <c r="D142" s="50"/>
      <c r="E142" s="50"/>
      <c r="F142" s="50"/>
      <c r="G142" s="37"/>
      <c r="H142" s="37"/>
      <c r="I142" s="33"/>
      <c r="J142" s="44"/>
      <c r="K142" s="37"/>
      <c r="L142" s="37"/>
      <c r="M142" s="37"/>
      <c r="N142" s="37"/>
      <c r="O142" s="37"/>
      <c r="P142" s="43"/>
      <c r="Q142" s="49"/>
      <c r="R142" s="37"/>
      <c r="S142" s="37"/>
      <c r="T142" s="37"/>
      <c r="U142" s="37">
        <f>V142</f>
        <v>0</v>
      </c>
      <c r="V142" s="37"/>
      <c r="W142" s="37"/>
      <c r="X142" s="37"/>
      <c r="Y142" s="37"/>
      <c r="Z142" s="37"/>
      <c r="AA142" s="37"/>
      <c r="AB142" s="37"/>
      <c r="AC142" s="21">
        <f>AD142+AK142+AP142</f>
        <v>0</v>
      </c>
      <c r="AD142" s="37">
        <f>AE142+AG142</f>
        <v>0</v>
      </c>
      <c r="AE142" s="37"/>
      <c r="AF142" s="37"/>
      <c r="AG142" s="37">
        <f>AI142</f>
        <v>0</v>
      </c>
      <c r="AH142" s="37"/>
      <c r="AI142" s="37"/>
      <c r="AJ142" s="37"/>
      <c r="AK142" s="37"/>
      <c r="AL142" s="37"/>
      <c r="AM142" s="37"/>
      <c r="AN142" s="37"/>
      <c r="AO142" s="37"/>
      <c r="AP142" s="37">
        <f>AR142</f>
        <v>0</v>
      </c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>
        <f>BF142+BH142</f>
        <v>0</v>
      </c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21">
        <f>CF142+CM142+CR142</f>
        <v>0</v>
      </c>
      <c r="CF142" s="21">
        <f>CG142+CI142</f>
        <v>0</v>
      </c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>
        <f>DG142+DN142+DS142</f>
        <v>0</v>
      </c>
      <c r="DG142" s="37">
        <f>DH142+DJ142</f>
        <v>0</v>
      </c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>
        <f>EH142+EO142+ET142</f>
        <v>0</v>
      </c>
      <c r="EH142" s="37">
        <f>EI142+EK142</f>
        <v>0</v>
      </c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3"/>
      <c r="FH142" s="44"/>
      <c r="FI142" s="21">
        <f>FJ142+FL142</f>
        <v>0</v>
      </c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  <c r="FX142" s="37"/>
      <c r="FY142" s="37"/>
      <c r="FZ142" s="37"/>
      <c r="GA142" s="37"/>
      <c r="GB142" s="37"/>
      <c r="GC142" s="37"/>
      <c r="GD142" s="37"/>
      <c r="GE142" s="37"/>
      <c r="GF142" s="37"/>
      <c r="GG142" s="43"/>
      <c r="GH142" s="49"/>
      <c r="GI142" s="37"/>
      <c r="GJ142" s="37"/>
      <c r="GK142" s="37"/>
      <c r="GL142" s="37"/>
      <c r="GM142" s="37"/>
      <c r="GN142" s="33"/>
    </row>
    <row r="143" spans="1:196" s="74" customFormat="1" ht="17.25" customHeight="1" outlineLevel="1" x14ac:dyDescent="0.25">
      <c r="A143" s="81"/>
      <c r="B143" s="77" t="s">
        <v>45</v>
      </c>
      <c r="C143" s="46"/>
      <c r="D143" s="50"/>
      <c r="E143" s="50"/>
      <c r="F143" s="50"/>
      <c r="G143" s="37">
        <f>G144+G145+G146</f>
        <v>301.54999999999995</v>
      </c>
      <c r="H143" s="37">
        <f>H144+H145+H146</f>
        <v>258.95499999999998</v>
      </c>
      <c r="I143" s="33">
        <f>I144+I145+I146</f>
        <v>42.594999999999999</v>
      </c>
      <c r="J143" s="44">
        <f>J144+J145+J146</f>
        <v>0</v>
      </c>
      <c r="K143" s="37">
        <f>K144+K145+K146</f>
        <v>0</v>
      </c>
      <c r="L143" s="37">
        <f>L144+L145+L146</f>
        <v>0</v>
      </c>
      <c r="M143" s="37">
        <f>M144+M145+M146</f>
        <v>0</v>
      </c>
      <c r="N143" s="37">
        <f>N144+N145+N146</f>
        <v>0</v>
      </c>
      <c r="O143" s="37">
        <f>O144+O145+O146</f>
        <v>0</v>
      </c>
      <c r="P143" s="43">
        <f>P144+P145+P146</f>
        <v>0</v>
      </c>
      <c r="Q143" s="49">
        <f>Q144+Q145+Q146</f>
        <v>64.997</v>
      </c>
      <c r="R143" s="37">
        <f>R144+R145+R146</f>
        <v>9.0540000000000003</v>
      </c>
      <c r="S143" s="37">
        <f>S144+S145+S146</f>
        <v>0</v>
      </c>
      <c r="T143" s="37">
        <f>T144+T145+T146</f>
        <v>0</v>
      </c>
      <c r="U143" s="37">
        <f>V143</f>
        <v>9.0540000000000003</v>
      </c>
      <c r="V143" s="37">
        <f>V144+V145+V146</f>
        <v>9.0540000000000003</v>
      </c>
      <c r="W143" s="37">
        <f>W144+W145+W146</f>
        <v>0</v>
      </c>
      <c r="X143" s="37">
        <f>X144+X145+X146</f>
        <v>14.273999999999999</v>
      </c>
      <c r="Y143" s="37">
        <f>Y144+Y145+Y146</f>
        <v>14.273999999999999</v>
      </c>
      <c r="Z143" s="37">
        <f>Z144+Z145+Z146</f>
        <v>41.668999999999997</v>
      </c>
      <c r="AA143" s="37">
        <f>AA144+AA145+AA146</f>
        <v>41.668999999999997</v>
      </c>
      <c r="AB143" s="37">
        <f>AB144+AB145+AB146</f>
        <v>92.41</v>
      </c>
      <c r="AC143" s="37">
        <f>AD143+AK143+AP143</f>
        <v>92.41</v>
      </c>
      <c r="AD143" s="37">
        <f>AE143+AG143</f>
        <v>9.0909999999999993</v>
      </c>
      <c r="AE143" s="37">
        <f>AE144+AE145+AE146</f>
        <v>0</v>
      </c>
      <c r="AF143" s="37">
        <f>AF144+AF145+AF146</f>
        <v>0</v>
      </c>
      <c r="AG143" s="37">
        <f>AI143</f>
        <v>9.0909999999999993</v>
      </c>
      <c r="AH143" s="37">
        <f>AH144+AH145+AH146</f>
        <v>0</v>
      </c>
      <c r="AI143" s="37">
        <f>AI144+AI145+AI146</f>
        <v>9.0909999999999993</v>
      </c>
      <c r="AJ143" s="37">
        <f>AJ144+AJ145+AJ146</f>
        <v>0</v>
      </c>
      <c r="AK143" s="37">
        <f>AK144+AK145+AK146</f>
        <v>0</v>
      </c>
      <c r="AL143" s="37">
        <f>AL144+AL145+AL146</f>
        <v>0</v>
      </c>
      <c r="AM143" s="37">
        <f>AM144+AM145+AM146</f>
        <v>0</v>
      </c>
      <c r="AN143" s="37">
        <f>AN144+AN145+AN146</f>
        <v>0</v>
      </c>
      <c r="AO143" s="37">
        <f>AO144+AO145+AO146</f>
        <v>0</v>
      </c>
      <c r="AP143" s="37">
        <f>AR143</f>
        <v>83.319000000000003</v>
      </c>
      <c r="AQ143" s="37">
        <f>AQ144+AQ145+AQ146</f>
        <v>0</v>
      </c>
      <c r="AR143" s="37">
        <f>AR144+AR145+AR146</f>
        <v>83.319000000000003</v>
      </c>
      <c r="AS143" s="37">
        <f>AS144+AS145+AS146</f>
        <v>0</v>
      </c>
      <c r="AT143" s="37">
        <f>AT144+AT145+AT146</f>
        <v>0</v>
      </c>
      <c r="AU143" s="37">
        <f>AU144+AU145+AU146</f>
        <v>0</v>
      </c>
      <c r="AV143" s="37">
        <f>AV144+AV145+AV146</f>
        <v>0</v>
      </c>
      <c r="AW143" s="37">
        <f>AW144+AW145+AW146</f>
        <v>0</v>
      </c>
      <c r="AX143" s="37">
        <f>AX144+AX145+AX146</f>
        <v>0</v>
      </c>
      <c r="AY143" s="37">
        <f>AY144+AY145+AY146</f>
        <v>0</v>
      </c>
      <c r="AZ143" s="37">
        <f>AZ144+AZ145+AZ146</f>
        <v>0</v>
      </c>
      <c r="BA143" s="37">
        <f>BA144+BA145+BA146</f>
        <v>0</v>
      </c>
      <c r="BB143" s="37">
        <f>BB144+BB145+BB146</f>
        <v>0</v>
      </c>
      <c r="BC143" s="37">
        <f>BC144+BC145+BC146</f>
        <v>34.24</v>
      </c>
      <c r="BD143" s="37">
        <f>BD144+BD145+BD146</f>
        <v>9.44</v>
      </c>
      <c r="BE143" s="37">
        <f>BF143+BH143</f>
        <v>4.72</v>
      </c>
      <c r="BF143" s="37">
        <f>BF144+BF145+BF146</f>
        <v>0</v>
      </c>
      <c r="BG143" s="37">
        <f>BG144+BG145+BG146</f>
        <v>0</v>
      </c>
      <c r="BH143" s="37">
        <f>BH144+BH145+BH146</f>
        <v>4.72</v>
      </c>
      <c r="BI143" s="37">
        <f>BI144+BI145+BI146</f>
        <v>0</v>
      </c>
      <c r="BJ143" s="37">
        <f>BJ144+BJ145+BJ146</f>
        <v>4.72</v>
      </c>
      <c r="BK143" s="37">
        <f>BK144+BK145+BK146</f>
        <v>0</v>
      </c>
      <c r="BL143" s="37">
        <f>BL144+BL145+BL146</f>
        <v>0</v>
      </c>
      <c r="BM143" s="37">
        <f>BM144+BM145+BM146</f>
        <v>0</v>
      </c>
      <c r="BN143" s="37">
        <f>BN144+BN145+BN146</f>
        <v>0</v>
      </c>
      <c r="BO143" s="37">
        <f>BO144+BO145+BO146</f>
        <v>0</v>
      </c>
      <c r="BP143" s="37">
        <f>BP144+BP145+BP146</f>
        <v>0</v>
      </c>
      <c r="BQ143" s="37">
        <f>BQ144+BQ145+BQ146</f>
        <v>29.52</v>
      </c>
      <c r="BR143" s="37">
        <f>BR144+BR145+BR146</f>
        <v>0</v>
      </c>
      <c r="BS143" s="37">
        <f>BS144+BS145+BS146</f>
        <v>29.52</v>
      </c>
      <c r="BT143" s="37">
        <f>BT144+BT145+BT146</f>
        <v>0</v>
      </c>
      <c r="BU143" s="37">
        <f>BU144+BU145+BU146</f>
        <v>0</v>
      </c>
      <c r="BV143" s="37">
        <f>BV144+BV145+BV146</f>
        <v>0</v>
      </c>
      <c r="BW143" s="37">
        <f>BW144+BW145+BW146</f>
        <v>0</v>
      </c>
      <c r="BX143" s="37">
        <f>BX144+BX145+BX146</f>
        <v>0</v>
      </c>
      <c r="BY143" s="37">
        <f>BY144+BY145+BY146</f>
        <v>0</v>
      </c>
      <c r="BZ143" s="37">
        <f>BZ144+BZ145+BZ146</f>
        <v>0</v>
      </c>
      <c r="CA143" s="37">
        <f>CA144+CA145+CA146</f>
        <v>0</v>
      </c>
      <c r="CB143" s="37">
        <f>CB144+CB145+CB146</f>
        <v>0</v>
      </c>
      <c r="CC143" s="37">
        <f>CC144+CC145+CC146</f>
        <v>0</v>
      </c>
      <c r="CD143" s="37">
        <f>CD144+CD145+CD146</f>
        <v>23.03</v>
      </c>
      <c r="CE143" s="37">
        <f>CF143+CM143+CR143</f>
        <v>23.03</v>
      </c>
      <c r="CF143" s="37">
        <f>CG143+CI143</f>
        <v>4.6020000000000003</v>
      </c>
      <c r="CG143" s="37">
        <f>CG144+CG145+CG146</f>
        <v>0</v>
      </c>
      <c r="CH143" s="37">
        <f>CH144+CH145+CH146</f>
        <v>0</v>
      </c>
      <c r="CI143" s="37">
        <f>CI144+CI145+CI146</f>
        <v>4.6020000000000003</v>
      </c>
      <c r="CJ143" s="37">
        <f>CJ144+CJ145+CJ146</f>
        <v>0</v>
      </c>
      <c r="CK143" s="37">
        <f>CK144+CK145+CK146</f>
        <v>4.6020000000000003</v>
      </c>
      <c r="CL143" s="37">
        <f>CL144+CL145+CL146</f>
        <v>0</v>
      </c>
      <c r="CM143" s="37">
        <f>CM144+CM145+CM146</f>
        <v>0</v>
      </c>
      <c r="CN143" s="37">
        <f>CN144+CN145+CN146</f>
        <v>0</v>
      </c>
      <c r="CO143" s="37">
        <f>CO144+CO145+CO146</f>
        <v>0</v>
      </c>
      <c r="CP143" s="37">
        <f>CP144+CP145+CP146</f>
        <v>0</v>
      </c>
      <c r="CQ143" s="37">
        <f>CQ144+CQ145+CQ146</f>
        <v>0</v>
      </c>
      <c r="CR143" s="37">
        <f>CR144+CR145+CR146</f>
        <v>18.428000000000001</v>
      </c>
      <c r="CS143" s="37">
        <f>CS144+CS145+CS146</f>
        <v>0</v>
      </c>
      <c r="CT143" s="37">
        <f>CT144+CT145+CT146</f>
        <v>18.428000000000001</v>
      </c>
      <c r="CU143" s="37">
        <f>CU144+CU145+CU146</f>
        <v>0</v>
      </c>
      <c r="CV143" s="37">
        <f>CV144+CV145+CV146</f>
        <v>0</v>
      </c>
      <c r="CW143" s="37">
        <f>CW144+CW145+CW146</f>
        <v>0</v>
      </c>
      <c r="CX143" s="37">
        <f>CX144+CX145+CX146</f>
        <v>0</v>
      </c>
      <c r="CY143" s="37">
        <f>CY144+CY145+CY146</f>
        <v>0</v>
      </c>
      <c r="CZ143" s="37">
        <f>CZ144+CZ145+CZ146</f>
        <v>0</v>
      </c>
      <c r="DA143" s="37">
        <f>DA144+DA145+DA146</f>
        <v>0</v>
      </c>
      <c r="DB143" s="37">
        <f>DB144+DB145+DB146</f>
        <v>0</v>
      </c>
      <c r="DC143" s="37">
        <f>DC144+DC145+DC146</f>
        <v>0</v>
      </c>
      <c r="DD143" s="37">
        <f>DD144+DD145+DD146</f>
        <v>0</v>
      </c>
      <c r="DE143" s="37">
        <f>DE144+DE145+DE146</f>
        <v>22.439999999999998</v>
      </c>
      <c r="DF143" s="37">
        <f>DG143+DN143+DS143</f>
        <v>22.439999999999998</v>
      </c>
      <c r="DG143" s="37">
        <f>DH143+DJ143</f>
        <v>4.484</v>
      </c>
      <c r="DH143" s="37">
        <f>DH144+DH145+DH146</f>
        <v>0</v>
      </c>
      <c r="DI143" s="37">
        <f>DI144+DI145+DI146</f>
        <v>0</v>
      </c>
      <c r="DJ143" s="37">
        <f>DJ144+DJ145+DJ146</f>
        <v>4.484</v>
      </c>
      <c r="DK143" s="37">
        <f>DK144+DK145+DK146</f>
        <v>0</v>
      </c>
      <c r="DL143" s="37">
        <f>DL144+DL145+DL146</f>
        <v>4.484</v>
      </c>
      <c r="DM143" s="37">
        <f>DM144+DM145+DM146</f>
        <v>0</v>
      </c>
      <c r="DN143" s="37">
        <f>DN144+DN145+DN146</f>
        <v>0</v>
      </c>
      <c r="DO143" s="37">
        <f>DO144+DO145+DO146</f>
        <v>0</v>
      </c>
      <c r="DP143" s="37">
        <f>DP144+DP145+DP146</f>
        <v>0</v>
      </c>
      <c r="DQ143" s="37">
        <f>DQ144+DQ145+DQ146</f>
        <v>0</v>
      </c>
      <c r="DR143" s="37">
        <f>DR144+DR145+DR146</f>
        <v>0</v>
      </c>
      <c r="DS143" s="37">
        <f>DS144+DS145+DS146</f>
        <v>17.956</v>
      </c>
      <c r="DT143" s="37">
        <f>DT144+DT145+DT146</f>
        <v>0</v>
      </c>
      <c r="DU143" s="37">
        <f>DU144+DU145+DU146</f>
        <v>17.956</v>
      </c>
      <c r="DV143" s="37">
        <f>DV144+DV145+DV146</f>
        <v>0</v>
      </c>
      <c r="DW143" s="37">
        <f>DW144+DW145+DW146</f>
        <v>0</v>
      </c>
      <c r="DX143" s="37">
        <f>DX144+DX145+DX146</f>
        <v>0</v>
      </c>
      <c r="DY143" s="37">
        <f>DY144+DY145+DY146</f>
        <v>0</v>
      </c>
      <c r="DZ143" s="37">
        <f>DZ144+DZ145+DZ146</f>
        <v>0</v>
      </c>
      <c r="EA143" s="37">
        <f>EA144+EA145+EA146</f>
        <v>0</v>
      </c>
      <c r="EB143" s="37">
        <f>EB144+EB145+EB146</f>
        <v>0</v>
      </c>
      <c r="EC143" s="37">
        <f>EC144+EC145+EC146</f>
        <v>0</v>
      </c>
      <c r="ED143" s="37">
        <f>ED144+ED145+ED146</f>
        <v>0</v>
      </c>
      <c r="EE143" s="37">
        <f>EE144+EE145+EE146</f>
        <v>0</v>
      </c>
      <c r="EF143" s="37">
        <f>EF144+EF145+EF146</f>
        <v>21.837999999999997</v>
      </c>
      <c r="EG143" s="37">
        <f>EH143+EO143+ET143</f>
        <v>21.837999999999997</v>
      </c>
      <c r="EH143" s="37">
        <f>EI143+EK143</f>
        <v>4.3659999999999997</v>
      </c>
      <c r="EI143" s="37">
        <f>EI144+EI145+EI146</f>
        <v>0</v>
      </c>
      <c r="EJ143" s="37">
        <f>EJ144+EJ145+EJ146</f>
        <v>0</v>
      </c>
      <c r="EK143" s="37">
        <f>EK144+EK145+EK146</f>
        <v>4.3659999999999997</v>
      </c>
      <c r="EL143" s="37">
        <f>EL144+EL145+EL146</f>
        <v>0</v>
      </c>
      <c r="EM143" s="37">
        <f>EM144+EM145+EM146</f>
        <v>4.3659999999999997</v>
      </c>
      <c r="EN143" s="37">
        <f>EN144+EN145+EN146</f>
        <v>0</v>
      </c>
      <c r="EO143" s="37">
        <f>EO144+EO145+EO146</f>
        <v>0</v>
      </c>
      <c r="EP143" s="37">
        <f>EP144+EP145+EP146</f>
        <v>0</v>
      </c>
      <c r="EQ143" s="37">
        <f>EQ144+EQ145+EQ146</f>
        <v>0</v>
      </c>
      <c r="ER143" s="37">
        <f>ER144+ER145+ER146</f>
        <v>0</v>
      </c>
      <c r="ES143" s="37">
        <f>ES144+ES145+ES146</f>
        <v>0</v>
      </c>
      <c r="ET143" s="37">
        <f>ET144+ET145+ET146</f>
        <v>17.471999999999998</v>
      </c>
      <c r="EU143" s="37">
        <f>EU144+EU145+EU146</f>
        <v>0</v>
      </c>
      <c r="EV143" s="37">
        <f>EV144+EV145+EV146</f>
        <v>17.471999999999998</v>
      </c>
      <c r="EW143" s="37">
        <f>EW144+EW145+EW146</f>
        <v>0</v>
      </c>
      <c r="EX143" s="37">
        <f>EX144+EX145+EX146</f>
        <v>0</v>
      </c>
      <c r="EY143" s="37">
        <f>EY144+EY145+EY146</f>
        <v>0</v>
      </c>
      <c r="EZ143" s="37">
        <f>EZ144+EZ145+EZ146</f>
        <v>0</v>
      </c>
      <c r="FA143" s="37">
        <f>FA144+FA145+FA146</f>
        <v>0</v>
      </c>
      <c r="FB143" s="37">
        <f>FB144+FB145+FB146</f>
        <v>0</v>
      </c>
      <c r="FC143" s="37">
        <f>FC144+FC145+FC146</f>
        <v>0</v>
      </c>
      <c r="FD143" s="37">
        <f>FD144+FD145+FD146</f>
        <v>0</v>
      </c>
      <c r="FE143" s="37">
        <f>FE144+FE145+FE146</f>
        <v>0</v>
      </c>
      <c r="FF143" s="37">
        <f>FF144+FF145+FF146</f>
        <v>0</v>
      </c>
      <c r="FG143" s="33">
        <f>FG144+FG145+FG146</f>
        <v>258.95499999999998</v>
      </c>
      <c r="FH143" s="44">
        <f>FH144+FH145+FH146</f>
        <v>72.634</v>
      </c>
      <c r="FI143" s="21">
        <f>FJ143+FL143</f>
        <v>36.317</v>
      </c>
      <c r="FJ143" s="37">
        <f>FJ144+FJ145+FJ146</f>
        <v>0</v>
      </c>
      <c r="FK143" s="37"/>
      <c r="FL143" s="37">
        <f>FL144+FL145+FL146</f>
        <v>36.317</v>
      </c>
      <c r="FM143" s="37"/>
      <c r="FN143" s="37">
        <f>FN144+FN145+FN146</f>
        <v>36.317</v>
      </c>
      <c r="FO143" s="37"/>
      <c r="FP143" s="37">
        <f>FP144+FP145+FP146</f>
        <v>0</v>
      </c>
      <c r="FQ143" s="37"/>
      <c r="FR143" s="37"/>
      <c r="FS143" s="37"/>
      <c r="FT143" s="37"/>
      <c r="FU143" s="37">
        <f>FU144+FU145+FU146</f>
        <v>180.96899999999999</v>
      </c>
      <c r="FV143" s="37"/>
      <c r="FW143" s="37">
        <f>FW144+FW145+FW146</f>
        <v>180.96899999999999</v>
      </c>
      <c r="FX143" s="37"/>
      <c r="FY143" s="37">
        <f>FY144+FY145+FY146</f>
        <v>41.668999999999997</v>
      </c>
      <c r="FZ143" s="37">
        <f>FZ144+FZ145+FZ146</f>
        <v>41.668999999999997</v>
      </c>
      <c r="GA143" s="37"/>
      <c r="GB143" s="37"/>
      <c r="GC143" s="37"/>
      <c r="GD143" s="37"/>
      <c r="GE143" s="37"/>
      <c r="GF143" s="37"/>
      <c r="GG143" s="43"/>
      <c r="GH143" s="49">
        <f>GH144+GH145+GH146</f>
        <v>78.142399999999995</v>
      </c>
      <c r="GI143" s="37">
        <f>GI144+GI145+GI146</f>
        <v>78.319000000000003</v>
      </c>
      <c r="GJ143" s="37">
        <f>GJ144+GJ145+GJ146</f>
        <v>20</v>
      </c>
      <c r="GK143" s="37">
        <f>GK144+GK145+GK146</f>
        <v>19.5</v>
      </c>
      <c r="GL143" s="37">
        <f>GL144+GL145+GL146</f>
        <v>19</v>
      </c>
      <c r="GM143" s="37">
        <f>GM144+GM145+GM146</f>
        <v>18.490000000000002</v>
      </c>
      <c r="GN143" s="33">
        <f>GN144+GN145+GN146</f>
        <v>233.45139999999998</v>
      </c>
    </row>
    <row r="144" spans="1:196" s="15" customFormat="1" ht="31.5" outlineLevel="1" x14ac:dyDescent="0.25">
      <c r="A144" s="84">
        <v>42</v>
      </c>
      <c r="B144" s="42" t="s">
        <v>44</v>
      </c>
      <c r="C144" s="40"/>
      <c r="D144" s="39"/>
      <c r="E144" s="39">
        <v>2011</v>
      </c>
      <c r="F144" s="39">
        <v>2017</v>
      </c>
      <c r="G144" s="21">
        <f>I144+FG144</f>
        <v>265.23299999999995</v>
      </c>
      <c r="H144" s="21">
        <f>FG144</f>
        <v>222.63799999999998</v>
      </c>
      <c r="I144" s="38">
        <v>42.594999999999999</v>
      </c>
      <c r="J144" s="36"/>
      <c r="K144" s="21"/>
      <c r="L144" s="21"/>
      <c r="M144" s="21"/>
      <c r="N144" s="21"/>
      <c r="O144" s="21"/>
      <c r="P144" s="35"/>
      <c r="Q144" s="34">
        <v>55.942999999999998</v>
      </c>
      <c r="R144" s="21">
        <f>S144+T144+U144</f>
        <v>0</v>
      </c>
      <c r="S144" s="21"/>
      <c r="T144" s="21"/>
      <c r="U144" s="37">
        <f>V144</f>
        <v>0</v>
      </c>
      <c r="V144" s="21">
        <v>0</v>
      </c>
      <c r="W144" s="21"/>
      <c r="X144" s="21">
        <f>Y144</f>
        <v>14.273999999999999</v>
      </c>
      <c r="Y144" s="21">
        <v>14.273999999999999</v>
      </c>
      <c r="Z144" s="21">
        <f>Q144-X144</f>
        <v>41.668999999999997</v>
      </c>
      <c r="AA144" s="21">
        <f>Z144</f>
        <v>41.668999999999997</v>
      </c>
      <c r="AB144" s="21">
        <v>83.319000000000003</v>
      </c>
      <c r="AC144" s="21">
        <f>AD144+AK144+AP144</f>
        <v>83.319000000000003</v>
      </c>
      <c r="AD144" s="37">
        <f>AE144+AG144</f>
        <v>0</v>
      </c>
      <c r="AE144" s="21"/>
      <c r="AF144" s="21"/>
      <c r="AG144" s="37">
        <f>AI144</f>
        <v>0</v>
      </c>
      <c r="AH144" s="21"/>
      <c r="AI144" s="21"/>
      <c r="AJ144" s="21"/>
      <c r="AK144" s="21"/>
      <c r="AL144" s="21"/>
      <c r="AM144" s="21"/>
      <c r="AN144" s="21"/>
      <c r="AO144" s="21"/>
      <c r="AP144" s="21">
        <f>AR144</f>
        <v>83.319000000000003</v>
      </c>
      <c r="AQ144" s="21"/>
      <c r="AR144" s="21">
        <f>AB144</f>
        <v>83.319000000000003</v>
      </c>
      <c r="AS144" s="21"/>
      <c r="AT144" s="21">
        <f>AU144</f>
        <v>0</v>
      </c>
      <c r="AU144" s="21"/>
      <c r="AV144" s="37"/>
      <c r="AW144" s="37"/>
      <c r="AX144" s="37"/>
      <c r="AY144" s="37"/>
      <c r="AZ144" s="37"/>
      <c r="BA144" s="37"/>
      <c r="BB144" s="37"/>
      <c r="BC144" s="21">
        <f>29.5+0.02</f>
        <v>29.52</v>
      </c>
      <c r="BD144" s="21">
        <f>BE144+BH144</f>
        <v>0</v>
      </c>
      <c r="BE144" s="21">
        <f>BF144+BH144</f>
        <v>0</v>
      </c>
      <c r="BF144" s="21"/>
      <c r="BG144" s="21"/>
      <c r="BH144" s="21">
        <f>BJ144</f>
        <v>0</v>
      </c>
      <c r="BI144" s="21"/>
      <c r="BJ144" s="21"/>
      <c r="BK144" s="21"/>
      <c r="BL144" s="21"/>
      <c r="BM144" s="21"/>
      <c r="BN144" s="21"/>
      <c r="BO144" s="21"/>
      <c r="BP144" s="21"/>
      <c r="BQ144" s="21">
        <f>BS144</f>
        <v>29.52</v>
      </c>
      <c r="BR144" s="21"/>
      <c r="BS144" s="21">
        <f>BC144</f>
        <v>29.52</v>
      </c>
      <c r="BT144" s="21"/>
      <c r="BU144" s="21">
        <f>BV144</f>
        <v>0</v>
      </c>
      <c r="BV144" s="21"/>
      <c r="BW144" s="37"/>
      <c r="BX144" s="37"/>
      <c r="BY144" s="37"/>
      <c r="BZ144" s="37"/>
      <c r="CA144" s="37"/>
      <c r="CB144" s="37"/>
      <c r="CC144" s="37"/>
      <c r="CD144" s="21">
        <f>18.408+0.02</f>
        <v>18.428000000000001</v>
      </c>
      <c r="CE144" s="21">
        <f>CF144+CM144+CR144</f>
        <v>18.428000000000001</v>
      </c>
      <c r="CF144" s="21">
        <f>CG144+CI144</f>
        <v>0</v>
      </c>
      <c r="CG144" s="21"/>
      <c r="CH144" s="21"/>
      <c r="CI144" s="21">
        <f>CK144</f>
        <v>0</v>
      </c>
      <c r="CJ144" s="21"/>
      <c r="CK144" s="21"/>
      <c r="CL144" s="21"/>
      <c r="CM144" s="21"/>
      <c r="CN144" s="21"/>
      <c r="CO144" s="21"/>
      <c r="CP144" s="21"/>
      <c r="CQ144" s="21"/>
      <c r="CR144" s="21">
        <f>CT144</f>
        <v>18.428000000000001</v>
      </c>
      <c r="CS144" s="21"/>
      <c r="CT144" s="21">
        <f>CD144</f>
        <v>18.428000000000001</v>
      </c>
      <c r="CU144" s="21"/>
      <c r="CV144" s="21">
        <f>CW144</f>
        <v>0</v>
      </c>
      <c r="CW144" s="21"/>
      <c r="CX144" s="37"/>
      <c r="CY144" s="37"/>
      <c r="CZ144" s="37"/>
      <c r="DA144" s="37"/>
      <c r="DB144" s="37"/>
      <c r="DC144" s="37"/>
      <c r="DD144" s="37"/>
      <c r="DE144" s="21">
        <f>17.936+0.02</f>
        <v>17.956</v>
      </c>
      <c r="DF144" s="21">
        <f>DG144+DN144+DS144</f>
        <v>17.956</v>
      </c>
      <c r="DG144" s="21">
        <f>DH144+DJ144</f>
        <v>0</v>
      </c>
      <c r="DH144" s="21"/>
      <c r="DI144" s="21"/>
      <c r="DJ144" s="21">
        <f>DL144</f>
        <v>0</v>
      </c>
      <c r="DK144" s="21"/>
      <c r="DL144" s="21"/>
      <c r="DM144" s="21"/>
      <c r="DN144" s="21"/>
      <c r="DO144" s="21"/>
      <c r="DP144" s="21"/>
      <c r="DQ144" s="21"/>
      <c r="DR144" s="21"/>
      <c r="DS144" s="21">
        <f>DU144</f>
        <v>17.956</v>
      </c>
      <c r="DT144" s="21"/>
      <c r="DU144" s="21">
        <f>DE144</f>
        <v>17.956</v>
      </c>
      <c r="DV144" s="21"/>
      <c r="DW144" s="21">
        <f>DX144</f>
        <v>0</v>
      </c>
      <c r="DX144" s="21"/>
      <c r="DY144" s="37"/>
      <c r="DZ144" s="37"/>
      <c r="EA144" s="37"/>
      <c r="EB144" s="37"/>
      <c r="EC144" s="37"/>
      <c r="ED144" s="37"/>
      <c r="EE144" s="37"/>
      <c r="EF144" s="21">
        <f>17.464+0.008</f>
        <v>17.471999999999998</v>
      </c>
      <c r="EG144" s="21">
        <f>EH144+EO144+ET144</f>
        <v>17.471999999999998</v>
      </c>
      <c r="EH144" s="37">
        <f>EI144+EK144</f>
        <v>0</v>
      </c>
      <c r="EI144" s="21"/>
      <c r="EJ144" s="21"/>
      <c r="EK144" s="21">
        <f>EM144</f>
        <v>0</v>
      </c>
      <c r="EL144" s="21"/>
      <c r="EM144" s="21"/>
      <c r="EN144" s="21"/>
      <c r="EO144" s="21"/>
      <c r="EP144" s="21"/>
      <c r="EQ144" s="21"/>
      <c r="ER144" s="21"/>
      <c r="ES144" s="21"/>
      <c r="ET144" s="21">
        <f>EV144</f>
        <v>17.471999999999998</v>
      </c>
      <c r="EU144" s="21"/>
      <c r="EV144" s="21">
        <f>EF144</f>
        <v>17.471999999999998</v>
      </c>
      <c r="EW144" s="21"/>
      <c r="EX144" s="21">
        <f>EY144</f>
        <v>0</v>
      </c>
      <c r="EY144" s="21"/>
      <c r="EZ144" s="37"/>
      <c r="FA144" s="37"/>
      <c r="FB144" s="37"/>
      <c r="FC144" s="37"/>
      <c r="FD144" s="37"/>
      <c r="FE144" s="37"/>
      <c r="FF144" s="37"/>
      <c r="FG144" s="33">
        <f>EF144+DE144+CD144+BC144+AB144+Q144</f>
        <v>222.63799999999998</v>
      </c>
      <c r="FH144" s="36">
        <f>FI144+FL144</f>
        <v>0</v>
      </c>
      <c r="FI144" s="21">
        <f>FJ144+FL144</f>
        <v>0</v>
      </c>
      <c r="FJ144" s="21">
        <f>EI144+CG144+BF144+AE144+T144+DH144</f>
        <v>0</v>
      </c>
      <c r="FK144" s="21"/>
      <c r="FL144" s="21">
        <f>FN144</f>
        <v>0</v>
      </c>
      <c r="FM144" s="21"/>
      <c r="FN144" s="21">
        <f>EM144+CK144+BJ144+AI144+V144+DL144</f>
        <v>0</v>
      </c>
      <c r="FO144" s="21"/>
      <c r="FP144" s="21">
        <f>EO144+CM144+BL144+AK144+W144+DN144</f>
        <v>0</v>
      </c>
      <c r="FQ144" s="21"/>
      <c r="FR144" s="21"/>
      <c r="FS144" s="21"/>
      <c r="FT144" s="21"/>
      <c r="FU144" s="21">
        <f>ET144+CR144+BQ144+AP144+X144+DS144</f>
        <v>180.96899999999999</v>
      </c>
      <c r="FV144" s="21"/>
      <c r="FW144" s="21">
        <f>EV144+CT144+BS144+AR144+Y144+DU144</f>
        <v>180.96899999999999</v>
      </c>
      <c r="FX144" s="21"/>
      <c r="FY144" s="21">
        <f>EX144+CV144+BU144+AT144+Z144+DW144</f>
        <v>41.668999999999997</v>
      </c>
      <c r="FZ144" s="21">
        <f>EY144+CW144+BV144+AU144+AA144</f>
        <v>41.668999999999997</v>
      </c>
      <c r="GA144" s="37"/>
      <c r="GB144" s="37"/>
      <c r="GC144" s="37"/>
      <c r="GD144" s="37"/>
      <c r="GE144" s="37"/>
      <c r="GF144" s="37"/>
      <c r="GG144" s="43"/>
      <c r="GH144" s="34">
        <v>68.469399999999993</v>
      </c>
      <c r="GI144" s="21">
        <f>70.319</f>
        <v>70.319000000000003</v>
      </c>
      <c r="GJ144" s="21">
        <v>16</v>
      </c>
      <c r="GK144" s="21">
        <v>15.6</v>
      </c>
      <c r="GL144" s="21">
        <v>15.2</v>
      </c>
      <c r="GM144" s="21">
        <f>14.8-0.01</f>
        <v>14.790000000000001</v>
      </c>
      <c r="GN144" s="33">
        <f>GH144+GI144+GJ144+GK144+GL144+GM144</f>
        <v>200.37839999999997</v>
      </c>
    </row>
    <row r="145" spans="1:196" s="15" customFormat="1" ht="31.5" outlineLevel="1" x14ac:dyDescent="0.25">
      <c r="A145" s="84">
        <v>43</v>
      </c>
      <c r="B145" s="70" t="s">
        <v>43</v>
      </c>
      <c r="C145" s="40"/>
      <c r="D145" s="39"/>
      <c r="E145" s="83">
        <v>2012</v>
      </c>
      <c r="F145" s="83">
        <v>2017</v>
      </c>
      <c r="G145" s="21">
        <f>I145+FG145</f>
        <v>36.317</v>
      </c>
      <c r="H145" s="21">
        <f>FG145</f>
        <v>36.317</v>
      </c>
      <c r="I145" s="38"/>
      <c r="J145" s="36"/>
      <c r="K145" s="21"/>
      <c r="L145" s="21"/>
      <c r="M145" s="21"/>
      <c r="N145" s="21"/>
      <c r="O145" s="21"/>
      <c r="P145" s="35"/>
      <c r="Q145" s="34">
        <v>9.0540000000000003</v>
      </c>
      <c r="R145" s="21">
        <f>S145+T145+U145</f>
        <v>9.0540000000000003</v>
      </c>
      <c r="S145" s="21"/>
      <c r="T145" s="21"/>
      <c r="U145" s="21">
        <f>V145</f>
        <v>9.0540000000000003</v>
      </c>
      <c r="V145" s="21">
        <f>Q145</f>
        <v>9.0540000000000003</v>
      </c>
      <c r="W145" s="21"/>
      <c r="X145" s="21"/>
      <c r="Y145" s="21"/>
      <c r="Z145" s="21"/>
      <c r="AA145" s="21"/>
      <c r="AB145" s="21">
        <v>9.0909999999999993</v>
      </c>
      <c r="AC145" s="21">
        <f>AD145+AK145+AP145</f>
        <v>9.0909999999999993</v>
      </c>
      <c r="AD145" s="21">
        <f>AE145+AG145</f>
        <v>9.0909999999999993</v>
      </c>
      <c r="AE145" s="21"/>
      <c r="AF145" s="21"/>
      <c r="AG145" s="21">
        <f>AI145</f>
        <v>9.0909999999999993</v>
      </c>
      <c r="AH145" s="21"/>
      <c r="AI145" s="21">
        <f>AB145</f>
        <v>9.0909999999999993</v>
      </c>
      <c r="AJ145" s="21"/>
      <c r="AK145" s="21"/>
      <c r="AL145" s="21"/>
      <c r="AM145" s="21"/>
      <c r="AN145" s="21"/>
      <c r="AO145" s="21"/>
      <c r="AP145" s="21">
        <f>AR145</f>
        <v>0</v>
      </c>
      <c r="AQ145" s="21"/>
      <c r="AR145" s="21"/>
      <c r="AS145" s="21"/>
      <c r="AT145" s="21">
        <f>AU145</f>
        <v>0</v>
      </c>
      <c r="AU145" s="21"/>
      <c r="AV145" s="37"/>
      <c r="AW145" s="37"/>
      <c r="AX145" s="37"/>
      <c r="AY145" s="37"/>
      <c r="AZ145" s="37"/>
      <c r="BA145" s="37"/>
      <c r="BB145" s="37"/>
      <c r="BC145" s="21">
        <v>4.72</v>
      </c>
      <c r="BD145" s="21">
        <f>BE145+BH145</f>
        <v>9.44</v>
      </c>
      <c r="BE145" s="21">
        <f>BF145+BH145</f>
        <v>4.72</v>
      </c>
      <c r="BF145" s="21"/>
      <c r="BG145" s="21"/>
      <c r="BH145" s="21">
        <f>BJ145</f>
        <v>4.72</v>
      </c>
      <c r="BI145" s="21"/>
      <c r="BJ145" s="21">
        <f>BC145</f>
        <v>4.72</v>
      </c>
      <c r="BK145" s="21"/>
      <c r="BL145" s="21"/>
      <c r="BM145" s="21"/>
      <c r="BN145" s="21"/>
      <c r="BO145" s="21"/>
      <c r="BP145" s="21"/>
      <c r="BQ145" s="21">
        <f>BS145</f>
        <v>0</v>
      </c>
      <c r="BR145" s="21"/>
      <c r="BS145" s="21"/>
      <c r="BT145" s="21"/>
      <c r="BU145" s="21">
        <f>BV145</f>
        <v>0</v>
      </c>
      <c r="BV145" s="21"/>
      <c r="BW145" s="37"/>
      <c r="BX145" s="37"/>
      <c r="BY145" s="37"/>
      <c r="BZ145" s="37"/>
      <c r="CA145" s="37"/>
      <c r="CB145" s="37"/>
      <c r="CC145" s="37"/>
      <c r="CD145" s="21">
        <v>4.6020000000000003</v>
      </c>
      <c r="CE145" s="21">
        <f>CF145+CM145+CR145</f>
        <v>4.6020000000000003</v>
      </c>
      <c r="CF145" s="21">
        <f>CG145+CI145</f>
        <v>4.6020000000000003</v>
      </c>
      <c r="CG145" s="21"/>
      <c r="CH145" s="21"/>
      <c r="CI145" s="21">
        <f>CK145</f>
        <v>4.6020000000000003</v>
      </c>
      <c r="CJ145" s="21"/>
      <c r="CK145" s="21">
        <f>CD145</f>
        <v>4.6020000000000003</v>
      </c>
      <c r="CL145" s="21"/>
      <c r="CM145" s="21"/>
      <c r="CN145" s="21"/>
      <c r="CO145" s="21"/>
      <c r="CP145" s="21"/>
      <c r="CQ145" s="21"/>
      <c r="CR145" s="21">
        <f>CT145</f>
        <v>0</v>
      </c>
      <c r="CS145" s="21"/>
      <c r="CT145" s="21"/>
      <c r="CU145" s="21"/>
      <c r="CV145" s="21">
        <f>CW145</f>
        <v>0</v>
      </c>
      <c r="CW145" s="21"/>
      <c r="CX145" s="37"/>
      <c r="CY145" s="37"/>
      <c r="CZ145" s="37"/>
      <c r="DA145" s="37"/>
      <c r="DB145" s="37"/>
      <c r="DC145" s="37"/>
      <c r="DD145" s="37"/>
      <c r="DE145" s="21">
        <v>4.484</v>
      </c>
      <c r="DF145" s="21">
        <f>DG145+DN145+DS145</f>
        <v>4.484</v>
      </c>
      <c r="DG145" s="21">
        <f>DH145+DJ145</f>
        <v>4.484</v>
      </c>
      <c r="DH145" s="21"/>
      <c r="DI145" s="21"/>
      <c r="DJ145" s="21">
        <f>DL145</f>
        <v>4.484</v>
      </c>
      <c r="DK145" s="21"/>
      <c r="DL145" s="21">
        <f>DE145</f>
        <v>4.484</v>
      </c>
      <c r="DM145" s="21"/>
      <c r="DN145" s="21"/>
      <c r="DO145" s="21"/>
      <c r="DP145" s="21"/>
      <c r="DQ145" s="21"/>
      <c r="DR145" s="21"/>
      <c r="DS145" s="21">
        <f>DU145</f>
        <v>0</v>
      </c>
      <c r="DT145" s="21"/>
      <c r="DU145" s="21"/>
      <c r="DV145" s="21"/>
      <c r="DW145" s="21">
        <f>DX145</f>
        <v>0</v>
      </c>
      <c r="DX145" s="21"/>
      <c r="DY145" s="37"/>
      <c r="DZ145" s="37"/>
      <c r="EA145" s="37"/>
      <c r="EB145" s="37"/>
      <c r="EC145" s="37"/>
      <c r="ED145" s="37"/>
      <c r="EE145" s="37"/>
      <c r="EF145" s="21">
        <v>4.3659999999999997</v>
      </c>
      <c r="EG145" s="21">
        <f>EH145+EO145+ET145</f>
        <v>4.3659999999999997</v>
      </c>
      <c r="EH145" s="21">
        <f>EI145+EK145</f>
        <v>4.3659999999999997</v>
      </c>
      <c r="EI145" s="21"/>
      <c r="EJ145" s="21"/>
      <c r="EK145" s="21">
        <f>EM145</f>
        <v>4.3659999999999997</v>
      </c>
      <c r="EL145" s="21"/>
      <c r="EM145" s="21">
        <f>EF145</f>
        <v>4.3659999999999997</v>
      </c>
      <c r="EN145" s="21"/>
      <c r="EO145" s="21"/>
      <c r="EP145" s="21"/>
      <c r="EQ145" s="21"/>
      <c r="ER145" s="21"/>
      <c r="ES145" s="21"/>
      <c r="ET145" s="21">
        <f>EV145</f>
        <v>0</v>
      </c>
      <c r="EU145" s="21"/>
      <c r="EV145" s="21"/>
      <c r="EW145" s="21"/>
      <c r="EX145" s="21">
        <f>EY145</f>
        <v>0</v>
      </c>
      <c r="EY145" s="21"/>
      <c r="EZ145" s="37"/>
      <c r="FA145" s="37"/>
      <c r="FB145" s="37"/>
      <c r="FC145" s="37"/>
      <c r="FD145" s="37"/>
      <c r="FE145" s="37"/>
      <c r="FF145" s="37"/>
      <c r="FG145" s="33">
        <f>EF145+DE145+CD145+BC145+AB145+Q145</f>
        <v>36.317</v>
      </c>
      <c r="FH145" s="36">
        <f>FI145+FL145</f>
        <v>72.634</v>
      </c>
      <c r="FI145" s="21">
        <f>FJ145+FL145</f>
        <v>36.317</v>
      </c>
      <c r="FJ145" s="21">
        <f>EI145+CG145+BF145+AE145+T145+DH145</f>
        <v>0</v>
      </c>
      <c r="FK145" s="21"/>
      <c r="FL145" s="21">
        <f>FN145</f>
        <v>36.317</v>
      </c>
      <c r="FM145" s="21"/>
      <c r="FN145" s="21">
        <f>EM145+CK145+BJ145+AI145+V145+DL145</f>
        <v>36.317</v>
      </c>
      <c r="FO145" s="21"/>
      <c r="FP145" s="21">
        <f>EO145+CM145+BL145+AK145+W145+DN145</f>
        <v>0</v>
      </c>
      <c r="FQ145" s="21"/>
      <c r="FR145" s="21"/>
      <c r="FS145" s="21"/>
      <c r="FT145" s="21"/>
      <c r="FU145" s="21">
        <f>ET145+CR145+BQ145+AP145+X145+DS145</f>
        <v>0</v>
      </c>
      <c r="FV145" s="21"/>
      <c r="FW145" s="21">
        <f>EV145+CT145+BS145+AR145+Y145+DU145</f>
        <v>0</v>
      </c>
      <c r="FX145" s="21"/>
      <c r="FY145" s="21">
        <f>EX145+CV145+BU145+AT145+Z145+DW145</f>
        <v>0</v>
      </c>
      <c r="FZ145" s="21">
        <f>EY145+CW145+BV145+AU145+AA145</f>
        <v>0</v>
      </c>
      <c r="GA145" s="37"/>
      <c r="GB145" s="37"/>
      <c r="GC145" s="37"/>
      <c r="GD145" s="37"/>
      <c r="GE145" s="37"/>
      <c r="GF145" s="37"/>
      <c r="GG145" s="43"/>
      <c r="GH145" s="34">
        <v>9.673</v>
      </c>
      <c r="GI145" s="21">
        <v>8</v>
      </c>
      <c r="GJ145" s="21">
        <v>4</v>
      </c>
      <c r="GK145" s="21">
        <v>3.9</v>
      </c>
      <c r="GL145" s="21">
        <v>3.8</v>
      </c>
      <c r="GM145" s="21">
        <v>3.7</v>
      </c>
      <c r="GN145" s="33">
        <f>GH145+GI145+GJ145+GK145+GL145+GM145</f>
        <v>33.073</v>
      </c>
    </row>
    <row r="146" spans="1:196" s="15" customFormat="1" ht="17.25" hidden="1" customHeight="1" outlineLevel="1" x14ac:dyDescent="0.25">
      <c r="A146" s="84"/>
      <c r="B146" s="42"/>
      <c r="C146" s="40"/>
      <c r="D146" s="39"/>
      <c r="E146" s="83"/>
      <c r="F146" s="83"/>
      <c r="G146" s="21"/>
      <c r="H146" s="21"/>
      <c r="I146" s="38"/>
      <c r="J146" s="36"/>
      <c r="K146" s="21"/>
      <c r="L146" s="21"/>
      <c r="M146" s="21"/>
      <c r="N146" s="21"/>
      <c r="O146" s="21"/>
      <c r="P146" s="35"/>
      <c r="Q146" s="34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37"/>
      <c r="AE146" s="37"/>
      <c r="AF146" s="37"/>
      <c r="AG146" s="37"/>
      <c r="AH146" s="37"/>
      <c r="AI146" s="37"/>
      <c r="AJ146" s="37"/>
      <c r="AK146" s="21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37"/>
      <c r="BX146" s="37"/>
      <c r="BY146" s="37"/>
      <c r="BZ146" s="37"/>
      <c r="CA146" s="37"/>
      <c r="CB146" s="37"/>
      <c r="CC146" s="37"/>
      <c r="CD146" s="21"/>
      <c r="CE146" s="21"/>
      <c r="CF146" s="21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21"/>
      <c r="CW146" s="21"/>
      <c r="CX146" s="37"/>
      <c r="CY146" s="37"/>
      <c r="CZ146" s="37"/>
      <c r="DA146" s="37"/>
      <c r="DB146" s="37"/>
      <c r="DC146" s="37"/>
      <c r="DD146" s="37"/>
      <c r="DE146" s="21"/>
      <c r="DF146" s="37"/>
      <c r="DG146" s="21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21"/>
      <c r="DX146" s="21"/>
      <c r="DY146" s="37"/>
      <c r="DZ146" s="37"/>
      <c r="EA146" s="37"/>
      <c r="EB146" s="37"/>
      <c r="EC146" s="37"/>
      <c r="ED146" s="37"/>
      <c r="EE146" s="37"/>
      <c r="EF146" s="21"/>
      <c r="EG146" s="21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21"/>
      <c r="EY146" s="21"/>
      <c r="EZ146" s="37"/>
      <c r="FA146" s="37"/>
      <c r="FB146" s="37"/>
      <c r="FC146" s="37"/>
      <c r="FD146" s="37"/>
      <c r="FE146" s="37"/>
      <c r="FF146" s="37"/>
      <c r="FG146" s="33"/>
      <c r="FH146" s="36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37"/>
      <c r="GB146" s="37"/>
      <c r="GC146" s="37"/>
      <c r="GD146" s="37"/>
      <c r="GE146" s="37"/>
      <c r="GF146" s="37"/>
      <c r="GG146" s="43"/>
      <c r="GH146" s="34"/>
      <c r="GI146" s="21"/>
      <c r="GJ146" s="21"/>
      <c r="GK146" s="21"/>
      <c r="GL146" s="21"/>
      <c r="GM146" s="21"/>
      <c r="GN146" s="33"/>
    </row>
    <row r="147" spans="1:196" s="15" customFormat="1" ht="3.75" hidden="1" customHeight="1" outlineLevel="1" x14ac:dyDescent="0.25">
      <c r="A147" s="81"/>
      <c r="B147" s="77" t="s">
        <v>42</v>
      </c>
      <c r="C147" s="46"/>
      <c r="D147" s="50"/>
      <c r="E147" s="50"/>
      <c r="F147" s="50"/>
      <c r="G147" s="37"/>
      <c r="H147" s="37"/>
      <c r="I147" s="33"/>
      <c r="J147" s="36"/>
      <c r="K147" s="21"/>
      <c r="L147" s="21"/>
      <c r="M147" s="21"/>
      <c r="N147" s="21"/>
      <c r="O147" s="21"/>
      <c r="P147" s="35"/>
      <c r="Q147" s="34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37"/>
      <c r="AC147" s="21">
        <f>AD147+AK147+AP147</f>
        <v>0</v>
      </c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21"/>
      <c r="BD147" s="21">
        <f>BE147+BH147</f>
        <v>0</v>
      </c>
      <c r="BE147" s="21">
        <f>BF147+BH147</f>
        <v>0</v>
      </c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21"/>
      <c r="CE147" s="21">
        <f>CF147+CM147+CR147</f>
        <v>0</v>
      </c>
      <c r="CF147" s="21">
        <f>CG147+CI147</f>
        <v>0</v>
      </c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21"/>
      <c r="DF147" s="37">
        <f>DG147+DN147+DS147</f>
        <v>0</v>
      </c>
      <c r="DG147" s="21">
        <f>DH147+DJ147</f>
        <v>0</v>
      </c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21"/>
      <c r="EG147" s="21">
        <f>EH147+EO147+ET147</f>
        <v>0</v>
      </c>
      <c r="EH147" s="37">
        <f>EI147+EK147</f>
        <v>0</v>
      </c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3"/>
      <c r="FH147" s="44"/>
      <c r="FI147" s="21">
        <f>FJ147+FL147</f>
        <v>0</v>
      </c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43"/>
      <c r="GH147" s="34"/>
      <c r="GI147" s="21"/>
      <c r="GJ147" s="21"/>
      <c r="GK147" s="21"/>
      <c r="GL147" s="21"/>
      <c r="GM147" s="21"/>
      <c r="GN147" s="33"/>
    </row>
    <row r="148" spans="1:196" s="15" customFormat="1" ht="17.25" hidden="1" customHeight="1" outlineLevel="1" x14ac:dyDescent="0.25">
      <c r="A148" s="81"/>
      <c r="B148" s="77" t="s">
        <v>41</v>
      </c>
      <c r="C148" s="46"/>
      <c r="D148" s="50"/>
      <c r="E148" s="50"/>
      <c r="F148" s="50"/>
      <c r="G148" s="37"/>
      <c r="H148" s="37"/>
      <c r="I148" s="33"/>
      <c r="J148" s="36"/>
      <c r="K148" s="21"/>
      <c r="L148" s="21"/>
      <c r="M148" s="21"/>
      <c r="N148" s="21"/>
      <c r="O148" s="21"/>
      <c r="P148" s="35"/>
      <c r="Q148" s="34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37"/>
      <c r="AC148" s="21">
        <f>AD148+AK148+AP148</f>
        <v>0</v>
      </c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21"/>
      <c r="BD148" s="21">
        <f>BE148+BH148</f>
        <v>0</v>
      </c>
      <c r="BE148" s="21">
        <f>BF148+BH148</f>
        <v>0</v>
      </c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21"/>
      <c r="CE148" s="21">
        <f>CF148+CM148+CR148</f>
        <v>0</v>
      </c>
      <c r="CF148" s="21">
        <f>CG148+CI148</f>
        <v>0</v>
      </c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21"/>
      <c r="DF148" s="37">
        <f>DG148+DN148+DS148</f>
        <v>0</v>
      </c>
      <c r="DG148" s="21">
        <f>DH148+DJ148</f>
        <v>0</v>
      </c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21"/>
      <c r="EG148" s="21">
        <f>EH148+EO148+ET148</f>
        <v>0</v>
      </c>
      <c r="EH148" s="37">
        <f>EI148+EK148</f>
        <v>0</v>
      </c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3"/>
      <c r="FH148" s="44"/>
      <c r="FI148" s="21">
        <f>FJ148+FL148</f>
        <v>0</v>
      </c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43"/>
      <c r="GH148" s="34"/>
      <c r="GI148" s="21"/>
      <c r="GJ148" s="21"/>
      <c r="GK148" s="21"/>
      <c r="GL148" s="21"/>
      <c r="GM148" s="21"/>
      <c r="GN148" s="33"/>
    </row>
    <row r="149" spans="1:196" s="15" customFormat="1" ht="17.25" hidden="1" customHeight="1" outlineLevel="1" x14ac:dyDescent="0.25">
      <c r="A149" s="80"/>
      <c r="B149" s="82" t="s">
        <v>40</v>
      </c>
      <c r="C149" s="40"/>
      <c r="D149" s="39"/>
      <c r="E149" s="39"/>
      <c r="F149" s="39"/>
      <c r="G149" s="21"/>
      <c r="H149" s="21"/>
      <c r="I149" s="38"/>
      <c r="J149" s="36"/>
      <c r="K149" s="21"/>
      <c r="L149" s="21"/>
      <c r="M149" s="21"/>
      <c r="N149" s="21"/>
      <c r="O149" s="21"/>
      <c r="P149" s="35"/>
      <c r="Q149" s="34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>
        <f>AD149+AK149+AP149</f>
        <v>0</v>
      </c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>
        <f>BE149+BH149</f>
        <v>0</v>
      </c>
      <c r="BE149" s="21">
        <f>BF149+BH149</f>
        <v>0</v>
      </c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>
        <f>CF149+CM149+CR149</f>
        <v>0</v>
      </c>
      <c r="CF149" s="21">
        <f>CG149+CI149</f>
        <v>0</v>
      </c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37">
        <f>DG149+DN149+DS149</f>
        <v>0</v>
      </c>
      <c r="DG149" s="21">
        <f>DH149+DJ149</f>
        <v>0</v>
      </c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>
        <f>EH149+EO149+ET149</f>
        <v>0</v>
      </c>
      <c r="EH149" s="37">
        <f>EI149+EK149</f>
        <v>0</v>
      </c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33"/>
      <c r="FH149" s="36"/>
      <c r="FI149" s="21">
        <f>FJ149+FL149</f>
        <v>0</v>
      </c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35"/>
      <c r="GH149" s="34"/>
      <c r="GI149" s="21"/>
      <c r="GJ149" s="21"/>
      <c r="GK149" s="21"/>
      <c r="GL149" s="21"/>
      <c r="GM149" s="21"/>
      <c r="GN149" s="33"/>
    </row>
    <row r="150" spans="1:196" s="15" customFormat="1" ht="17.25" hidden="1" customHeight="1" outlineLevel="1" x14ac:dyDescent="0.25">
      <c r="A150" s="80"/>
      <c r="B150" s="82" t="s">
        <v>39</v>
      </c>
      <c r="C150" s="40"/>
      <c r="D150" s="39"/>
      <c r="E150" s="39"/>
      <c r="F150" s="39"/>
      <c r="G150" s="21"/>
      <c r="H150" s="21"/>
      <c r="I150" s="38"/>
      <c r="J150" s="36"/>
      <c r="K150" s="21"/>
      <c r="L150" s="21"/>
      <c r="M150" s="21"/>
      <c r="N150" s="21"/>
      <c r="O150" s="21"/>
      <c r="P150" s="35"/>
      <c r="Q150" s="34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>
        <f>AD150+AK150+AP150</f>
        <v>0</v>
      </c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>
        <f>BE150+BH150</f>
        <v>0</v>
      </c>
      <c r="BE150" s="21">
        <f>BF150+BH150</f>
        <v>0</v>
      </c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>
        <f>CF150+CM150+CR150</f>
        <v>0</v>
      </c>
      <c r="CF150" s="21">
        <f>CG150+CI150</f>
        <v>0</v>
      </c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37">
        <f>DG150+DN150+DS150</f>
        <v>0</v>
      </c>
      <c r="DG150" s="21">
        <f>DH150+DJ150</f>
        <v>0</v>
      </c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>
        <f>EH150+EO150+ET150</f>
        <v>0</v>
      </c>
      <c r="EH150" s="37">
        <f>EI150+EK150</f>
        <v>0</v>
      </c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33"/>
      <c r="FH150" s="36"/>
      <c r="FI150" s="21">
        <f>FJ150+FL150</f>
        <v>0</v>
      </c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35"/>
      <c r="GH150" s="34"/>
      <c r="GI150" s="21"/>
      <c r="GJ150" s="21"/>
      <c r="GK150" s="21"/>
      <c r="GL150" s="21"/>
      <c r="GM150" s="21"/>
      <c r="GN150" s="33"/>
    </row>
    <row r="151" spans="1:196" s="15" customFormat="1" ht="17.25" hidden="1" customHeight="1" outlineLevel="1" x14ac:dyDescent="0.25">
      <c r="A151" s="80"/>
      <c r="B151" s="82" t="s">
        <v>38</v>
      </c>
      <c r="C151" s="40"/>
      <c r="D151" s="39"/>
      <c r="E151" s="39"/>
      <c r="F151" s="39"/>
      <c r="G151" s="21"/>
      <c r="H151" s="21"/>
      <c r="I151" s="38"/>
      <c r="J151" s="36"/>
      <c r="K151" s="21"/>
      <c r="L151" s="21"/>
      <c r="M151" s="21"/>
      <c r="N151" s="21"/>
      <c r="O151" s="21"/>
      <c r="P151" s="35"/>
      <c r="Q151" s="34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>
        <f>AD151+AK151+AP151</f>
        <v>0</v>
      </c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>
        <f>BE151+BH151</f>
        <v>0</v>
      </c>
      <c r="BE151" s="21">
        <f>BF151+BH151</f>
        <v>0</v>
      </c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>
        <f>CF151+CM151+CR151</f>
        <v>0</v>
      </c>
      <c r="CF151" s="21">
        <f>CG151+CI151</f>
        <v>0</v>
      </c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37">
        <f>DG151+DN151+DS151</f>
        <v>0</v>
      </c>
      <c r="DG151" s="21">
        <f>DH151+DJ151</f>
        <v>0</v>
      </c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>
        <f>EH151+EO151+ET151</f>
        <v>0</v>
      </c>
      <c r="EH151" s="37">
        <f>EI151+EK151</f>
        <v>0</v>
      </c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33"/>
      <c r="FH151" s="36"/>
      <c r="FI151" s="21">
        <f>FJ151+FL151</f>
        <v>0</v>
      </c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35"/>
      <c r="GH151" s="34"/>
      <c r="GI151" s="21"/>
      <c r="GJ151" s="21"/>
      <c r="GK151" s="21"/>
      <c r="GL151" s="21"/>
      <c r="GM151" s="21"/>
      <c r="GN151" s="33"/>
    </row>
    <row r="152" spans="1:196" s="15" customFormat="1" ht="17.25" hidden="1" customHeight="1" outlineLevel="1" x14ac:dyDescent="0.25">
      <c r="A152" s="80"/>
      <c r="B152" s="82" t="s">
        <v>37</v>
      </c>
      <c r="C152" s="40"/>
      <c r="D152" s="39"/>
      <c r="E152" s="39"/>
      <c r="F152" s="39"/>
      <c r="G152" s="21"/>
      <c r="H152" s="21"/>
      <c r="I152" s="38"/>
      <c r="J152" s="36"/>
      <c r="K152" s="21"/>
      <c r="L152" s="21"/>
      <c r="M152" s="21"/>
      <c r="N152" s="21"/>
      <c r="O152" s="21"/>
      <c r="P152" s="35"/>
      <c r="Q152" s="34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>
        <f>AD152+AK152+AP152</f>
        <v>0</v>
      </c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>
        <f>BE152+BH152</f>
        <v>0</v>
      </c>
      <c r="BE152" s="21">
        <f>BF152+BH152</f>
        <v>0</v>
      </c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>
        <f>CF152+CM152+CR152</f>
        <v>0</v>
      </c>
      <c r="CF152" s="21">
        <f>CG152+CI152</f>
        <v>0</v>
      </c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37">
        <f>DG152+DN152+DS152</f>
        <v>0</v>
      </c>
      <c r="DG152" s="21">
        <f>DH152+DJ152</f>
        <v>0</v>
      </c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>
        <f>EH152+EO152+ET152</f>
        <v>0</v>
      </c>
      <c r="EH152" s="37">
        <f>EI152+EK152</f>
        <v>0</v>
      </c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33"/>
      <c r="FH152" s="36"/>
      <c r="FI152" s="21">
        <f>FJ152+FL152</f>
        <v>0</v>
      </c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35"/>
      <c r="GH152" s="34"/>
      <c r="GI152" s="21"/>
      <c r="GJ152" s="21"/>
      <c r="GK152" s="21"/>
      <c r="GL152" s="21"/>
      <c r="GM152" s="21"/>
      <c r="GN152" s="33"/>
    </row>
    <row r="153" spans="1:196" s="74" customFormat="1" ht="17.25" hidden="1" customHeight="1" outlineLevel="1" x14ac:dyDescent="0.25">
      <c r="A153" s="81"/>
      <c r="B153" s="77" t="s">
        <v>36</v>
      </c>
      <c r="C153" s="46"/>
      <c r="D153" s="50"/>
      <c r="E153" s="50"/>
      <c r="F153" s="50"/>
      <c r="G153" s="37"/>
      <c r="H153" s="37"/>
      <c r="I153" s="33"/>
      <c r="J153" s="44"/>
      <c r="K153" s="37"/>
      <c r="L153" s="37"/>
      <c r="M153" s="37"/>
      <c r="N153" s="37"/>
      <c r="O153" s="37"/>
      <c r="P153" s="43"/>
      <c r="Q153" s="49">
        <f>Q155</f>
        <v>0</v>
      </c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>
        <f>AD153+AK153+AP153</f>
        <v>0</v>
      </c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>
        <f>BE153+BH153</f>
        <v>0</v>
      </c>
      <c r="BE153" s="37">
        <f>BF153+BH153</f>
        <v>0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>
        <f>CF153+CM153+CR153</f>
        <v>0</v>
      </c>
      <c r="CF153" s="37">
        <f>CG153+CI153</f>
        <v>0</v>
      </c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>
        <f>DG153+DN153+DS153</f>
        <v>0</v>
      </c>
      <c r="DG153" s="37">
        <f>DH153+DJ153</f>
        <v>0</v>
      </c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>
        <f>EH153+EO153+ET153</f>
        <v>0</v>
      </c>
      <c r="EH153" s="37">
        <f>EI153+EK153</f>
        <v>0</v>
      </c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3"/>
      <c r="FH153" s="44"/>
      <c r="FI153" s="37">
        <f>FJ153+FL153</f>
        <v>0</v>
      </c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43"/>
      <c r="GH153" s="49">
        <f>GH155</f>
        <v>0</v>
      </c>
      <c r="GI153" s="37"/>
      <c r="GJ153" s="37"/>
      <c r="GK153" s="37"/>
      <c r="GL153" s="37"/>
      <c r="GM153" s="37"/>
      <c r="GN153" s="33"/>
    </row>
    <row r="154" spans="1:196" s="15" customFormat="1" ht="17.25" hidden="1" customHeight="1" outlineLevel="1" x14ac:dyDescent="0.25">
      <c r="A154" s="80"/>
      <c r="B154" s="79" t="s">
        <v>35</v>
      </c>
      <c r="C154" s="40"/>
      <c r="D154" s="39"/>
      <c r="E154" s="39"/>
      <c r="F154" s="39"/>
      <c r="G154" s="21"/>
      <c r="H154" s="21"/>
      <c r="I154" s="38"/>
      <c r="J154" s="36"/>
      <c r="K154" s="21"/>
      <c r="L154" s="21"/>
      <c r="M154" s="21"/>
      <c r="N154" s="21"/>
      <c r="O154" s="21"/>
      <c r="P154" s="35"/>
      <c r="Q154" s="34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>
        <f>AD154+AK154+AP154</f>
        <v>0</v>
      </c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>
        <f>BE154+BH154</f>
        <v>0</v>
      </c>
      <c r="BE154" s="21">
        <f>BF154+BH154</f>
        <v>0</v>
      </c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>
        <f>CF154+CM154+CR154</f>
        <v>0</v>
      </c>
      <c r="CF154" s="21">
        <f>CG154+CI154</f>
        <v>0</v>
      </c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37">
        <f>DG154+DN154+DS154</f>
        <v>0</v>
      </c>
      <c r="DG154" s="21">
        <f>DH154+DJ154</f>
        <v>0</v>
      </c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>
        <f>EH154+EO154+ET154</f>
        <v>0</v>
      </c>
      <c r="EH154" s="37">
        <f>EI154+EK154</f>
        <v>0</v>
      </c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33"/>
      <c r="FH154" s="36"/>
      <c r="FI154" s="21">
        <f>FJ154+FL154</f>
        <v>0</v>
      </c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35"/>
      <c r="GH154" s="34"/>
      <c r="GI154" s="21"/>
      <c r="GJ154" s="21"/>
      <c r="GK154" s="21"/>
      <c r="GL154" s="21"/>
      <c r="GM154" s="21"/>
      <c r="GN154" s="33"/>
    </row>
    <row r="155" spans="1:196" s="15" customFormat="1" ht="17.25" hidden="1" customHeight="1" outlineLevel="1" x14ac:dyDescent="0.25">
      <c r="A155" s="80"/>
      <c r="B155" s="79" t="s">
        <v>34</v>
      </c>
      <c r="C155" s="40"/>
      <c r="D155" s="39"/>
      <c r="E155" s="39"/>
      <c r="F155" s="39"/>
      <c r="G155" s="21"/>
      <c r="H155" s="21"/>
      <c r="I155" s="38"/>
      <c r="J155" s="36"/>
      <c r="K155" s="21"/>
      <c r="L155" s="21"/>
      <c r="M155" s="21"/>
      <c r="N155" s="21"/>
      <c r="O155" s="21"/>
      <c r="P155" s="35"/>
      <c r="Q155" s="34">
        <f>Q156</f>
        <v>0</v>
      </c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>
        <f>AD155+AK155+AP155</f>
        <v>0</v>
      </c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>
        <f>BE155+BH155</f>
        <v>0</v>
      </c>
      <c r="BE155" s="21">
        <f>BF155+BH155</f>
        <v>0</v>
      </c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>
        <f>CF155+CM155+CR155</f>
        <v>0</v>
      </c>
      <c r="CF155" s="21">
        <f>CG155+CI155</f>
        <v>0</v>
      </c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37">
        <f>DG155+DN155+DS155</f>
        <v>0</v>
      </c>
      <c r="DG155" s="21">
        <f>DH155+DJ155</f>
        <v>0</v>
      </c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>
        <f>EH155+EO155+ET155</f>
        <v>0</v>
      </c>
      <c r="EH155" s="37">
        <f>EI155+EK155</f>
        <v>0</v>
      </c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33"/>
      <c r="FH155" s="36"/>
      <c r="FI155" s="21">
        <f>FJ155+FL155</f>
        <v>0</v>
      </c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35"/>
      <c r="GH155" s="34">
        <f>GH156</f>
        <v>0</v>
      </c>
      <c r="GI155" s="21"/>
      <c r="GJ155" s="21"/>
      <c r="GK155" s="21"/>
      <c r="GL155" s="21"/>
      <c r="GM155" s="21"/>
      <c r="GN155" s="33"/>
    </row>
    <row r="156" spans="1:196" s="15" customFormat="1" ht="17.25" hidden="1" customHeight="1" outlineLevel="1" x14ac:dyDescent="0.25">
      <c r="A156" s="80"/>
      <c r="B156" s="70"/>
      <c r="C156" s="40"/>
      <c r="D156" s="39"/>
      <c r="E156" s="39"/>
      <c r="F156" s="39"/>
      <c r="G156" s="21"/>
      <c r="H156" s="21"/>
      <c r="I156" s="38"/>
      <c r="J156" s="36"/>
      <c r="K156" s="21"/>
      <c r="L156" s="21"/>
      <c r="M156" s="21"/>
      <c r="N156" s="21"/>
      <c r="O156" s="21"/>
      <c r="P156" s="35"/>
      <c r="Q156" s="34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37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37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33"/>
      <c r="FH156" s="36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35"/>
      <c r="GH156" s="34"/>
      <c r="GI156" s="21"/>
      <c r="GJ156" s="21"/>
      <c r="GK156" s="21"/>
      <c r="GL156" s="21"/>
      <c r="GM156" s="21"/>
      <c r="GN156" s="33"/>
    </row>
    <row r="157" spans="1:196" s="15" customFormat="1" ht="17.25" hidden="1" customHeight="1" outlineLevel="1" x14ac:dyDescent="0.25">
      <c r="A157" s="80"/>
      <c r="B157" s="79" t="s">
        <v>33</v>
      </c>
      <c r="C157" s="40"/>
      <c r="D157" s="39"/>
      <c r="E157" s="39"/>
      <c r="F157" s="39"/>
      <c r="G157" s="21"/>
      <c r="H157" s="21"/>
      <c r="I157" s="38"/>
      <c r="J157" s="36"/>
      <c r="K157" s="21"/>
      <c r="L157" s="21"/>
      <c r="M157" s="21"/>
      <c r="N157" s="21"/>
      <c r="O157" s="21"/>
      <c r="P157" s="35"/>
      <c r="Q157" s="34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>
        <f>AD157+AK157+AP157</f>
        <v>0</v>
      </c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>
        <f>BE157+BH157</f>
        <v>0</v>
      </c>
      <c r="BE157" s="21">
        <f>BF157+BH157</f>
        <v>0</v>
      </c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>
        <f>CF157+CM157+CR157</f>
        <v>0</v>
      </c>
      <c r="CF157" s="21">
        <f>CG157+CI157</f>
        <v>0</v>
      </c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37">
        <f>DG157+DN157+DS157</f>
        <v>0</v>
      </c>
      <c r="DG157" s="21">
        <f>DH157+DJ157</f>
        <v>0</v>
      </c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>
        <f>EH157+EO157+ET157</f>
        <v>0</v>
      </c>
      <c r="EH157" s="37">
        <f>EI157+EK157</f>
        <v>0</v>
      </c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33"/>
      <c r="FH157" s="36"/>
      <c r="FI157" s="21">
        <f>FJ157+FL157</f>
        <v>0</v>
      </c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35"/>
      <c r="GH157" s="34"/>
      <c r="GI157" s="21"/>
      <c r="GJ157" s="21"/>
      <c r="GK157" s="21"/>
      <c r="GL157" s="21"/>
      <c r="GM157" s="21"/>
      <c r="GN157" s="33"/>
    </row>
    <row r="158" spans="1:196" s="15" customFormat="1" ht="17.25" customHeight="1" outlineLevel="1" x14ac:dyDescent="0.25">
      <c r="A158" s="76" t="s">
        <v>32</v>
      </c>
      <c r="B158" s="77" t="s">
        <v>31</v>
      </c>
      <c r="C158" s="46"/>
      <c r="D158" s="50"/>
      <c r="E158" s="50"/>
      <c r="F158" s="50"/>
      <c r="G158" s="37">
        <f>SUM(G159:G162)</f>
        <v>52.289000000000001</v>
      </c>
      <c r="H158" s="37">
        <f>SUM(H159:H162)</f>
        <v>51.864000000000004</v>
      </c>
      <c r="I158" s="33">
        <f>SUM(I159:I162)</f>
        <v>0</v>
      </c>
      <c r="J158" s="44">
        <f>SUM(J159:J162)</f>
        <v>0</v>
      </c>
      <c r="K158" s="37">
        <f>SUM(K159:K162)</f>
        <v>0</v>
      </c>
      <c r="L158" s="37">
        <f>SUM(L159:L162)</f>
        <v>0</v>
      </c>
      <c r="M158" s="37">
        <f>SUM(M159:M162)</f>
        <v>0</v>
      </c>
      <c r="N158" s="37">
        <f>SUM(N159:N162)</f>
        <v>0</v>
      </c>
      <c r="O158" s="37">
        <f>SUM(O159:O162)</f>
        <v>0</v>
      </c>
      <c r="P158" s="43">
        <f>SUM(P159:P162)</f>
        <v>0</v>
      </c>
      <c r="Q158" s="49">
        <f>SUM(Q159:Q162)</f>
        <v>0</v>
      </c>
      <c r="R158" s="37">
        <f>SUM(R159:R162)</f>
        <v>0</v>
      </c>
      <c r="S158" s="37">
        <f>SUM(S159:S162)</f>
        <v>0</v>
      </c>
      <c r="T158" s="37">
        <f>SUM(T159:T162)</f>
        <v>0</v>
      </c>
      <c r="U158" s="37">
        <f>SUM(U159:U162)</f>
        <v>0</v>
      </c>
      <c r="V158" s="37">
        <f>SUM(V159:V162)</f>
        <v>0</v>
      </c>
      <c r="W158" s="37">
        <f>SUM(W159:W162)</f>
        <v>0</v>
      </c>
      <c r="X158" s="37">
        <f>SUM(X159:X162)</f>
        <v>0</v>
      </c>
      <c r="Y158" s="37">
        <f>SUM(Y159:Y162)</f>
        <v>0</v>
      </c>
      <c r="Z158" s="37">
        <f>SUM(Z159:Z162)</f>
        <v>0</v>
      </c>
      <c r="AA158" s="37">
        <f>SUM(AA159:AA162)</f>
        <v>0</v>
      </c>
      <c r="AB158" s="37">
        <f>SUM(AB159:AB162)</f>
        <v>5.8440000000000003</v>
      </c>
      <c r="AC158" s="37">
        <f>AD158+AK158+AP158</f>
        <v>5.8440000000000003</v>
      </c>
      <c r="AD158" s="37">
        <f>SUM(AD159:AD162)</f>
        <v>0</v>
      </c>
      <c r="AE158" s="37">
        <f>SUM(AE159:AE162)</f>
        <v>0</v>
      </c>
      <c r="AF158" s="37">
        <f>SUM(AF159:AF162)</f>
        <v>0</v>
      </c>
      <c r="AG158" s="37">
        <f>SUM(AG159:AG162)</f>
        <v>0</v>
      </c>
      <c r="AH158" s="37">
        <f>SUM(AH159:AH162)</f>
        <v>0</v>
      </c>
      <c r="AI158" s="37">
        <f>SUM(AI159:AI162)</f>
        <v>0</v>
      </c>
      <c r="AJ158" s="37">
        <f>SUM(AJ159:AJ162)</f>
        <v>0</v>
      </c>
      <c r="AK158" s="37">
        <f>SUM(AK159:AK162)</f>
        <v>5.8440000000000003</v>
      </c>
      <c r="AL158" s="37">
        <f>SUM(AL159:AL162)</f>
        <v>0</v>
      </c>
      <c r="AM158" s="37">
        <f>SUM(AM159:AM162)</f>
        <v>0</v>
      </c>
      <c r="AN158" s="37">
        <f>SUM(AN159:AN162)</f>
        <v>0</v>
      </c>
      <c r="AO158" s="37">
        <f>SUM(AO159:AO162)</f>
        <v>0</v>
      </c>
      <c r="AP158" s="37">
        <f>SUM(AP159:AP162)</f>
        <v>0</v>
      </c>
      <c r="AQ158" s="37">
        <f>SUM(AQ159:AQ162)</f>
        <v>0</v>
      </c>
      <c r="AR158" s="37"/>
      <c r="AS158" s="37">
        <f>SUM(AS159:AS162)</f>
        <v>0</v>
      </c>
      <c r="AT158" s="37">
        <f>SUM(AT159:AT162)</f>
        <v>0</v>
      </c>
      <c r="AU158" s="37">
        <f>SUM(AU159:AU162)</f>
        <v>0</v>
      </c>
      <c r="AV158" s="37">
        <f>SUM(AV159:AV162)</f>
        <v>0</v>
      </c>
      <c r="AW158" s="37">
        <f>SUM(AW159:AW162)</f>
        <v>0</v>
      </c>
      <c r="AX158" s="37">
        <f>SUM(AX159:AX162)</f>
        <v>0</v>
      </c>
      <c r="AY158" s="37">
        <f>SUM(AY159:AY162)</f>
        <v>0</v>
      </c>
      <c r="AZ158" s="37">
        <f>SUM(AZ159:AZ162)</f>
        <v>0</v>
      </c>
      <c r="BA158" s="37">
        <f>SUM(BA159:BA162)</f>
        <v>0</v>
      </c>
      <c r="BB158" s="37">
        <f>SUM(BB159:BB162)</f>
        <v>0</v>
      </c>
      <c r="BC158" s="37">
        <f>SUM(BC159:BC162)</f>
        <v>6.49</v>
      </c>
      <c r="BD158" s="21">
        <f>BE158+BH158</f>
        <v>19.47</v>
      </c>
      <c r="BE158" s="21">
        <f>BF158+BH158</f>
        <v>12.98</v>
      </c>
      <c r="BF158" s="37">
        <f>SUM(BF159:BF162)</f>
        <v>6.49</v>
      </c>
      <c r="BG158" s="37">
        <f>SUM(BG159:BG162)</f>
        <v>0</v>
      </c>
      <c r="BH158" s="37">
        <f>SUM(BH159:BH162)</f>
        <v>6.49</v>
      </c>
      <c r="BI158" s="37">
        <f>SUM(BI159:BI162)</f>
        <v>0</v>
      </c>
      <c r="BJ158" s="37">
        <f>SUM(BJ159:BJ162)</f>
        <v>6.49</v>
      </c>
      <c r="BK158" s="37">
        <f>SUM(BK159:BK162)</f>
        <v>0</v>
      </c>
      <c r="BL158" s="37">
        <f>SUM(BL159:BL162)</f>
        <v>6.49</v>
      </c>
      <c r="BM158" s="37">
        <f>SUM(BM159:BM162)</f>
        <v>0</v>
      </c>
      <c r="BN158" s="37">
        <f>SUM(BN159:BN162)</f>
        <v>0</v>
      </c>
      <c r="BO158" s="37">
        <f>SUM(BO159:BO162)</f>
        <v>0</v>
      </c>
      <c r="BP158" s="37">
        <f>SUM(BP159:BP162)</f>
        <v>0</v>
      </c>
      <c r="BQ158" s="37">
        <f>SUM(BQ159:BQ162)</f>
        <v>6.49</v>
      </c>
      <c r="BR158" s="37">
        <f>SUM(BR159:BR162)</f>
        <v>0</v>
      </c>
      <c r="BS158" s="37"/>
      <c r="BT158" s="37">
        <f>SUM(BT159:BT162)</f>
        <v>0</v>
      </c>
      <c r="BU158" s="37">
        <f>SUM(BU159:BU162)</f>
        <v>6.49</v>
      </c>
      <c r="BV158" s="37">
        <f>SUM(BV159:BV162)</f>
        <v>6.49</v>
      </c>
      <c r="BW158" s="37">
        <f>SUM(BW159:BW162)</f>
        <v>0</v>
      </c>
      <c r="BX158" s="37">
        <f>SUM(BX159:BX162)</f>
        <v>0</v>
      </c>
      <c r="BY158" s="37">
        <f>SUM(BY159:BY162)</f>
        <v>0</v>
      </c>
      <c r="BZ158" s="37">
        <f>SUM(BZ159:BZ162)</f>
        <v>0</v>
      </c>
      <c r="CA158" s="37">
        <f>SUM(CA159:CA162)</f>
        <v>0</v>
      </c>
      <c r="CB158" s="37">
        <f>SUM(CB159:CB162)</f>
        <v>0</v>
      </c>
      <c r="CC158" s="37">
        <f>SUM(CC159:CC162)</f>
        <v>0</v>
      </c>
      <c r="CD158" s="37">
        <f>SUM(CD159:CD162)</f>
        <v>0</v>
      </c>
      <c r="CE158" s="37">
        <f>CF158+CM158+CR158</f>
        <v>0</v>
      </c>
      <c r="CF158" s="21">
        <f>CG158+CI158</f>
        <v>0</v>
      </c>
      <c r="CG158" s="37">
        <f>SUM(CG159:CG162)</f>
        <v>0</v>
      </c>
      <c r="CH158" s="37">
        <f>SUM(CH159:CH162)</f>
        <v>0</v>
      </c>
      <c r="CI158" s="37">
        <f>SUM(CI159:CI162)</f>
        <v>0</v>
      </c>
      <c r="CJ158" s="37">
        <f>SUM(CJ159:CJ162)</f>
        <v>0</v>
      </c>
      <c r="CK158" s="37">
        <f>SUM(CK159:CK162)</f>
        <v>0</v>
      </c>
      <c r="CL158" s="37">
        <f>SUM(CL159:CL162)</f>
        <v>0</v>
      </c>
      <c r="CM158" s="37">
        <f>SUM(CM159:CM162)</f>
        <v>0</v>
      </c>
      <c r="CN158" s="37">
        <f>SUM(CN159:CN162)</f>
        <v>0</v>
      </c>
      <c r="CO158" s="37">
        <f>SUM(CO159:CO162)</f>
        <v>0</v>
      </c>
      <c r="CP158" s="37">
        <f>SUM(CP159:CP162)</f>
        <v>0</v>
      </c>
      <c r="CQ158" s="37">
        <f>SUM(CQ159:CQ162)</f>
        <v>0</v>
      </c>
      <c r="CR158" s="37">
        <f>SUM(CR159:CR162)</f>
        <v>0</v>
      </c>
      <c r="CS158" s="37">
        <f>SUM(CS159:CS162)</f>
        <v>0</v>
      </c>
      <c r="CT158" s="37"/>
      <c r="CU158" s="37">
        <f>SUM(CU159:CU162)</f>
        <v>0</v>
      </c>
      <c r="CV158" s="37">
        <f>SUM(CV159:CV162)</f>
        <v>0</v>
      </c>
      <c r="CW158" s="37">
        <f>SUM(CW159:CW162)</f>
        <v>0</v>
      </c>
      <c r="CX158" s="37">
        <f>SUM(CX159:CX162)</f>
        <v>0</v>
      </c>
      <c r="CY158" s="37">
        <f>SUM(CY159:CY162)</f>
        <v>0</v>
      </c>
      <c r="CZ158" s="37">
        <f>SUM(CZ159:CZ162)</f>
        <v>0</v>
      </c>
      <c r="DA158" s="37">
        <f>SUM(DA159:DA162)</f>
        <v>0</v>
      </c>
      <c r="DB158" s="37">
        <f>SUM(DB159:DB162)</f>
        <v>0</v>
      </c>
      <c r="DC158" s="37">
        <f>SUM(DC159:DC162)</f>
        <v>0</v>
      </c>
      <c r="DD158" s="37">
        <f>SUM(DD159:DD162)</f>
        <v>0</v>
      </c>
      <c r="DE158" s="37">
        <f>SUM(DE159:DE162)</f>
        <v>0.59</v>
      </c>
      <c r="DF158" s="37">
        <f>DG158+DN158+DS158</f>
        <v>2.36</v>
      </c>
      <c r="DG158" s="21">
        <f>DH158+DJ158</f>
        <v>1.18</v>
      </c>
      <c r="DH158" s="37">
        <f>SUM(DH159:DH162)</f>
        <v>0.59</v>
      </c>
      <c r="DI158" s="37">
        <f>SUM(DI159:DI162)</f>
        <v>0</v>
      </c>
      <c r="DJ158" s="37">
        <f>SUM(DJ159:DJ162)</f>
        <v>0.59</v>
      </c>
      <c r="DK158" s="37">
        <f>SUM(DK159:DK162)</f>
        <v>0</v>
      </c>
      <c r="DL158" s="37">
        <f>SUM(DL159:DL162)</f>
        <v>0.59</v>
      </c>
      <c r="DM158" s="37">
        <f>SUM(DM159:DM162)</f>
        <v>0</v>
      </c>
      <c r="DN158" s="37">
        <f>SUM(DN159:DN162)</f>
        <v>0.59</v>
      </c>
      <c r="DO158" s="37">
        <f>SUM(DO159:DO162)</f>
        <v>0</v>
      </c>
      <c r="DP158" s="37">
        <f>SUM(DP159:DP162)</f>
        <v>0</v>
      </c>
      <c r="DQ158" s="37">
        <f>SUM(DQ159:DQ162)</f>
        <v>0</v>
      </c>
      <c r="DR158" s="37">
        <f>SUM(DR159:DR162)</f>
        <v>0</v>
      </c>
      <c r="DS158" s="37">
        <f>SUM(DS159:DS162)</f>
        <v>0.59</v>
      </c>
      <c r="DT158" s="37">
        <f>SUM(DT159:DT162)</f>
        <v>0</v>
      </c>
      <c r="DU158" s="37"/>
      <c r="DV158" s="37">
        <f>SUM(DV159:DV162)</f>
        <v>0</v>
      </c>
      <c r="DW158" s="37">
        <f>SUM(DW159:DW162)</f>
        <v>0.59</v>
      </c>
      <c r="DX158" s="37">
        <f>SUM(DX159:DX162)</f>
        <v>0.59</v>
      </c>
      <c r="DY158" s="37">
        <f>SUM(DY159:DY162)</f>
        <v>0</v>
      </c>
      <c r="DZ158" s="37">
        <f>SUM(DZ159:DZ162)</f>
        <v>0</v>
      </c>
      <c r="EA158" s="37">
        <f>SUM(EA159:EA162)</f>
        <v>0</v>
      </c>
      <c r="EB158" s="37">
        <f>SUM(EB159:EB162)</f>
        <v>0</v>
      </c>
      <c r="EC158" s="37">
        <f>SUM(EC159:EC162)</f>
        <v>0</v>
      </c>
      <c r="ED158" s="37">
        <f>SUM(ED159:ED162)</f>
        <v>0</v>
      </c>
      <c r="EE158" s="37">
        <f>SUM(EE159:EE162)</f>
        <v>0</v>
      </c>
      <c r="EF158" s="37">
        <f>SUM(EF159:EF162)</f>
        <v>31.77</v>
      </c>
      <c r="EG158" s="37">
        <f>EH158+EO158+ET158</f>
        <v>23.718</v>
      </c>
      <c r="EH158" s="37">
        <f>EI158+EK158</f>
        <v>0</v>
      </c>
      <c r="EI158" s="37">
        <f>SUM(EI159:EI162)</f>
        <v>0</v>
      </c>
      <c r="EJ158" s="37">
        <f>SUM(EJ159:EJ162)</f>
        <v>0</v>
      </c>
      <c r="EK158" s="37">
        <f>SUM(EK159:EK162)</f>
        <v>0</v>
      </c>
      <c r="EL158" s="37">
        <f>SUM(EL159:EL162)</f>
        <v>0</v>
      </c>
      <c r="EM158" s="37">
        <f>SUM(EM159:EM162)</f>
        <v>0</v>
      </c>
      <c r="EN158" s="37">
        <f>SUM(EN159:EN162)</f>
        <v>0</v>
      </c>
      <c r="EO158" s="37">
        <f>SUM(EO159:EO162)</f>
        <v>23.718</v>
      </c>
      <c r="EP158" s="37">
        <f>SUM(EP159:EP162)</f>
        <v>0</v>
      </c>
      <c r="EQ158" s="37">
        <f>SUM(EQ159:EQ162)</f>
        <v>0</v>
      </c>
      <c r="ER158" s="37">
        <f>SUM(ER159:ER162)</f>
        <v>0</v>
      </c>
      <c r="ES158" s="37">
        <f>SUM(ES159:ES162)</f>
        <v>0</v>
      </c>
      <c r="ET158" s="37">
        <f>SUM(ET159:ET162)</f>
        <v>0</v>
      </c>
      <c r="EU158" s="37">
        <f>SUM(EU159:EU162)</f>
        <v>0</v>
      </c>
      <c r="EV158" s="37"/>
      <c r="EW158" s="37">
        <f>SUM(EW159:EW162)</f>
        <v>0</v>
      </c>
      <c r="EX158" s="37">
        <f>SUM(EX159:EX162)</f>
        <v>0</v>
      </c>
      <c r="EY158" s="37">
        <f>SUM(EY159:EY162)</f>
        <v>0</v>
      </c>
      <c r="EZ158" s="37">
        <f>SUM(EZ159:EZ162)</f>
        <v>0</v>
      </c>
      <c r="FA158" s="37">
        <f>SUM(FA159:FA162)</f>
        <v>0</v>
      </c>
      <c r="FB158" s="37">
        <f>SUM(FB159:FB162)</f>
        <v>0</v>
      </c>
      <c r="FC158" s="37">
        <f>SUM(FC159:FC162)</f>
        <v>0</v>
      </c>
      <c r="FD158" s="37">
        <f>SUM(FD159:FD162)</f>
        <v>0</v>
      </c>
      <c r="FE158" s="37">
        <f>SUM(FE159:FE162)</f>
        <v>0</v>
      </c>
      <c r="FF158" s="37">
        <f>SUM(FF159:FF162)</f>
        <v>0</v>
      </c>
      <c r="FG158" s="33">
        <f>EF158+DE158+CD158+BC158+AB158+Q158</f>
        <v>44.694000000000003</v>
      </c>
      <c r="FH158" s="44"/>
      <c r="FI158" s="21">
        <f>FJ158+FL158</f>
        <v>0</v>
      </c>
      <c r="FJ158" s="37"/>
      <c r="FK158" s="37"/>
      <c r="FL158" s="37"/>
      <c r="FM158" s="37"/>
      <c r="FN158" s="37"/>
      <c r="FO158" s="37"/>
      <c r="FP158" s="37">
        <f>EO158+DN158+CM158+BL158+AK158+W158</f>
        <v>36.642000000000003</v>
      </c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/>
      <c r="GG158" s="43"/>
      <c r="GH158" s="49">
        <f>SUM(GH159:GH162)</f>
        <v>0</v>
      </c>
      <c r="GI158" s="37">
        <f>SUM(GI159:GI162)</f>
        <v>4.9950000000000001</v>
      </c>
      <c r="GJ158" s="37">
        <f>SUM(GJ159:GJ162)</f>
        <v>5.5</v>
      </c>
      <c r="GK158" s="37">
        <f>SUM(GK159:GK162)</f>
        <v>0</v>
      </c>
      <c r="GL158" s="37">
        <f>SUM(GL159:GL162)</f>
        <v>0.5</v>
      </c>
      <c r="GM158" s="37">
        <f>SUM(GM159:GM162)</f>
        <v>30.1</v>
      </c>
      <c r="GN158" s="33">
        <f>GM158+GL158+GK158+GJ158+GI158+GH158</f>
        <v>41.094999999999999</v>
      </c>
    </row>
    <row r="159" spans="1:196" s="15" customFormat="1" ht="31.5" outlineLevel="1" x14ac:dyDescent="0.25">
      <c r="A159" s="40">
        <v>44</v>
      </c>
      <c r="B159" s="78" t="s">
        <v>30</v>
      </c>
      <c r="C159" s="40" t="s">
        <v>28</v>
      </c>
      <c r="D159" s="39"/>
      <c r="E159" s="39">
        <v>2016</v>
      </c>
      <c r="F159" s="39">
        <v>2017</v>
      </c>
      <c r="G159" s="21">
        <f>0.425+H159</f>
        <v>12.815</v>
      </c>
      <c r="H159" s="21">
        <f>10.5*1.18</f>
        <v>12.389999999999999</v>
      </c>
      <c r="I159" s="38"/>
      <c r="J159" s="36"/>
      <c r="K159" s="21"/>
      <c r="L159" s="21"/>
      <c r="M159" s="21"/>
      <c r="N159" s="21"/>
      <c r="O159" s="21"/>
      <c r="P159" s="35"/>
      <c r="Q159" s="34"/>
      <c r="R159" s="21">
        <f>S159+T159+U159</f>
        <v>0</v>
      </c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>
        <f>AD159+AK159+AP159</f>
        <v>0</v>
      </c>
      <c r="AD159" s="21"/>
      <c r="AE159" s="21"/>
      <c r="AF159" s="21"/>
      <c r="AG159" s="21"/>
      <c r="AH159" s="21"/>
      <c r="AI159" s="21"/>
      <c r="AJ159" s="21"/>
      <c r="AK159" s="21">
        <f>AB159</f>
        <v>0</v>
      </c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>
        <f>BE159+BH159</f>
        <v>0</v>
      </c>
      <c r="BE159" s="21">
        <f>BF159+BH159</f>
        <v>0</v>
      </c>
      <c r="BF159" s="21"/>
      <c r="BG159" s="21"/>
      <c r="BH159" s="21">
        <f>BJ159</f>
        <v>0</v>
      </c>
      <c r="BI159" s="21"/>
      <c r="BJ159" s="21"/>
      <c r="BK159" s="21"/>
      <c r="BL159" s="21">
        <f>BC159</f>
        <v>0</v>
      </c>
      <c r="BM159" s="21"/>
      <c r="BN159" s="21"/>
      <c r="BO159" s="21"/>
      <c r="BP159" s="21"/>
      <c r="BQ159" s="21">
        <f>BS159</f>
        <v>0</v>
      </c>
      <c r="BR159" s="21"/>
      <c r="BS159" s="21"/>
      <c r="BT159" s="21"/>
      <c r="BU159" s="21">
        <f>BV159</f>
        <v>0</v>
      </c>
      <c r="BV159" s="21"/>
      <c r="BW159" s="21"/>
      <c r="BX159" s="21"/>
      <c r="BY159" s="21"/>
      <c r="BZ159" s="21"/>
      <c r="CA159" s="21"/>
      <c r="CB159" s="21"/>
      <c r="CC159" s="21"/>
      <c r="CD159" s="21"/>
      <c r="CE159" s="21">
        <f>CF159+CM159+CR159</f>
        <v>0</v>
      </c>
      <c r="CF159" s="21">
        <f>CG159+CI159</f>
        <v>0</v>
      </c>
      <c r="CG159" s="21">
        <f>CD159</f>
        <v>0</v>
      </c>
      <c r="CH159" s="21"/>
      <c r="CI159" s="21">
        <f>CK159</f>
        <v>0</v>
      </c>
      <c r="CJ159" s="21"/>
      <c r="CK159" s="21">
        <f>CD159</f>
        <v>0</v>
      </c>
      <c r="CL159" s="21"/>
      <c r="CM159" s="21">
        <f>CD159</f>
        <v>0</v>
      </c>
      <c r="CN159" s="21"/>
      <c r="CO159" s="21"/>
      <c r="CP159" s="21"/>
      <c r="CQ159" s="21"/>
      <c r="CR159" s="21">
        <f>CT159</f>
        <v>0</v>
      </c>
      <c r="CS159" s="21"/>
      <c r="CT159" s="21">
        <f>CD159</f>
        <v>0</v>
      </c>
      <c r="CU159" s="21"/>
      <c r="CV159" s="21">
        <f>CW159</f>
        <v>0</v>
      </c>
      <c r="CW159" s="21">
        <f>CD159</f>
        <v>0</v>
      </c>
      <c r="CX159" s="21"/>
      <c r="CY159" s="21"/>
      <c r="CZ159" s="21"/>
      <c r="DA159" s="21"/>
      <c r="DB159" s="21"/>
      <c r="DC159" s="21"/>
      <c r="DD159" s="21"/>
      <c r="DE159" s="21">
        <v>0.59</v>
      </c>
      <c r="DF159" s="21">
        <f>DG159+DN159+DS159</f>
        <v>2.36</v>
      </c>
      <c r="DG159" s="21">
        <f>DH159+DJ159</f>
        <v>1.18</v>
      </c>
      <c r="DH159" s="21">
        <f>DE159</f>
        <v>0.59</v>
      </c>
      <c r="DI159" s="21"/>
      <c r="DJ159" s="21">
        <f>DL159</f>
        <v>0.59</v>
      </c>
      <c r="DK159" s="21"/>
      <c r="DL159" s="21">
        <f>DE159</f>
        <v>0.59</v>
      </c>
      <c r="DM159" s="21"/>
      <c r="DN159" s="21">
        <f>DE159</f>
        <v>0.59</v>
      </c>
      <c r="DO159" s="21"/>
      <c r="DP159" s="21"/>
      <c r="DQ159" s="21"/>
      <c r="DR159" s="21"/>
      <c r="DS159" s="21">
        <f>DU159</f>
        <v>0.59</v>
      </c>
      <c r="DT159" s="21"/>
      <c r="DU159" s="21">
        <f>DE159</f>
        <v>0.59</v>
      </c>
      <c r="DV159" s="21"/>
      <c r="DW159" s="21">
        <f>DX159</f>
        <v>0.59</v>
      </c>
      <c r="DX159" s="21">
        <f>DE159</f>
        <v>0.59</v>
      </c>
      <c r="DY159" s="21"/>
      <c r="DZ159" s="21"/>
      <c r="EA159" s="21"/>
      <c r="EB159" s="21"/>
      <c r="EC159" s="21"/>
      <c r="ED159" s="21"/>
      <c r="EE159" s="21"/>
      <c r="EF159" s="21">
        <v>8.0519999999999996</v>
      </c>
      <c r="EG159" s="21">
        <f>EH159+EO159+ET159</f>
        <v>0</v>
      </c>
      <c r="EH159" s="21">
        <f>EI159+EK159</f>
        <v>0</v>
      </c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38">
        <f>EF159+DE159+CD159+BC159+AB159+Q159</f>
        <v>8.6419999999999995</v>
      </c>
      <c r="FH159" s="36">
        <f>FI159+FL159</f>
        <v>1.77</v>
      </c>
      <c r="FI159" s="21">
        <f>FJ159+FL159</f>
        <v>1.18</v>
      </c>
      <c r="FJ159" s="21">
        <f>EI159+CG159+BF159+AE159+T159+DH159</f>
        <v>0.59</v>
      </c>
      <c r="FK159" s="21"/>
      <c r="FL159" s="21">
        <f>FN159</f>
        <v>0.59</v>
      </c>
      <c r="FM159" s="21"/>
      <c r="FN159" s="21">
        <f>EM159+CK159+BJ159+AI159+V159+DL159</f>
        <v>0.59</v>
      </c>
      <c r="FO159" s="21"/>
      <c r="FP159" s="21">
        <f>EO159+CM159+BL159+AK159+W159+DN159</f>
        <v>0.59</v>
      </c>
      <c r="FQ159" s="21"/>
      <c r="FR159" s="21"/>
      <c r="FS159" s="21"/>
      <c r="FT159" s="21"/>
      <c r="FU159" s="21">
        <f>ET159+CR159+BQ159+AP159+X159+DS159</f>
        <v>0.59</v>
      </c>
      <c r="FV159" s="21"/>
      <c r="FW159" s="21">
        <f>EV159+CT159+BS159+AR159+Y159+DU159</f>
        <v>0.59</v>
      </c>
      <c r="FX159" s="21"/>
      <c r="FY159" s="21">
        <f>EX159+CV159+BU159+AT159+Z159+DW159</f>
        <v>0.59</v>
      </c>
      <c r="FZ159" s="21">
        <f>EY159+CW159+BV159+AU159+AA159</f>
        <v>0</v>
      </c>
      <c r="GA159" s="21"/>
      <c r="GB159" s="21"/>
      <c r="GC159" s="21"/>
      <c r="GD159" s="21"/>
      <c r="GE159" s="21"/>
      <c r="GF159" s="21"/>
      <c r="GG159" s="35"/>
      <c r="GH159" s="34"/>
      <c r="GI159" s="21"/>
      <c r="GJ159" s="21"/>
      <c r="GK159" s="21"/>
      <c r="GL159" s="21">
        <v>0.5</v>
      </c>
      <c r="GM159" s="21">
        <v>10</v>
      </c>
      <c r="GN159" s="33">
        <f>GH159+GI159+GJ159+GK159+GL159+GM159</f>
        <v>10.5</v>
      </c>
    </row>
    <row r="160" spans="1:196" s="15" customFormat="1" ht="17.25" customHeight="1" outlineLevel="1" x14ac:dyDescent="0.25">
      <c r="A160" s="40">
        <v>45</v>
      </c>
      <c r="B160" s="68" t="s">
        <v>29</v>
      </c>
      <c r="C160" s="40" t="s">
        <v>28</v>
      </c>
      <c r="D160" s="39"/>
      <c r="E160" s="39">
        <v>2017</v>
      </c>
      <c r="F160" s="39">
        <v>2017</v>
      </c>
      <c r="G160" s="21">
        <v>27.14</v>
      </c>
      <c r="H160" s="21">
        <v>27.14</v>
      </c>
      <c r="I160" s="38"/>
      <c r="J160" s="36"/>
      <c r="K160" s="21"/>
      <c r="L160" s="21"/>
      <c r="M160" s="21"/>
      <c r="N160" s="21"/>
      <c r="O160" s="21"/>
      <c r="P160" s="35"/>
      <c r="Q160" s="34"/>
      <c r="R160" s="21">
        <f>S160+T160+U160</f>
        <v>0</v>
      </c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>
        <f>AD160+AK160+AP160</f>
        <v>0</v>
      </c>
      <c r="AD160" s="21"/>
      <c r="AE160" s="21"/>
      <c r="AF160" s="21"/>
      <c r="AG160" s="21"/>
      <c r="AH160" s="21"/>
      <c r="AI160" s="21"/>
      <c r="AJ160" s="21"/>
      <c r="AK160" s="21">
        <f>AB160</f>
        <v>0</v>
      </c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>
        <f>BE160+BH160</f>
        <v>0</v>
      </c>
      <c r="BE160" s="21">
        <f>BF160+BH160</f>
        <v>0</v>
      </c>
      <c r="BF160" s="21">
        <f>BC160</f>
        <v>0</v>
      </c>
      <c r="BG160" s="21"/>
      <c r="BH160" s="21">
        <f>BJ160</f>
        <v>0</v>
      </c>
      <c r="BI160" s="21"/>
      <c r="BJ160" s="21">
        <f>BC160</f>
        <v>0</v>
      </c>
      <c r="BK160" s="21"/>
      <c r="BL160" s="21">
        <f>BC160</f>
        <v>0</v>
      </c>
      <c r="BM160" s="21"/>
      <c r="BN160" s="21"/>
      <c r="BO160" s="21"/>
      <c r="BP160" s="21"/>
      <c r="BQ160" s="21">
        <f>BS160</f>
        <v>0</v>
      </c>
      <c r="BR160" s="21"/>
      <c r="BS160" s="21">
        <f>BC160</f>
        <v>0</v>
      </c>
      <c r="BT160" s="21"/>
      <c r="BU160" s="21">
        <f>BV160</f>
        <v>0</v>
      </c>
      <c r="BV160" s="21">
        <f>BC160</f>
        <v>0</v>
      </c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>
        <f>DG160+DN160+DS160</f>
        <v>0</v>
      </c>
      <c r="DG160" s="21">
        <f>DH160+DJ160</f>
        <v>0</v>
      </c>
      <c r="DH160" s="21"/>
      <c r="DI160" s="21"/>
      <c r="DJ160" s="21">
        <f>DL160</f>
        <v>0</v>
      </c>
      <c r="DK160" s="21"/>
      <c r="DL160" s="21"/>
      <c r="DM160" s="21"/>
      <c r="DN160" s="21">
        <f>DE160</f>
        <v>0</v>
      </c>
      <c r="DO160" s="21"/>
      <c r="DP160" s="21"/>
      <c r="DQ160" s="21"/>
      <c r="DR160" s="21"/>
      <c r="DS160" s="21"/>
      <c r="DT160" s="21"/>
      <c r="DU160" s="21"/>
      <c r="DV160" s="21"/>
      <c r="DW160" s="21">
        <f>DX160</f>
        <v>0</v>
      </c>
      <c r="DX160" s="21"/>
      <c r="DY160" s="21"/>
      <c r="DZ160" s="21"/>
      <c r="EA160" s="21"/>
      <c r="EB160" s="21"/>
      <c r="EC160" s="21"/>
      <c r="ED160" s="21"/>
      <c r="EE160" s="21"/>
      <c r="EF160" s="21">
        <v>23.718</v>
      </c>
      <c r="EG160" s="21">
        <f>EH160+EO160+ET160</f>
        <v>23.718</v>
      </c>
      <c r="EH160" s="21">
        <f>EI160+EK160</f>
        <v>0</v>
      </c>
      <c r="EI160" s="21"/>
      <c r="EJ160" s="21"/>
      <c r="EK160" s="21">
        <f>EM160</f>
        <v>0</v>
      </c>
      <c r="EL160" s="21"/>
      <c r="EM160" s="21"/>
      <c r="EN160" s="21"/>
      <c r="EO160" s="21">
        <f>EF160</f>
        <v>23.718</v>
      </c>
      <c r="EP160" s="21"/>
      <c r="EQ160" s="21"/>
      <c r="ER160" s="21"/>
      <c r="ES160" s="21"/>
      <c r="ET160" s="21">
        <f>EV160</f>
        <v>0</v>
      </c>
      <c r="EU160" s="21"/>
      <c r="EV160" s="21"/>
      <c r="EW160" s="21"/>
      <c r="EX160" s="21">
        <f>EY160</f>
        <v>0</v>
      </c>
      <c r="EY160" s="21"/>
      <c r="EZ160" s="21"/>
      <c r="FA160" s="21"/>
      <c r="FB160" s="21"/>
      <c r="FC160" s="21"/>
      <c r="FD160" s="21"/>
      <c r="FE160" s="21"/>
      <c r="FF160" s="21"/>
      <c r="FG160" s="38">
        <f>EF160+DE160+CD160+BC160+AB160+Q160</f>
        <v>23.718</v>
      </c>
      <c r="FH160" s="36">
        <f>FI160+FL160</f>
        <v>0</v>
      </c>
      <c r="FI160" s="21">
        <f>FJ160+FL160</f>
        <v>0</v>
      </c>
      <c r="FJ160" s="21">
        <f>EI160+CG160+BF160+AE160+T160+DH160</f>
        <v>0</v>
      </c>
      <c r="FK160" s="21"/>
      <c r="FL160" s="21">
        <f>FN160</f>
        <v>0</v>
      </c>
      <c r="FM160" s="21"/>
      <c r="FN160" s="21">
        <f>EM160+CK160+BJ160+AI160+V160+DL160</f>
        <v>0</v>
      </c>
      <c r="FO160" s="21"/>
      <c r="FP160" s="21">
        <f>EO160+CM160+BL160+AK160+W160+DN160</f>
        <v>23.718</v>
      </c>
      <c r="FQ160" s="21"/>
      <c r="FR160" s="21"/>
      <c r="FS160" s="21"/>
      <c r="FT160" s="21"/>
      <c r="FU160" s="21">
        <f>ET160+CR160+BQ160+AP160+X160+DS160</f>
        <v>0</v>
      </c>
      <c r="FV160" s="21"/>
      <c r="FW160" s="21">
        <f>EV160+CT160+BS160+AR160+Y160+DU160</f>
        <v>0</v>
      </c>
      <c r="FX160" s="21"/>
      <c r="FY160" s="21">
        <f>EX160+CV160+BU160+AT160+Z160+DW160</f>
        <v>0</v>
      </c>
      <c r="FZ160" s="21">
        <f>EY160+CW160+BV160+AU160+AA160</f>
        <v>0</v>
      </c>
      <c r="GA160" s="21"/>
      <c r="GB160" s="21"/>
      <c r="GC160" s="21"/>
      <c r="GD160" s="21"/>
      <c r="GE160" s="21"/>
      <c r="GF160" s="21"/>
      <c r="GG160" s="35"/>
      <c r="GH160" s="34"/>
      <c r="GI160" s="21"/>
      <c r="GJ160" s="21"/>
      <c r="GK160" s="21"/>
      <c r="GL160" s="21"/>
      <c r="GM160" s="21">
        <v>20.100000000000001</v>
      </c>
      <c r="GN160" s="33">
        <f>GH160+GI160+GJ160+GK160+GL160+GM160</f>
        <v>20.100000000000001</v>
      </c>
    </row>
    <row r="161" spans="1:196" s="15" customFormat="1" ht="40.5" customHeight="1" outlineLevel="1" x14ac:dyDescent="0.25">
      <c r="A161" s="40">
        <v>46</v>
      </c>
      <c r="B161" s="68" t="s">
        <v>27</v>
      </c>
      <c r="C161" s="40" t="s">
        <v>25</v>
      </c>
      <c r="D161" s="39"/>
      <c r="E161" s="39">
        <v>2013</v>
      </c>
      <c r="F161" s="39">
        <v>2013</v>
      </c>
      <c r="G161" s="21">
        <f>FG161</f>
        <v>5.8440000000000003</v>
      </c>
      <c r="H161" s="21">
        <f>FG161</f>
        <v>5.8440000000000003</v>
      </c>
      <c r="I161" s="38"/>
      <c r="J161" s="36"/>
      <c r="K161" s="21"/>
      <c r="L161" s="21"/>
      <c r="M161" s="21"/>
      <c r="N161" s="21"/>
      <c r="O161" s="21"/>
      <c r="P161" s="35"/>
      <c r="Q161" s="34"/>
      <c r="R161" s="21">
        <f>S161+T161+U161</f>
        <v>0</v>
      </c>
      <c r="S161" s="21"/>
      <c r="T161" s="21"/>
      <c r="U161" s="21"/>
      <c r="V161" s="21"/>
      <c r="W161" s="21">
        <f>Q161</f>
        <v>0</v>
      </c>
      <c r="X161" s="21"/>
      <c r="Y161" s="21"/>
      <c r="Z161" s="21"/>
      <c r="AA161" s="21"/>
      <c r="AB161" s="21">
        <v>5.8440000000000003</v>
      </c>
      <c r="AC161" s="21">
        <f>AD161+AK161+AP161</f>
        <v>5.8440000000000003</v>
      </c>
      <c r="AD161" s="21"/>
      <c r="AE161" s="21"/>
      <c r="AF161" s="21"/>
      <c r="AG161" s="21"/>
      <c r="AH161" s="21"/>
      <c r="AI161" s="21"/>
      <c r="AJ161" s="21"/>
      <c r="AK161" s="21">
        <f>AB161</f>
        <v>5.8440000000000003</v>
      </c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>
        <f>BE161+BH161</f>
        <v>0</v>
      </c>
      <c r="BE161" s="21">
        <f>BF161+BH161</f>
        <v>0</v>
      </c>
      <c r="BF161" s="21">
        <f>BC161</f>
        <v>0</v>
      </c>
      <c r="BG161" s="21"/>
      <c r="BH161" s="21">
        <f>BJ161</f>
        <v>0</v>
      </c>
      <c r="BI161" s="21"/>
      <c r="BJ161" s="21">
        <f>BC161</f>
        <v>0</v>
      </c>
      <c r="BK161" s="21"/>
      <c r="BL161" s="21">
        <f>BC161</f>
        <v>0</v>
      </c>
      <c r="BM161" s="21"/>
      <c r="BN161" s="21"/>
      <c r="BO161" s="21"/>
      <c r="BP161" s="21"/>
      <c r="BQ161" s="21">
        <f>BS161</f>
        <v>0</v>
      </c>
      <c r="BR161" s="21"/>
      <c r="BS161" s="21">
        <f>BC161</f>
        <v>0</v>
      </c>
      <c r="BT161" s="21"/>
      <c r="BU161" s="21">
        <f>BV161</f>
        <v>0</v>
      </c>
      <c r="BV161" s="21">
        <f>BC161</f>
        <v>0</v>
      </c>
      <c r="BW161" s="21"/>
      <c r="BX161" s="21"/>
      <c r="BY161" s="21"/>
      <c r="BZ161" s="21"/>
      <c r="CA161" s="21"/>
      <c r="CB161" s="21"/>
      <c r="CC161" s="21"/>
      <c r="CD161" s="21"/>
      <c r="CE161" s="21">
        <f>CF161+CM161+CR161</f>
        <v>0</v>
      </c>
      <c r="CF161" s="21">
        <f>CG161+CI161</f>
        <v>0</v>
      </c>
      <c r="CG161" s="21"/>
      <c r="CH161" s="21"/>
      <c r="CI161" s="21">
        <f>CK161</f>
        <v>0</v>
      </c>
      <c r="CJ161" s="21"/>
      <c r="CK161" s="21"/>
      <c r="CL161" s="21"/>
      <c r="CM161" s="21">
        <f>CD161</f>
        <v>0</v>
      </c>
      <c r="CN161" s="21"/>
      <c r="CO161" s="21"/>
      <c r="CP161" s="21"/>
      <c r="CQ161" s="21"/>
      <c r="CR161" s="21">
        <f>CT161</f>
        <v>0</v>
      </c>
      <c r="CS161" s="21"/>
      <c r="CT161" s="21"/>
      <c r="CU161" s="21"/>
      <c r="CV161" s="21">
        <f>CW161</f>
        <v>0</v>
      </c>
      <c r="CW161" s="21">
        <f>CD161</f>
        <v>0</v>
      </c>
      <c r="CX161" s="21"/>
      <c r="CY161" s="21"/>
      <c r="CZ161" s="21"/>
      <c r="DA161" s="21"/>
      <c r="DB161" s="21"/>
      <c r="DC161" s="21"/>
      <c r="DD161" s="21"/>
      <c r="DE161" s="21"/>
      <c r="DF161" s="21">
        <f>DG161+DN161+DS161</f>
        <v>0</v>
      </c>
      <c r="DG161" s="21">
        <f>DH161+DJ161</f>
        <v>0</v>
      </c>
      <c r="DH161" s="21"/>
      <c r="DI161" s="21"/>
      <c r="DJ161" s="21">
        <f>DL161</f>
        <v>0</v>
      </c>
      <c r="DK161" s="21"/>
      <c r="DL161" s="21"/>
      <c r="DM161" s="21"/>
      <c r="DN161" s="21">
        <f>DE161</f>
        <v>0</v>
      </c>
      <c r="DO161" s="21"/>
      <c r="DP161" s="21"/>
      <c r="DQ161" s="21"/>
      <c r="DR161" s="21"/>
      <c r="DS161" s="21"/>
      <c r="DT161" s="21"/>
      <c r="DU161" s="21"/>
      <c r="DV161" s="21"/>
      <c r="DW161" s="21">
        <f>DX161</f>
        <v>0</v>
      </c>
      <c r="DX161" s="21"/>
      <c r="DY161" s="21"/>
      <c r="DZ161" s="21"/>
      <c r="EA161" s="21"/>
      <c r="EB161" s="21"/>
      <c r="EC161" s="21"/>
      <c r="ED161" s="21"/>
      <c r="EE161" s="21"/>
      <c r="EF161" s="21"/>
      <c r="EG161" s="21">
        <f>EH161+EO161+ET161</f>
        <v>0</v>
      </c>
      <c r="EH161" s="21">
        <f>EI161+EK161</f>
        <v>0</v>
      </c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38">
        <f>EF161+DE161+CD161+BC161+AB161+Q161</f>
        <v>5.8440000000000003</v>
      </c>
      <c r="FH161" s="36">
        <f>FI161+FL161</f>
        <v>0</v>
      </c>
      <c r="FI161" s="21">
        <f>FJ161+FL161</f>
        <v>0</v>
      </c>
      <c r="FJ161" s="21">
        <f>EI161+CG161+BF161+AE161+T161+DH161</f>
        <v>0</v>
      </c>
      <c r="FK161" s="21"/>
      <c r="FL161" s="21">
        <f>FN161</f>
        <v>0</v>
      </c>
      <c r="FM161" s="21"/>
      <c r="FN161" s="21">
        <f>EM161+CK161+BJ161+AI161+V161+DL161</f>
        <v>0</v>
      </c>
      <c r="FO161" s="21"/>
      <c r="FP161" s="21">
        <f>EO161+CM161+BL161+AK161+W161+DN161</f>
        <v>5.8440000000000003</v>
      </c>
      <c r="FQ161" s="21"/>
      <c r="FR161" s="21"/>
      <c r="FS161" s="21"/>
      <c r="FT161" s="21"/>
      <c r="FU161" s="21">
        <f>ET161+CR161+BQ161+AP161+X161+DS161</f>
        <v>0</v>
      </c>
      <c r="FV161" s="21"/>
      <c r="FW161" s="21">
        <f>EV161+CT161+BS161+AR161+Y161+DU161</f>
        <v>0</v>
      </c>
      <c r="FX161" s="21"/>
      <c r="FY161" s="21">
        <f>EX161+CV161+BU161+AT161+Z161+DW161</f>
        <v>0</v>
      </c>
      <c r="FZ161" s="21">
        <f>EY161+CW161+BV161+AU161+AA161</f>
        <v>0</v>
      </c>
      <c r="GA161" s="21"/>
      <c r="GB161" s="21"/>
      <c r="GC161" s="21"/>
      <c r="GD161" s="21"/>
      <c r="GE161" s="21"/>
      <c r="GF161" s="21"/>
      <c r="GG161" s="35"/>
      <c r="GH161" s="34"/>
      <c r="GI161" s="21">
        <v>4.9950000000000001</v>
      </c>
      <c r="GJ161" s="21"/>
      <c r="GK161" s="21"/>
      <c r="GL161" s="21"/>
      <c r="GM161" s="21"/>
      <c r="GN161" s="33">
        <f>GH161+GI161+GJ161+GK161+GL161+GM161</f>
        <v>4.9950000000000001</v>
      </c>
    </row>
    <row r="162" spans="1:196" s="15" customFormat="1" ht="40.5" customHeight="1" outlineLevel="1" x14ac:dyDescent="0.25">
      <c r="A162" s="40">
        <v>47</v>
      </c>
      <c r="B162" s="68" t="s">
        <v>26</v>
      </c>
      <c r="C162" s="40" t="s">
        <v>25</v>
      </c>
      <c r="D162" s="39"/>
      <c r="E162" s="39">
        <v>2014</v>
      </c>
      <c r="F162" s="39">
        <v>2014</v>
      </c>
      <c r="G162" s="21">
        <f>FG162</f>
        <v>6.49</v>
      </c>
      <c r="H162" s="21">
        <f>FG162</f>
        <v>6.49</v>
      </c>
      <c r="I162" s="38"/>
      <c r="J162" s="36"/>
      <c r="K162" s="21"/>
      <c r="L162" s="21"/>
      <c r="M162" s="21"/>
      <c r="N162" s="21"/>
      <c r="O162" s="21"/>
      <c r="P162" s="35"/>
      <c r="Q162" s="34"/>
      <c r="R162" s="21">
        <f>S162+T162+U162</f>
        <v>0</v>
      </c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>
        <f>AD162+AK162+AP162</f>
        <v>0</v>
      </c>
      <c r="AD162" s="21">
        <f>AE162</f>
        <v>0</v>
      </c>
      <c r="AE162" s="21"/>
      <c r="AF162" s="21"/>
      <c r="AG162" s="21">
        <f>AI162</f>
        <v>0</v>
      </c>
      <c r="AH162" s="21"/>
      <c r="AI162" s="21"/>
      <c r="AJ162" s="21"/>
      <c r="AK162" s="21">
        <f>AB162</f>
        <v>0</v>
      </c>
      <c r="AL162" s="21"/>
      <c r="AM162" s="21"/>
      <c r="AN162" s="21"/>
      <c r="AO162" s="21"/>
      <c r="AP162" s="21">
        <f>AR162</f>
        <v>0</v>
      </c>
      <c r="AQ162" s="21"/>
      <c r="AR162" s="21"/>
      <c r="AS162" s="21"/>
      <c r="AT162" s="21">
        <f>AU162</f>
        <v>0</v>
      </c>
      <c r="AU162" s="21"/>
      <c r="AV162" s="21"/>
      <c r="AW162" s="21"/>
      <c r="AX162" s="21"/>
      <c r="AY162" s="21"/>
      <c r="AZ162" s="21"/>
      <c r="BA162" s="21"/>
      <c r="BB162" s="21"/>
      <c r="BC162" s="21">
        <v>6.49</v>
      </c>
      <c r="BD162" s="21">
        <f>BE162+BH162</f>
        <v>19.47</v>
      </c>
      <c r="BE162" s="21">
        <f>BF162+BH162</f>
        <v>12.98</v>
      </c>
      <c r="BF162" s="21">
        <f>BC162</f>
        <v>6.49</v>
      </c>
      <c r="BG162" s="21"/>
      <c r="BH162" s="21">
        <f>BJ162</f>
        <v>6.49</v>
      </c>
      <c r="BI162" s="21"/>
      <c r="BJ162" s="21">
        <f>BC162</f>
        <v>6.49</v>
      </c>
      <c r="BK162" s="21"/>
      <c r="BL162" s="21">
        <f>BC162</f>
        <v>6.49</v>
      </c>
      <c r="BM162" s="21"/>
      <c r="BN162" s="21"/>
      <c r="BO162" s="21"/>
      <c r="BP162" s="21"/>
      <c r="BQ162" s="21">
        <f>BS162</f>
        <v>6.49</v>
      </c>
      <c r="BR162" s="21"/>
      <c r="BS162" s="21">
        <f>BC162</f>
        <v>6.49</v>
      </c>
      <c r="BT162" s="21"/>
      <c r="BU162" s="21">
        <f>BV162</f>
        <v>6.49</v>
      </c>
      <c r="BV162" s="21">
        <f>BC162</f>
        <v>6.49</v>
      </c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>
        <f>DG162+DN162+DS162</f>
        <v>0</v>
      </c>
      <c r="DG162" s="21">
        <f>DH162+DJ162</f>
        <v>0</v>
      </c>
      <c r="DH162" s="21"/>
      <c r="DI162" s="21"/>
      <c r="DJ162" s="21">
        <f>DL162</f>
        <v>0</v>
      </c>
      <c r="DK162" s="21"/>
      <c r="DL162" s="21"/>
      <c r="DM162" s="21"/>
      <c r="DN162" s="21">
        <f>DE162</f>
        <v>0</v>
      </c>
      <c r="DO162" s="21"/>
      <c r="DP162" s="21"/>
      <c r="DQ162" s="21"/>
      <c r="DR162" s="21"/>
      <c r="DS162" s="21"/>
      <c r="DT162" s="21"/>
      <c r="DU162" s="21"/>
      <c r="DV162" s="21"/>
      <c r="DW162" s="21">
        <f>DX162</f>
        <v>0</v>
      </c>
      <c r="DX162" s="21"/>
      <c r="DY162" s="21"/>
      <c r="DZ162" s="21"/>
      <c r="EA162" s="21"/>
      <c r="EB162" s="21"/>
      <c r="EC162" s="21"/>
      <c r="ED162" s="21"/>
      <c r="EE162" s="21"/>
      <c r="EF162" s="21"/>
      <c r="EG162" s="21">
        <f>EH162+EO162+ET162</f>
        <v>0</v>
      </c>
      <c r="EH162" s="21">
        <f>EI162+EK162</f>
        <v>0</v>
      </c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38">
        <f>EF162+DE162+CD162+BC162+AB162+Q162</f>
        <v>6.49</v>
      </c>
      <c r="FH162" s="36">
        <f>FI162+FL162</f>
        <v>19.47</v>
      </c>
      <c r="FI162" s="21">
        <f>FJ162+FL162</f>
        <v>12.98</v>
      </c>
      <c r="FJ162" s="21">
        <f>EI162+CG162+BF162+AE162+T162+DH162</f>
        <v>6.49</v>
      </c>
      <c r="FK162" s="21"/>
      <c r="FL162" s="21">
        <f>FN162</f>
        <v>6.49</v>
      </c>
      <c r="FM162" s="21"/>
      <c r="FN162" s="21">
        <f>EM162+CK162+BJ162+AI162+V162+DL162</f>
        <v>6.49</v>
      </c>
      <c r="FO162" s="21"/>
      <c r="FP162" s="21">
        <f>EO162+CM162+BL162+AK162+W162+DN162</f>
        <v>6.49</v>
      </c>
      <c r="FQ162" s="21"/>
      <c r="FR162" s="21"/>
      <c r="FS162" s="21"/>
      <c r="FT162" s="21"/>
      <c r="FU162" s="21">
        <f>ET162+CR162+BQ162+AP162+X162+DS162</f>
        <v>6.49</v>
      </c>
      <c r="FV162" s="21"/>
      <c r="FW162" s="21">
        <f>EV162+CT162+BS162+AR162+Y162+DU162</f>
        <v>6.49</v>
      </c>
      <c r="FX162" s="21"/>
      <c r="FY162" s="21">
        <f>EX162+CV162+BU162+AT162+Z162+DW162</f>
        <v>6.49</v>
      </c>
      <c r="FZ162" s="21">
        <f>EY162+CW162+BV162+AU162+AA162</f>
        <v>6.49</v>
      </c>
      <c r="GA162" s="21"/>
      <c r="GB162" s="21"/>
      <c r="GC162" s="21"/>
      <c r="GD162" s="21"/>
      <c r="GE162" s="21"/>
      <c r="GF162" s="21"/>
      <c r="GG162" s="35"/>
      <c r="GH162" s="34"/>
      <c r="GI162" s="21"/>
      <c r="GJ162" s="21">
        <v>5.5</v>
      </c>
      <c r="GK162" s="21"/>
      <c r="GL162" s="21"/>
      <c r="GM162" s="21"/>
      <c r="GN162" s="33">
        <f>GH162+GI162+GJ162+GK162+GL162+GM162</f>
        <v>5.5</v>
      </c>
    </row>
    <row r="163" spans="1:196" s="74" customFormat="1" ht="17.25" customHeight="1" outlineLevel="1" x14ac:dyDescent="0.25">
      <c r="A163" s="76" t="s">
        <v>24</v>
      </c>
      <c r="B163" s="77" t="s">
        <v>23</v>
      </c>
      <c r="C163" s="46"/>
      <c r="D163" s="50"/>
      <c r="E163" s="50"/>
      <c r="F163" s="50"/>
      <c r="G163" s="37"/>
      <c r="H163" s="37"/>
      <c r="I163" s="33"/>
      <c r="J163" s="44"/>
      <c r="K163" s="37"/>
      <c r="L163" s="37"/>
      <c r="M163" s="37"/>
      <c r="N163" s="37"/>
      <c r="O163" s="37"/>
      <c r="P163" s="43"/>
      <c r="Q163" s="49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>
        <f>AD163+AK163+AP163</f>
        <v>0</v>
      </c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>
        <f>BE163+BH163</f>
        <v>0</v>
      </c>
      <c r="BE163" s="37">
        <f>BF163+BH163</f>
        <v>0</v>
      </c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>
        <f>CF163+CM163+CR163</f>
        <v>0</v>
      </c>
      <c r="CF163" s="37">
        <f>CG163+CI163</f>
        <v>0</v>
      </c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>
        <f>DG163+DN163+DS163</f>
        <v>0</v>
      </c>
      <c r="DG163" s="37">
        <f>DH163+DJ163</f>
        <v>0</v>
      </c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>
        <f>EH163+EO163+ET163</f>
        <v>0</v>
      </c>
      <c r="EH163" s="37">
        <f>EI163+EK163</f>
        <v>0</v>
      </c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3">
        <f>EF163+DE163+CD163+BC163+AB163+Q163</f>
        <v>0</v>
      </c>
      <c r="FH163" s="44"/>
      <c r="FI163" s="37">
        <f>FJ163+FL163</f>
        <v>0</v>
      </c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37"/>
      <c r="GF163" s="37"/>
      <c r="GG163" s="43"/>
      <c r="GH163" s="49"/>
      <c r="GI163" s="37"/>
      <c r="GJ163" s="37"/>
      <c r="GK163" s="37"/>
      <c r="GL163" s="37"/>
      <c r="GM163" s="37"/>
      <c r="GN163" s="33">
        <f>GM163+GL163+GK163+GJ163+GI163+GH163</f>
        <v>0</v>
      </c>
    </row>
    <row r="164" spans="1:196" s="74" customFormat="1" ht="17.25" customHeight="1" outlineLevel="1" x14ac:dyDescent="0.25">
      <c r="A164" s="76" t="s">
        <v>22</v>
      </c>
      <c r="B164" s="75" t="s">
        <v>21</v>
      </c>
      <c r="C164" s="46"/>
      <c r="D164" s="50"/>
      <c r="E164" s="50"/>
      <c r="F164" s="50"/>
      <c r="G164" s="37">
        <f>SUM(G165:G169)</f>
        <v>62.613</v>
      </c>
      <c r="H164" s="37">
        <f>SUM(H165:H169)</f>
        <v>62.613</v>
      </c>
      <c r="I164" s="33">
        <f>SUM(I166:I169)</f>
        <v>0</v>
      </c>
      <c r="J164" s="44">
        <f>SUM(J166:J169)</f>
        <v>0</v>
      </c>
      <c r="K164" s="37">
        <f>SUM(K166:K169)</f>
        <v>0</v>
      </c>
      <c r="L164" s="37">
        <f>SUM(L166:L169)</f>
        <v>0</v>
      </c>
      <c r="M164" s="37">
        <f>SUM(M166:M169)</f>
        <v>0</v>
      </c>
      <c r="N164" s="37">
        <f>SUM(N166:N169)</f>
        <v>0</v>
      </c>
      <c r="O164" s="37">
        <f>SUM(O166:O169)</f>
        <v>0</v>
      </c>
      <c r="P164" s="43">
        <f>SUM(P166:P169)</f>
        <v>0</v>
      </c>
      <c r="Q164" s="49">
        <f>SUM(Q165:Q169)</f>
        <v>0</v>
      </c>
      <c r="R164" s="37">
        <f>SUM(R165:R169)</f>
        <v>0</v>
      </c>
      <c r="S164" s="37">
        <f>SUM(S165:S169)</f>
        <v>0</v>
      </c>
      <c r="T164" s="37">
        <f>SUM(T165:T169)</f>
        <v>0</v>
      </c>
      <c r="U164" s="37">
        <f>SUM(U165:U169)</f>
        <v>0</v>
      </c>
      <c r="V164" s="37">
        <f>SUM(V165:V169)</f>
        <v>0</v>
      </c>
      <c r="W164" s="37">
        <f>SUM(W165:W169)</f>
        <v>0</v>
      </c>
      <c r="X164" s="37">
        <f>SUM(X165:X169)</f>
        <v>0</v>
      </c>
      <c r="Y164" s="37">
        <f>SUM(Y165:Y169)</f>
        <v>0</v>
      </c>
      <c r="Z164" s="37">
        <f>SUM(Z165:Z169)</f>
        <v>0</v>
      </c>
      <c r="AA164" s="37">
        <f>SUM(AA165:AA169)</f>
        <v>0</v>
      </c>
      <c r="AB164" s="37">
        <f>SUM(AB165:AB169)</f>
        <v>3.54</v>
      </c>
      <c r="AC164" s="37">
        <f>SUM(AC165:AC169)</f>
        <v>0</v>
      </c>
      <c r="AD164" s="37">
        <f>SUM(AD165:AD169)</f>
        <v>0</v>
      </c>
      <c r="AE164" s="37">
        <f>SUM(AE165:AE169)</f>
        <v>0</v>
      </c>
      <c r="AF164" s="37">
        <f>SUM(AF165:AF169)</f>
        <v>0</v>
      </c>
      <c r="AG164" s="37">
        <f>SUM(AG165:AG169)</f>
        <v>0</v>
      </c>
      <c r="AH164" s="37">
        <f>SUM(AH165:AH169)</f>
        <v>0</v>
      </c>
      <c r="AI164" s="37">
        <f>SUM(AI165:AI169)</f>
        <v>0</v>
      </c>
      <c r="AJ164" s="37">
        <f>SUM(AJ165:AJ169)</f>
        <v>0</v>
      </c>
      <c r="AK164" s="37">
        <f>SUM(AK165:AK169)</f>
        <v>0</v>
      </c>
      <c r="AL164" s="37">
        <f>SUM(AL165:AL169)</f>
        <v>0</v>
      </c>
      <c r="AM164" s="37">
        <f>SUM(AM165:AM169)</f>
        <v>0</v>
      </c>
      <c r="AN164" s="37">
        <f>SUM(AN165:AN169)</f>
        <v>0</v>
      </c>
      <c r="AO164" s="37">
        <f>SUM(AO165:AO169)</f>
        <v>0</v>
      </c>
      <c r="AP164" s="37">
        <f>SUM(AP165:AP169)</f>
        <v>0</v>
      </c>
      <c r="AQ164" s="37">
        <f>SUM(AQ165:AQ169)</f>
        <v>0</v>
      </c>
      <c r="AR164" s="37">
        <f>SUM(AR165:AR169)</f>
        <v>0</v>
      </c>
      <c r="AS164" s="37">
        <f>SUM(AS165:AS169)</f>
        <v>0</v>
      </c>
      <c r="AT164" s="37">
        <f>SUM(AT165:AT169)</f>
        <v>0</v>
      </c>
      <c r="AU164" s="37">
        <f>SUM(AU165:AU169)</f>
        <v>0</v>
      </c>
      <c r="AV164" s="37">
        <f>SUM(AV165:AV169)</f>
        <v>0</v>
      </c>
      <c r="AW164" s="37">
        <f>SUM(AW165:AW169)</f>
        <v>0</v>
      </c>
      <c r="AX164" s="37">
        <f>SUM(AX165:AX169)</f>
        <v>0</v>
      </c>
      <c r="AY164" s="37">
        <f>SUM(AY165:AY169)</f>
        <v>0</v>
      </c>
      <c r="AZ164" s="37">
        <f>SUM(AZ165:AZ169)</f>
        <v>0</v>
      </c>
      <c r="BA164" s="37">
        <f>SUM(BA165:BA169)</f>
        <v>0</v>
      </c>
      <c r="BB164" s="37">
        <f>SUM(BB165:BB169)</f>
        <v>0</v>
      </c>
      <c r="BC164" s="37">
        <f>SUM(BC165:BC169)</f>
        <v>7.08</v>
      </c>
      <c r="BD164" s="37">
        <f>SUM(BD165:BD169)</f>
        <v>0</v>
      </c>
      <c r="BE164" s="37">
        <f>SUM(BE165:BE169)</f>
        <v>0</v>
      </c>
      <c r="BF164" s="37">
        <f>SUM(BF165:BF169)</f>
        <v>0</v>
      </c>
      <c r="BG164" s="37">
        <f>SUM(BG165:BG169)</f>
        <v>0</v>
      </c>
      <c r="BH164" s="37">
        <f>SUM(BH165:BH169)</f>
        <v>0</v>
      </c>
      <c r="BI164" s="37">
        <f>SUM(BI165:BI169)</f>
        <v>0</v>
      </c>
      <c r="BJ164" s="37">
        <f>SUM(BJ165:BJ169)</f>
        <v>0</v>
      </c>
      <c r="BK164" s="37">
        <f>SUM(BK165:BK169)</f>
        <v>0</v>
      </c>
      <c r="BL164" s="37">
        <f>SUM(BL165:BL169)</f>
        <v>0</v>
      </c>
      <c r="BM164" s="37">
        <f>SUM(BM165:BM169)</f>
        <v>0</v>
      </c>
      <c r="BN164" s="37">
        <f>SUM(BN165:BN169)</f>
        <v>0</v>
      </c>
      <c r="BO164" s="37">
        <f>SUM(BO165:BO169)</f>
        <v>0</v>
      </c>
      <c r="BP164" s="37">
        <f>SUM(BP165:BP169)</f>
        <v>0</v>
      </c>
      <c r="BQ164" s="37">
        <f>SUM(BQ165:BQ169)</f>
        <v>0</v>
      </c>
      <c r="BR164" s="37">
        <f>SUM(BR165:BR169)</f>
        <v>0</v>
      </c>
      <c r="BS164" s="37">
        <f>SUM(BS165:BS169)</f>
        <v>0</v>
      </c>
      <c r="BT164" s="37">
        <f>SUM(BT165:BT169)</f>
        <v>0</v>
      </c>
      <c r="BU164" s="37">
        <f>SUM(BU165:BU169)</f>
        <v>0</v>
      </c>
      <c r="BV164" s="37">
        <f>SUM(BV165:BV169)</f>
        <v>0</v>
      </c>
      <c r="BW164" s="37">
        <f>SUM(BW165:BW169)</f>
        <v>0</v>
      </c>
      <c r="BX164" s="37">
        <f>SUM(BX165:BX169)</f>
        <v>0</v>
      </c>
      <c r="BY164" s="37">
        <f>SUM(BY165:BY169)</f>
        <v>0</v>
      </c>
      <c r="BZ164" s="37">
        <f>SUM(BZ165:BZ169)</f>
        <v>0</v>
      </c>
      <c r="CA164" s="37">
        <f>SUM(CA165:CA169)</f>
        <v>0</v>
      </c>
      <c r="CB164" s="37">
        <f>SUM(CB165:CB169)</f>
        <v>0</v>
      </c>
      <c r="CC164" s="37">
        <f>SUM(CC165:CC169)</f>
        <v>0</v>
      </c>
      <c r="CD164" s="37">
        <f>SUM(CD165:CD169)</f>
        <v>0</v>
      </c>
      <c r="CE164" s="37">
        <f>SUM(CE165:CE169)</f>
        <v>0</v>
      </c>
      <c r="CF164" s="37">
        <f>SUM(CF165:CF169)</f>
        <v>0</v>
      </c>
      <c r="CG164" s="37">
        <f>SUM(CG165:CG169)</f>
        <v>0</v>
      </c>
      <c r="CH164" s="37">
        <f>SUM(CH165:CH169)</f>
        <v>0</v>
      </c>
      <c r="CI164" s="37">
        <f>SUM(CI165:CI169)</f>
        <v>0</v>
      </c>
      <c r="CJ164" s="37">
        <f>SUM(CJ165:CJ169)</f>
        <v>0</v>
      </c>
      <c r="CK164" s="37">
        <f>SUM(CK165:CK169)</f>
        <v>0</v>
      </c>
      <c r="CL164" s="37">
        <f>SUM(CL165:CL169)</f>
        <v>0</v>
      </c>
      <c r="CM164" s="37">
        <f>SUM(CM165:CM169)</f>
        <v>0</v>
      </c>
      <c r="CN164" s="37">
        <f>SUM(CN165:CN169)</f>
        <v>0</v>
      </c>
      <c r="CO164" s="37">
        <f>SUM(CO165:CO169)</f>
        <v>0</v>
      </c>
      <c r="CP164" s="37">
        <f>SUM(CP165:CP169)</f>
        <v>0</v>
      </c>
      <c r="CQ164" s="37">
        <f>SUM(CQ165:CQ169)</f>
        <v>0</v>
      </c>
      <c r="CR164" s="37">
        <f>SUM(CR165:CR169)</f>
        <v>0</v>
      </c>
      <c r="CS164" s="37">
        <f>SUM(CS165:CS169)</f>
        <v>0</v>
      </c>
      <c r="CT164" s="37">
        <f>SUM(CT165:CT169)</f>
        <v>0</v>
      </c>
      <c r="CU164" s="37">
        <f>SUM(CU165:CU169)</f>
        <v>0</v>
      </c>
      <c r="CV164" s="37">
        <f>SUM(CV165:CV169)</f>
        <v>0</v>
      </c>
      <c r="CW164" s="37">
        <f>SUM(CW165:CW169)</f>
        <v>0</v>
      </c>
      <c r="CX164" s="37">
        <f>SUM(CX165:CX169)</f>
        <v>0</v>
      </c>
      <c r="CY164" s="37">
        <f>SUM(CY165:CY169)</f>
        <v>0</v>
      </c>
      <c r="CZ164" s="37">
        <f>SUM(CZ165:CZ169)</f>
        <v>0</v>
      </c>
      <c r="DA164" s="37">
        <f>SUM(DA165:DA169)</f>
        <v>0</v>
      </c>
      <c r="DB164" s="37">
        <f>SUM(DB165:DB169)</f>
        <v>0</v>
      </c>
      <c r="DC164" s="37">
        <f>SUM(DC165:DC169)</f>
        <v>0</v>
      </c>
      <c r="DD164" s="37">
        <f>SUM(DD165:DD169)</f>
        <v>0</v>
      </c>
      <c r="DE164" s="37">
        <f>SUM(DE165:DE169)</f>
        <v>4.13</v>
      </c>
      <c r="DF164" s="37">
        <f>SUM(DF165:DF169)</f>
        <v>0</v>
      </c>
      <c r="DG164" s="37">
        <f>SUM(DG165:DG169)</f>
        <v>0</v>
      </c>
      <c r="DH164" s="37">
        <f>SUM(DH165:DH169)</f>
        <v>0</v>
      </c>
      <c r="DI164" s="37">
        <f>SUM(DI165:DI169)</f>
        <v>0</v>
      </c>
      <c r="DJ164" s="37">
        <f>SUM(DJ165:DJ169)</f>
        <v>0</v>
      </c>
      <c r="DK164" s="37">
        <f>SUM(DK165:DK169)</f>
        <v>0</v>
      </c>
      <c r="DL164" s="37">
        <f>SUM(DL165:DL169)</f>
        <v>0</v>
      </c>
      <c r="DM164" s="37">
        <f>SUM(DM165:DM169)</f>
        <v>0</v>
      </c>
      <c r="DN164" s="37">
        <f>SUM(DN165:DN169)</f>
        <v>0</v>
      </c>
      <c r="DO164" s="37">
        <f>SUM(DO165:DO169)</f>
        <v>0</v>
      </c>
      <c r="DP164" s="37">
        <f>SUM(DP165:DP169)</f>
        <v>0</v>
      </c>
      <c r="DQ164" s="37">
        <f>SUM(DQ165:DQ169)</f>
        <v>0</v>
      </c>
      <c r="DR164" s="37">
        <f>SUM(DR165:DR169)</f>
        <v>0</v>
      </c>
      <c r="DS164" s="37">
        <f>SUM(DS165:DS169)</f>
        <v>0</v>
      </c>
      <c r="DT164" s="37">
        <f>SUM(DT165:DT169)</f>
        <v>0</v>
      </c>
      <c r="DU164" s="37">
        <f>SUM(DU165:DU169)</f>
        <v>0</v>
      </c>
      <c r="DV164" s="37">
        <f>SUM(DV165:DV169)</f>
        <v>0</v>
      </c>
      <c r="DW164" s="37">
        <f>SUM(DW165:DW169)</f>
        <v>0</v>
      </c>
      <c r="DX164" s="37">
        <f>SUM(DX165:DX169)</f>
        <v>0</v>
      </c>
      <c r="DY164" s="37">
        <f>SUM(DY165:DY169)</f>
        <v>0</v>
      </c>
      <c r="DZ164" s="37">
        <f>SUM(DZ165:DZ169)</f>
        <v>0</v>
      </c>
      <c r="EA164" s="37">
        <f>SUM(EA165:EA169)</f>
        <v>0</v>
      </c>
      <c r="EB164" s="37">
        <f>SUM(EB165:EB169)</f>
        <v>0</v>
      </c>
      <c r="EC164" s="37">
        <f>SUM(EC165:EC169)</f>
        <v>0</v>
      </c>
      <c r="ED164" s="37">
        <f>SUM(ED165:ED169)</f>
        <v>0</v>
      </c>
      <c r="EE164" s="37">
        <f>SUM(EE165:EE169)</f>
        <v>0</v>
      </c>
      <c r="EF164" s="37">
        <f>SUM(EF165:EF169)</f>
        <v>30.208000000000002</v>
      </c>
      <c r="EG164" s="37">
        <f>SUM(EG165:EG169)</f>
        <v>99.238</v>
      </c>
      <c r="EH164" s="37">
        <f>SUM(EH165:EH169)</f>
        <v>46.02</v>
      </c>
      <c r="EI164" s="37">
        <f>SUM(EI165:EI169)</f>
        <v>23.01</v>
      </c>
      <c r="EJ164" s="37">
        <f>SUM(EJ165:EJ169)</f>
        <v>0</v>
      </c>
      <c r="EK164" s="37">
        <f>SUM(EK165:EK169)</f>
        <v>23.01</v>
      </c>
      <c r="EL164" s="37">
        <f>SUM(EL165:EL169)</f>
        <v>0</v>
      </c>
      <c r="EM164" s="37">
        <f>SUM(EM165:EM169)</f>
        <v>23.01</v>
      </c>
      <c r="EN164" s="37">
        <f>SUM(EN165:EN169)</f>
        <v>0</v>
      </c>
      <c r="EO164" s="37">
        <f>SUM(EO165:EO169)</f>
        <v>30.208000000000002</v>
      </c>
      <c r="EP164" s="37">
        <f>SUM(EP165:EP169)</f>
        <v>0</v>
      </c>
      <c r="EQ164" s="37">
        <f>SUM(EQ165:EQ169)</f>
        <v>0</v>
      </c>
      <c r="ER164" s="37">
        <f>SUM(ER165:ER169)</f>
        <v>0</v>
      </c>
      <c r="ES164" s="37">
        <f>SUM(ES165:ES169)</f>
        <v>0</v>
      </c>
      <c r="ET164" s="37">
        <f>SUM(ET165:ET169)</f>
        <v>23.01</v>
      </c>
      <c r="EU164" s="37">
        <f>SUM(EU165:EU169)</f>
        <v>0</v>
      </c>
      <c r="EV164" s="37">
        <f>SUM(EV165:EV169)</f>
        <v>23.01</v>
      </c>
      <c r="EW164" s="37">
        <f>SUM(EW165:EW169)</f>
        <v>0</v>
      </c>
      <c r="EX164" s="37">
        <f>SUM(EX165:EX169)</f>
        <v>23.01</v>
      </c>
      <c r="EY164" s="37">
        <f>SUM(EY165:EY169)</f>
        <v>23.01</v>
      </c>
      <c r="EZ164" s="37">
        <f>SUM(EZ165:EZ169)</f>
        <v>0</v>
      </c>
      <c r="FA164" s="37">
        <f>SUM(FA165:FA169)</f>
        <v>0</v>
      </c>
      <c r="FB164" s="37">
        <f>SUM(FB165:FB169)</f>
        <v>0</v>
      </c>
      <c r="FC164" s="37">
        <f>SUM(FC165:FC169)</f>
        <v>0</v>
      </c>
      <c r="FD164" s="37">
        <f>SUM(FD165:FD169)</f>
        <v>0</v>
      </c>
      <c r="FE164" s="37">
        <f>SUM(FE165:FE169)</f>
        <v>0</v>
      </c>
      <c r="FF164" s="37">
        <f>SUM(FF165:FF169)</f>
        <v>0</v>
      </c>
      <c r="FG164" s="33">
        <f>SUM(FG165:FG169)</f>
        <v>44.957999999999998</v>
      </c>
      <c r="FH164" s="44">
        <f>SUM(FH165:FH169)</f>
        <v>69.03</v>
      </c>
      <c r="FI164" s="37">
        <f>SUM(FI165:FI169)</f>
        <v>46.02</v>
      </c>
      <c r="FJ164" s="37">
        <f>SUM(FJ165:FJ169)</f>
        <v>23.01</v>
      </c>
      <c r="FK164" s="37">
        <f>SUM(FK165:FK169)</f>
        <v>0</v>
      </c>
      <c r="FL164" s="37">
        <f>SUM(FL165:FL169)</f>
        <v>23.01</v>
      </c>
      <c r="FM164" s="37">
        <f>SUM(FM165:FM169)</f>
        <v>0</v>
      </c>
      <c r="FN164" s="37">
        <f>SUM(FN165:FN169)</f>
        <v>23.01</v>
      </c>
      <c r="FO164" s="37">
        <f>SUM(FO165:FO169)</f>
        <v>0</v>
      </c>
      <c r="FP164" s="37">
        <f>SUM(FP165:FP169)</f>
        <v>30.208000000000002</v>
      </c>
      <c r="FQ164" s="37">
        <f>SUM(FQ165:FQ169)</f>
        <v>0</v>
      </c>
      <c r="FR164" s="37">
        <f>SUM(FR165:FR169)</f>
        <v>0</v>
      </c>
      <c r="FS164" s="37">
        <f>SUM(FS165:FS169)</f>
        <v>0</v>
      </c>
      <c r="FT164" s="37">
        <f>SUM(FT165:FT169)</f>
        <v>0</v>
      </c>
      <c r="FU164" s="37">
        <f>SUM(FU165:FU169)</f>
        <v>23.01</v>
      </c>
      <c r="FV164" s="37">
        <f>SUM(FV165:FV169)</f>
        <v>0</v>
      </c>
      <c r="FW164" s="37">
        <f>SUM(FW165:FW169)</f>
        <v>23.01</v>
      </c>
      <c r="FX164" s="37">
        <f>SUM(FX165:FX169)</f>
        <v>0</v>
      </c>
      <c r="FY164" s="37">
        <f>SUM(FY165:FY169)</f>
        <v>23.01</v>
      </c>
      <c r="FZ164" s="37">
        <f>SUM(FZ165:FZ169)</f>
        <v>23.01</v>
      </c>
      <c r="GA164" s="37">
        <f>SUM(GA165:GA169)</f>
        <v>0</v>
      </c>
      <c r="GB164" s="37">
        <f>SUM(GB165:GB169)</f>
        <v>0</v>
      </c>
      <c r="GC164" s="37">
        <f>SUM(GC165:GC169)</f>
        <v>0</v>
      </c>
      <c r="GD164" s="37">
        <f>SUM(GD165:GD169)</f>
        <v>0</v>
      </c>
      <c r="GE164" s="37">
        <f>SUM(GE165:GE169)</f>
        <v>0</v>
      </c>
      <c r="GF164" s="37">
        <f>SUM(GF165:GF169)</f>
        <v>0</v>
      </c>
      <c r="GG164" s="43">
        <f>SUM(GG165:GG169)</f>
        <v>0</v>
      </c>
      <c r="GH164" s="49">
        <f>SUM(GH165:GH169)</f>
        <v>0</v>
      </c>
      <c r="GI164" s="37">
        <f>SUM(GI165:GI169)</f>
        <v>3</v>
      </c>
      <c r="GJ164" s="37">
        <f>SUM(GJ165:GJ169)</f>
        <v>6</v>
      </c>
      <c r="GK164" s="37">
        <f>SUM(GK165:GK169)</f>
        <v>0</v>
      </c>
      <c r="GL164" s="37">
        <f>SUM(GL165:GL169)</f>
        <v>3.5</v>
      </c>
      <c r="GM164" s="37">
        <f>SUM(GM165:GM169)</f>
        <v>25.6</v>
      </c>
      <c r="GN164" s="33">
        <f>SUM(GN165:GN169)</f>
        <v>38.1</v>
      </c>
    </row>
    <row r="165" spans="1:196" s="15" customFormat="1" ht="41.25" customHeight="1" outlineLevel="1" x14ac:dyDescent="0.25">
      <c r="A165" s="69" t="s">
        <v>20</v>
      </c>
      <c r="B165" s="73" t="s">
        <v>19</v>
      </c>
      <c r="C165" s="40" t="s">
        <v>10</v>
      </c>
      <c r="D165" s="39"/>
      <c r="E165" s="39">
        <v>2014</v>
      </c>
      <c r="F165" s="39">
        <v>2014</v>
      </c>
      <c r="G165" s="21">
        <f>FG165</f>
        <v>7.08</v>
      </c>
      <c r="H165" s="21">
        <f>FG165</f>
        <v>7.08</v>
      </c>
      <c r="I165" s="38"/>
      <c r="J165" s="36"/>
      <c r="K165" s="21"/>
      <c r="L165" s="21"/>
      <c r="M165" s="21"/>
      <c r="N165" s="21"/>
      <c r="O165" s="21"/>
      <c r="P165" s="35"/>
      <c r="Q165" s="34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>
        <v>7.08</v>
      </c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33">
        <f>EF165+DE165+CD165+BC165+AB165+Q165</f>
        <v>7.08</v>
      </c>
      <c r="FH165" s="36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35"/>
      <c r="GH165" s="34"/>
      <c r="GI165" s="21"/>
      <c r="GJ165" s="21">
        <v>6</v>
      </c>
      <c r="GK165" s="21"/>
      <c r="GL165" s="21"/>
      <c r="GM165" s="21"/>
      <c r="GN165" s="33">
        <f>GH165+GI165+GJ165+GK165+GL165+GM165</f>
        <v>6</v>
      </c>
    </row>
    <row r="166" spans="1:196" s="15" customFormat="1" ht="47.25" outlineLevel="1" x14ac:dyDescent="0.25">
      <c r="A166" s="71" t="s">
        <v>18</v>
      </c>
      <c r="B166" s="42" t="s">
        <v>17</v>
      </c>
      <c r="C166" s="40" t="s">
        <v>10</v>
      </c>
      <c r="D166" s="39"/>
      <c r="E166" s="39">
        <v>2017</v>
      </c>
      <c r="F166" s="39">
        <v>2018</v>
      </c>
      <c r="G166" s="21">
        <v>18.353000000000002</v>
      </c>
      <c r="H166" s="21">
        <v>18.353000000000002</v>
      </c>
      <c r="I166" s="38"/>
      <c r="J166" s="36"/>
      <c r="K166" s="21"/>
      <c r="L166" s="21"/>
      <c r="M166" s="21"/>
      <c r="N166" s="21"/>
      <c r="O166" s="21"/>
      <c r="P166" s="35"/>
      <c r="Q166" s="34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37"/>
      <c r="AC166" s="21">
        <f>AD166+AK166+AP166</f>
        <v>0</v>
      </c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21"/>
      <c r="BD166" s="21">
        <f>BE166+BH166</f>
        <v>0</v>
      </c>
      <c r="BE166" s="21">
        <f>BF166+BH166</f>
        <v>0</v>
      </c>
      <c r="BF166" s="21">
        <f>BC166</f>
        <v>0</v>
      </c>
      <c r="BG166" s="21"/>
      <c r="BH166" s="21">
        <f>BJ166</f>
        <v>0</v>
      </c>
      <c r="BI166" s="21"/>
      <c r="BJ166" s="21">
        <f>BC166</f>
        <v>0</v>
      </c>
      <c r="BK166" s="21"/>
      <c r="BL166" s="21">
        <f>BC166</f>
        <v>0</v>
      </c>
      <c r="BM166" s="21"/>
      <c r="BN166" s="21"/>
      <c r="BO166" s="21"/>
      <c r="BP166" s="21"/>
      <c r="BQ166" s="21">
        <f>BS166</f>
        <v>0</v>
      </c>
      <c r="BR166" s="21"/>
      <c r="BS166" s="21">
        <f>BC166</f>
        <v>0</v>
      </c>
      <c r="BT166" s="21"/>
      <c r="BU166" s="21">
        <f>BV166</f>
        <v>0</v>
      </c>
      <c r="BV166" s="21">
        <f>BC166</f>
        <v>0</v>
      </c>
      <c r="BW166" s="37"/>
      <c r="BX166" s="37"/>
      <c r="BY166" s="37"/>
      <c r="BZ166" s="37"/>
      <c r="CA166" s="37"/>
      <c r="CB166" s="37"/>
      <c r="CC166" s="37"/>
      <c r="CD166" s="21"/>
      <c r="CE166" s="21">
        <f>CF166+CM166+CR166</f>
        <v>0</v>
      </c>
      <c r="CF166" s="21">
        <f>CG166+CI166</f>
        <v>0</v>
      </c>
      <c r="CG166" s="21">
        <f>CD166</f>
        <v>0</v>
      </c>
      <c r="CH166" s="21"/>
      <c r="CI166" s="21">
        <f>CK166</f>
        <v>0</v>
      </c>
      <c r="CJ166" s="21"/>
      <c r="CK166" s="21">
        <f>CD166</f>
        <v>0</v>
      </c>
      <c r="CL166" s="21"/>
      <c r="CM166" s="21">
        <f>CD166</f>
        <v>0</v>
      </c>
      <c r="CN166" s="21"/>
      <c r="CO166" s="21"/>
      <c r="CP166" s="21"/>
      <c r="CQ166" s="21"/>
      <c r="CR166" s="21">
        <f>CT166</f>
        <v>0</v>
      </c>
      <c r="CS166" s="21"/>
      <c r="CT166" s="21">
        <f>CD166</f>
        <v>0</v>
      </c>
      <c r="CU166" s="21"/>
      <c r="CV166" s="21">
        <f>CW166</f>
        <v>0</v>
      </c>
      <c r="CW166" s="21">
        <f>CD166</f>
        <v>0</v>
      </c>
      <c r="CX166" s="37"/>
      <c r="CY166" s="37"/>
      <c r="CZ166" s="37"/>
      <c r="DA166" s="37"/>
      <c r="DB166" s="37"/>
      <c r="DC166" s="37"/>
      <c r="DD166" s="37"/>
      <c r="DE166" s="21"/>
      <c r="DF166" s="21">
        <f>DG166+DN166+DS166</f>
        <v>0</v>
      </c>
      <c r="DG166" s="21">
        <f>DH166+DJ166</f>
        <v>0</v>
      </c>
      <c r="DH166" s="21"/>
      <c r="DI166" s="21"/>
      <c r="DJ166" s="21">
        <f>DL166</f>
        <v>0</v>
      </c>
      <c r="DK166" s="21"/>
      <c r="DL166" s="21"/>
      <c r="DM166" s="21"/>
      <c r="DN166" s="21">
        <f>DE166</f>
        <v>0</v>
      </c>
      <c r="DO166" s="21"/>
      <c r="DP166" s="21"/>
      <c r="DQ166" s="21"/>
      <c r="DR166" s="21"/>
      <c r="DS166" s="21"/>
      <c r="DT166" s="21"/>
      <c r="DU166" s="21"/>
      <c r="DV166" s="21"/>
      <c r="DW166" s="21">
        <f>DX166</f>
        <v>0</v>
      </c>
      <c r="DX166" s="21"/>
      <c r="DY166" s="37"/>
      <c r="DZ166" s="37"/>
      <c r="EA166" s="37"/>
      <c r="EB166" s="37"/>
      <c r="EC166" s="37"/>
      <c r="ED166" s="37"/>
      <c r="EE166" s="37"/>
      <c r="EF166" s="21">
        <v>7.1980000000000004</v>
      </c>
      <c r="EG166" s="21">
        <f>EH166+EO166+ET166</f>
        <v>7.1980000000000004</v>
      </c>
      <c r="EH166" s="37">
        <f>EI166+EK166</f>
        <v>0</v>
      </c>
      <c r="EI166" s="21"/>
      <c r="EJ166" s="21"/>
      <c r="EK166" s="21">
        <f>EM166</f>
        <v>0</v>
      </c>
      <c r="EL166" s="21"/>
      <c r="EM166" s="21"/>
      <c r="EN166" s="21"/>
      <c r="EO166" s="21">
        <f>EF166</f>
        <v>7.1980000000000004</v>
      </c>
      <c r="EP166" s="21"/>
      <c r="EQ166" s="21"/>
      <c r="ER166" s="21"/>
      <c r="ES166" s="21"/>
      <c r="ET166" s="21">
        <f>EV166</f>
        <v>0</v>
      </c>
      <c r="EU166" s="21"/>
      <c r="EV166" s="21"/>
      <c r="EW166" s="21"/>
      <c r="EX166" s="21">
        <f>EY166</f>
        <v>0</v>
      </c>
      <c r="EY166" s="21"/>
      <c r="EZ166" s="37"/>
      <c r="FA166" s="37"/>
      <c r="FB166" s="37"/>
      <c r="FC166" s="37"/>
      <c r="FD166" s="37"/>
      <c r="FE166" s="37"/>
      <c r="FF166" s="37"/>
      <c r="FG166" s="33">
        <f>EF166+DE166+CD166+BC166+AB166+Q166</f>
        <v>7.1980000000000004</v>
      </c>
      <c r="FH166" s="36">
        <f>FI166+FL166</f>
        <v>0</v>
      </c>
      <c r="FI166" s="21">
        <f>FJ166+FL166</f>
        <v>0</v>
      </c>
      <c r="FJ166" s="21">
        <f>EI166+CG166+BF166+AE166+T166+DH166</f>
        <v>0</v>
      </c>
      <c r="FK166" s="21"/>
      <c r="FL166" s="21">
        <f>FN166</f>
        <v>0</v>
      </c>
      <c r="FM166" s="21"/>
      <c r="FN166" s="21">
        <f>EM166+CK166+BJ166+AI166+V166+DL166</f>
        <v>0</v>
      </c>
      <c r="FO166" s="21"/>
      <c r="FP166" s="21">
        <f>EO166+CM166+BL166+AK166+W166+DN166</f>
        <v>7.1980000000000004</v>
      </c>
      <c r="FQ166" s="21"/>
      <c r="FR166" s="21"/>
      <c r="FS166" s="21"/>
      <c r="FT166" s="21"/>
      <c r="FU166" s="21">
        <f>ET166+CR166+BQ166+AP166+X166+DS166</f>
        <v>0</v>
      </c>
      <c r="FV166" s="21"/>
      <c r="FW166" s="21">
        <f>EV166+CT166+BS166+AR166+Y166+DU166</f>
        <v>0</v>
      </c>
      <c r="FX166" s="21"/>
      <c r="FY166" s="21">
        <f>EX166+CV166+BU166+AT166+Z166+DW166</f>
        <v>0</v>
      </c>
      <c r="FZ166" s="21">
        <f>EY166+CW166+BV166+AU166+AA166</f>
        <v>0</v>
      </c>
      <c r="GA166" s="37"/>
      <c r="GB166" s="37"/>
      <c r="GC166" s="37"/>
      <c r="GD166" s="37"/>
      <c r="GE166" s="37"/>
      <c r="GF166" s="37"/>
      <c r="GG166" s="43"/>
      <c r="GH166" s="34"/>
      <c r="GI166" s="21"/>
      <c r="GJ166" s="21"/>
      <c r="GK166" s="21"/>
      <c r="GL166" s="21"/>
      <c r="GM166" s="21">
        <v>6.1</v>
      </c>
      <c r="GN166" s="33">
        <f>GH166+GI166+GJ166+GK166+GL166+GM166</f>
        <v>6.1</v>
      </c>
    </row>
    <row r="167" spans="1:196" s="15" customFormat="1" ht="43.5" customHeight="1" outlineLevel="1" x14ac:dyDescent="0.25">
      <c r="A167" s="69" t="s">
        <v>16</v>
      </c>
      <c r="B167" s="72" t="s">
        <v>15</v>
      </c>
      <c r="C167" s="40" t="s">
        <v>10</v>
      </c>
      <c r="D167" s="39"/>
      <c r="E167" s="39">
        <v>2016</v>
      </c>
      <c r="F167" s="39">
        <v>2016</v>
      </c>
      <c r="G167" s="21">
        <f>FG167</f>
        <v>4.13</v>
      </c>
      <c r="H167" s="21">
        <f>FG167</f>
        <v>4.13</v>
      </c>
      <c r="I167" s="38"/>
      <c r="J167" s="36"/>
      <c r="K167" s="21"/>
      <c r="L167" s="21"/>
      <c r="M167" s="21"/>
      <c r="N167" s="21"/>
      <c r="O167" s="21"/>
      <c r="P167" s="35"/>
      <c r="Q167" s="34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37"/>
      <c r="AC167" s="21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37"/>
      <c r="BX167" s="37"/>
      <c r="BY167" s="37"/>
      <c r="BZ167" s="37"/>
      <c r="CA167" s="37"/>
      <c r="CB167" s="37"/>
      <c r="CC167" s="37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37"/>
      <c r="CY167" s="37"/>
      <c r="CZ167" s="37"/>
      <c r="DA167" s="37"/>
      <c r="DB167" s="37"/>
      <c r="DC167" s="37"/>
      <c r="DD167" s="37"/>
      <c r="DE167" s="21">
        <v>4.13</v>
      </c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37"/>
      <c r="DZ167" s="37"/>
      <c r="EA167" s="37"/>
      <c r="EB167" s="37"/>
      <c r="EC167" s="37"/>
      <c r="ED167" s="37"/>
      <c r="EE167" s="37"/>
      <c r="EF167" s="21"/>
      <c r="EG167" s="21"/>
      <c r="EH167" s="37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37"/>
      <c r="FA167" s="37"/>
      <c r="FB167" s="37"/>
      <c r="FC167" s="37"/>
      <c r="FD167" s="37"/>
      <c r="FE167" s="37"/>
      <c r="FF167" s="37"/>
      <c r="FG167" s="33">
        <f>EF167+DE167+CD167+BC167+AB167+Q167</f>
        <v>4.13</v>
      </c>
      <c r="FH167" s="36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37"/>
      <c r="GB167" s="37"/>
      <c r="GC167" s="37"/>
      <c r="GD167" s="37"/>
      <c r="GE167" s="37"/>
      <c r="GF167" s="37"/>
      <c r="GG167" s="43"/>
      <c r="GH167" s="34"/>
      <c r="GI167" s="21"/>
      <c r="GJ167" s="21"/>
      <c r="GK167" s="21"/>
      <c r="GL167" s="21">
        <v>3.5</v>
      </c>
      <c r="GM167" s="21"/>
      <c r="GN167" s="33">
        <f>GH167+GI167+GJ167+GK167+GL167+GM167</f>
        <v>3.5</v>
      </c>
    </row>
    <row r="168" spans="1:196" s="15" customFormat="1" ht="45" customHeight="1" outlineLevel="1" x14ac:dyDescent="0.25">
      <c r="A168" s="71" t="s">
        <v>14</v>
      </c>
      <c r="B168" s="70" t="s">
        <v>13</v>
      </c>
      <c r="C168" s="40" t="s">
        <v>10</v>
      </c>
      <c r="D168" s="39"/>
      <c r="E168" s="39">
        <v>2013</v>
      </c>
      <c r="F168" s="39">
        <v>2013</v>
      </c>
      <c r="G168" s="21">
        <f>FG168</f>
        <v>3.54</v>
      </c>
      <c r="H168" s="21">
        <f>FG168</f>
        <v>3.54</v>
      </c>
      <c r="I168" s="38"/>
      <c r="J168" s="36"/>
      <c r="K168" s="21"/>
      <c r="L168" s="21"/>
      <c r="M168" s="21"/>
      <c r="N168" s="21"/>
      <c r="O168" s="21"/>
      <c r="P168" s="35"/>
      <c r="Q168" s="34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>
        <v>3.54</v>
      </c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33">
        <f>EF168+DE168+CD168+BC168+AB168+Q168</f>
        <v>3.54</v>
      </c>
      <c r="FH168" s="36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35"/>
      <c r="GH168" s="34"/>
      <c r="GI168" s="21">
        <v>3</v>
      </c>
      <c r="GJ168" s="21"/>
      <c r="GK168" s="21"/>
      <c r="GL168" s="21"/>
      <c r="GM168" s="21"/>
      <c r="GN168" s="33">
        <f>GH168+GI168+GJ168+GK168+GL168+GM168</f>
        <v>3</v>
      </c>
    </row>
    <row r="169" spans="1:196" s="15" customFormat="1" ht="47.25" outlineLevel="1" x14ac:dyDescent="0.25">
      <c r="A169" s="69" t="s">
        <v>12</v>
      </c>
      <c r="B169" s="68" t="s">
        <v>11</v>
      </c>
      <c r="C169" s="40" t="s">
        <v>10</v>
      </c>
      <c r="D169" s="39"/>
      <c r="E169" s="39">
        <v>2017</v>
      </c>
      <c r="F169" s="39">
        <v>2018</v>
      </c>
      <c r="G169" s="21">
        <v>29.51</v>
      </c>
      <c r="H169" s="21">
        <v>29.51</v>
      </c>
      <c r="I169" s="38"/>
      <c r="J169" s="36"/>
      <c r="K169" s="21"/>
      <c r="L169" s="21"/>
      <c r="M169" s="21"/>
      <c r="N169" s="21"/>
      <c r="O169" s="21"/>
      <c r="P169" s="35"/>
      <c r="Q169" s="34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37"/>
      <c r="AC169" s="21">
        <f>AD169+AK169+AP169</f>
        <v>0</v>
      </c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21"/>
      <c r="BD169" s="21">
        <f>BE169+BH169</f>
        <v>0</v>
      </c>
      <c r="BE169" s="21">
        <f>BF169+BH169</f>
        <v>0</v>
      </c>
      <c r="BF169" s="21">
        <f>BC169</f>
        <v>0</v>
      </c>
      <c r="BG169" s="21"/>
      <c r="BH169" s="21">
        <f>BJ169</f>
        <v>0</v>
      </c>
      <c r="BI169" s="21"/>
      <c r="BJ169" s="21">
        <f>BC169</f>
        <v>0</v>
      </c>
      <c r="BK169" s="21"/>
      <c r="BL169" s="21">
        <f>BC169</f>
        <v>0</v>
      </c>
      <c r="BM169" s="21"/>
      <c r="BN169" s="21"/>
      <c r="BO169" s="21"/>
      <c r="BP169" s="21"/>
      <c r="BQ169" s="21">
        <f>BS169</f>
        <v>0</v>
      </c>
      <c r="BR169" s="21"/>
      <c r="BS169" s="21">
        <f>BC169</f>
        <v>0</v>
      </c>
      <c r="BT169" s="21"/>
      <c r="BU169" s="21">
        <f>BV169</f>
        <v>0</v>
      </c>
      <c r="BV169" s="21">
        <f>BC169</f>
        <v>0</v>
      </c>
      <c r="BW169" s="37"/>
      <c r="BX169" s="37"/>
      <c r="BY169" s="37"/>
      <c r="BZ169" s="37"/>
      <c r="CA169" s="37"/>
      <c r="CB169" s="37"/>
      <c r="CC169" s="37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37"/>
      <c r="CY169" s="37"/>
      <c r="CZ169" s="37"/>
      <c r="DA169" s="37"/>
      <c r="DB169" s="37"/>
      <c r="DC169" s="37"/>
      <c r="DD169" s="37"/>
      <c r="DE169" s="21"/>
      <c r="DF169" s="21">
        <f>DG169+DN169+DS169</f>
        <v>0</v>
      </c>
      <c r="DG169" s="21">
        <f>DH169+DJ169</f>
        <v>0</v>
      </c>
      <c r="DH169" s="21"/>
      <c r="DI169" s="21"/>
      <c r="DJ169" s="21">
        <f>DL169</f>
        <v>0</v>
      </c>
      <c r="DK169" s="21"/>
      <c r="DL169" s="21"/>
      <c r="DM169" s="21"/>
      <c r="DN169" s="21">
        <f>DE169</f>
        <v>0</v>
      </c>
      <c r="DO169" s="21"/>
      <c r="DP169" s="21"/>
      <c r="DQ169" s="21"/>
      <c r="DR169" s="21"/>
      <c r="DS169" s="21"/>
      <c r="DT169" s="21"/>
      <c r="DU169" s="21"/>
      <c r="DV169" s="21"/>
      <c r="DW169" s="21">
        <f>DX169</f>
        <v>0</v>
      </c>
      <c r="DX169" s="21"/>
      <c r="DY169" s="37"/>
      <c r="DZ169" s="37"/>
      <c r="EA169" s="37"/>
      <c r="EB169" s="37"/>
      <c r="EC169" s="37"/>
      <c r="ED169" s="37"/>
      <c r="EE169" s="37"/>
      <c r="EF169" s="21">
        <v>23.01</v>
      </c>
      <c r="EG169" s="21">
        <f>EH169+EO169+ET169</f>
        <v>92.04</v>
      </c>
      <c r="EH169" s="37">
        <f>EI169+EK169</f>
        <v>46.02</v>
      </c>
      <c r="EI169" s="21">
        <f>EF169</f>
        <v>23.01</v>
      </c>
      <c r="EJ169" s="21"/>
      <c r="EK169" s="21">
        <f>EM169</f>
        <v>23.01</v>
      </c>
      <c r="EL169" s="21"/>
      <c r="EM169" s="21">
        <f>EF169</f>
        <v>23.01</v>
      </c>
      <c r="EN169" s="21"/>
      <c r="EO169" s="21">
        <f>EF169</f>
        <v>23.01</v>
      </c>
      <c r="EP169" s="21"/>
      <c r="EQ169" s="21"/>
      <c r="ER169" s="21"/>
      <c r="ES169" s="21"/>
      <c r="ET169" s="21">
        <f>EV169</f>
        <v>23.01</v>
      </c>
      <c r="EU169" s="21"/>
      <c r="EV169" s="21">
        <f>EF169</f>
        <v>23.01</v>
      </c>
      <c r="EW169" s="21"/>
      <c r="EX169" s="21">
        <f>EY169</f>
        <v>23.01</v>
      </c>
      <c r="EY169" s="21">
        <f>EF169</f>
        <v>23.01</v>
      </c>
      <c r="EZ169" s="37"/>
      <c r="FA169" s="37"/>
      <c r="FB169" s="37"/>
      <c r="FC169" s="37"/>
      <c r="FD169" s="37"/>
      <c r="FE169" s="37"/>
      <c r="FF169" s="37"/>
      <c r="FG169" s="33">
        <f>EF169+DE169+CD169+BC169+AB169+Q169</f>
        <v>23.01</v>
      </c>
      <c r="FH169" s="36">
        <f>FI169+FL169</f>
        <v>69.03</v>
      </c>
      <c r="FI169" s="21">
        <f>FJ169+FL169</f>
        <v>46.02</v>
      </c>
      <c r="FJ169" s="21">
        <f>EI169+CG169+BF169+AE169+T169+DH169</f>
        <v>23.01</v>
      </c>
      <c r="FK169" s="21"/>
      <c r="FL169" s="21">
        <f>FN169</f>
        <v>23.01</v>
      </c>
      <c r="FM169" s="21"/>
      <c r="FN169" s="21">
        <f>EM169+CK169+BJ169+AI169+V169+DL169</f>
        <v>23.01</v>
      </c>
      <c r="FO169" s="21"/>
      <c r="FP169" s="21">
        <f>EO169+CM169+BL169+AK169+W169+DN169</f>
        <v>23.01</v>
      </c>
      <c r="FQ169" s="21"/>
      <c r="FR169" s="21"/>
      <c r="FS169" s="21"/>
      <c r="FT169" s="21"/>
      <c r="FU169" s="21">
        <f>ET169+CR169+BQ169+AP169+X169+DS169</f>
        <v>23.01</v>
      </c>
      <c r="FV169" s="21"/>
      <c r="FW169" s="21">
        <f>EV169+CT169+BS169+AR169+Y169+DU169</f>
        <v>23.01</v>
      </c>
      <c r="FX169" s="21"/>
      <c r="FY169" s="21">
        <f>EX169+CV169+BU169+AT169+Z169+DW169</f>
        <v>23.01</v>
      </c>
      <c r="FZ169" s="21">
        <f>EY169+CW169+BV169+AU169+AA169</f>
        <v>23.01</v>
      </c>
      <c r="GA169" s="37"/>
      <c r="GB169" s="37"/>
      <c r="GC169" s="37"/>
      <c r="GD169" s="37"/>
      <c r="GE169" s="37"/>
      <c r="GF169" s="37"/>
      <c r="GG169" s="43"/>
      <c r="GH169" s="34"/>
      <c r="GI169" s="21"/>
      <c r="GJ169" s="21"/>
      <c r="GK169" s="21"/>
      <c r="GL169" s="21"/>
      <c r="GM169" s="21">
        <v>19.5</v>
      </c>
      <c r="GN169" s="33">
        <f>GH169+GI169+GJ169+GK169+GL169+GM169</f>
        <v>19.5</v>
      </c>
    </row>
    <row r="170" spans="1:196" s="58" customFormat="1" ht="17.25" customHeight="1" outlineLevel="1" x14ac:dyDescent="0.25">
      <c r="A170" s="67" t="s">
        <v>9</v>
      </c>
      <c r="B170" s="66" t="s">
        <v>8</v>
      </c>
      <c r="C170" s="65"/>
      <c r="D170" s="64"/>
      <c r="E170" s="64"/>
      <c r="F170" s="64"/>
      <c r="G170" s="60">
        <f>G171</f>
        <v>0.1</v>
      </c>
      <c r="H170" s="60">
        <f>H171</f>
        <v>0.1</v>
      </c>
      <c r="I170" s="59">
        <f>I171</f>
        <v>0</v>
      </c>
      <c r="J170" s="63"/>
      <c r="K170" s="60"/>
      <c r="L170" s="60"/>
      <c r="M170" s="60"/>
      <c r="N170" s="60"/>
      <c r="O170" s="60"/>
      <c r="P170" s="62"/>
      <c r="Q170" s="61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>
        <f>AB171</f>
        <v>0.1</v>
      </c>
      <c r="AC170" s="60">
        <f>AD170+AK170+AP170</f>
        <v>0</v>
      </c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>
        <f>BE170+BH170</f>
        <v>0</v>
      </c>
      <c r="BE170" s="60">
        <f>BF170+BH170</f>
        <v>0</v>
      </c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>
        <f>CF170+CM170+CR170</f>
        <v>0</v>
      </c>
      <c r="CF170" s="60">
        <f>CG170+CI170</f>
        <v>0</v>
      </c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>
        <f>DG170+DN170+DS170</f>
        <v>0</v>
      </c>
      <c r="DG170" s="60">
        <f>DH170+DJ170</f>
        <v>0</v>
      </c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>
        <f>EH170+EO170+ET170</f>
        <v>0</v>
      </c>
      <c r="EH170" s="60">
        <f>EI170+EK170</f>
        <v>0</v>
      </c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59">
        <f>EF170+DE170+CD170+BC170+AB170+Q170</f>
        <v>0.1</v>
      </c>
      <c r="FH170" s="63"/>
      <c r="FI170" s="60">
        <f>FJ170+FL170</f>
        <v>0</v>
      </c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2"/>
      <c r="GH170" s="61"/>
      <c r="GI170" s="60">
        <f>GI171</f>
        <v>0.1</v>
      </c>
      <c r="GJ170" s="60"/>
      <c r="GK170" s="60"/>
      <c r="GL170" s="60"/>
      <c r="GM170" s="60"/>
      <c r="GN170" s="59">
        <f>GM170+GL170+GK170+GJ170+GI170+GH170</f>
        <v>0.1</v>
      </c>
    </row>
    <row r="171" spans="1:196" ht="38.25" customHeight="1" outlineLevel="1" thickBot="1" x14ac:dyDescent="0.3">
      <c r="A171" s="57" t="s">
        <v>7</v>
      </c>
      <c r="B171" s="56" t="s">
        <v>6</v>
      </c>
      <c r="C171" s="40"/>
      <c r="D171" s="39"/>
      <c r="E171" s="55">
        <v>2013</v>
      </c>
      <c r="F171" s="55">
        <v>2013</v>
      </c>
      <c r="G171" s="21">
        <f>FG171</f>
        <v>0.1</v>
      </c>
      <c r="H171" s="21">
        <f>FG171</f>
        <v>0.1</v>
      </c>
      <c r="I171" s="38"/>
      <c r="J171" s="36"/>
      <c r="K171" s="21"/>
      <c r="L171" s="21"/>
      <c r="M171" s="21"/>
      <c r="N171" s="21"/>
      <c r="O171" s="21"/>
      <c r="P171" s="35"/>
      <c r="Q171" s="34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>
        <v>0.1</v>
      </c>
      <c r="AC171" s="21">
        <f>AD171+AK171+AP171</f>
        <v>0</v>
      </c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>
        <f>BE171+BH171</f>
        <v>0</v>
      </c>
      <c r="BE171" s="21">
        <f>BF171+BH171</f>
        <v>0</v>
      </c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>
        <f>CF171+CM171+CR171</f>
        <v>0</v>
      </c>
      <c r="CF171" s="21">
        <f>CG171+CI171</f>
        <v>0</v>
      </c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>
        <f>DG171+DN171+DS171</f>
        <v>0</v>
      </c>
      <c r="DG171" s="21">
        <f>DH171+DJ171</f>
        <v>0</v>
      </c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>
        <f>EH171+EO171+ET171</f>
        <v>0</v>
      </c>
      <c r="EH171" s="21">
        <f>EI171+EK171</f>
        <v>0</v>
      </c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33">
        <f>EF171+DE171+CD171+BC171+AB171+Q171</f>
        <v>0.1</v>
      </c>
      <c r="FH171" s="54"/>
      <c r="FI171" s="17">
        <f>FJ171+FL171</f>
        <v>0</v>
      </c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  <c r="FY171" s="17"/>
      <c r="FZ171" s="17"/>
      <c r="GA171" s="17"/>
      <c r="GB171" s="17"/>
      <c r="GC171" s="17"/>
      <c r="GD171" s="17"/>
      <c r="GE171" s="17"/>
      <c r="GF171" s="17"/>
      <c r="GG171" s="53"/>
      <c r="GH171" s="34"/>
      <c r="GI171" s="21">
        <v>0.1</v>
      </c>
      <c r="GJ171" s="21"/>
      <c r="GK171" s="21"/>
      <c r="GL171" s="21"/>
      <c r="GM171" s="21"/>
      <c r="GN171" s="33">
        <f>GH171+GI171+GJ171+GK171+GL171+GM171</f>
        <v>0.1</v>
      </c>
    </row>
    <row r="172" spans="1:196" ht="20.25" hidden="1" customHeight="1" outlineLevel="1" x14ac:dyDescent="0.25">
      <c r="A172" s="52" t="s">
        <v>5</v>
      </c>
      <c r="B172" s="51"/>
      <c r="C172" s="46"/>
      <c r="D172" s="50"/>
      <c r="E172" s="50"/>
      <c r="F172" s="50"/>
      <c r="G172" s="37"/>
      <c r="H172" s="37"/>
      <c r="I172" s="33"/>
      <c r="J172" s="44"/>
      <c r="K172" s="37"/>
      <c r="L172" s="37"/>
      <c r="M172" s="37"/>
      <c r="N172" s="37"/>
      <c r="O172" s="37"/>
      <c r="P172" s="43"/>
      <c r="Q172" s="49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37"/>
      <c r="AC172" s="21">
        <f>AD172+AK172+AP172</f>
        <v>0</v>
      </c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21">
        <f>BE172+BH172</f>
        <v>0</v>
      </c>
      <c r="BE172" s="21">
        <f>BF172+BH172</f>
        <v>0</v>
      </c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21">
        <f>CF172+CM172+CR172</f>
        <v>0</v>
      </c>
      <c r="CF172" s="21">
        <f>CG172+CI172</f>
        <v>0</v>
      </c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>
        <f>DG172+DN172+DS172</f>
        <v>0</v>
      </c>
      <c r="DG172" s="21">
        <f>DH172+DJ172</f>
        <v>0</v>
      </c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21">
        <f>EH172+EO172+ET172</f>
        <v>0</v>
      </c>
      <c r="EH172" s="37">
        <f>EI172+EK172</f>
        <v>0</v>
      </c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3">
        <f>EF172+DE172+CD172+BC172+AB172+Q172</f>
        <v>0</v>
      </c>
      <c r="FH172" s="44"/>
      <c r="FI172" s="21">
        <f>FJ172+FL172</f>
        <v>0</v>
      </c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43"/>
      <c r="GH172" s="34"/>
      <c r="GI172" s="21"/>
      <c r="GJ172" s="21"/>
      <c r="GK172" s="21"/>
      <c r="GL172" s="21"/>
      <c r="GM172" s="21"/>
      <c r="GN172" s="33">
        <f>GM172+GL172+GK172+GJ172+GI172+GH172</f>
        <v>0</v>
      </c>
    </row>
    <row r="173" spans="1:196" ht="17.25" hidden="1" customHeight="1" outlineLevel="1" x14ac:dyDescent="0.25">
      <c r="A173" s="48" t="s">
        <v>4</v>
      </c>
      <c r="B173" s="47"/>
      <c r="C173" s="40"/>
      <c r="D173" s="39"/>
      <c r="E173" s="39"/>
      <c r="F173" s="39"/>
      <c r="G173" s="21"/>
      <c r="H173" s="21"/>
      <c r="I173" s="38"/>
      <c r="J173" s="36"/>
      <c r="K173" s="21"/>
      <c r="L173" s="21"/>
      <c r="M173" s="21"/>
      <c r="N173" s="21"/>
      <c r="O173" s="21"/>
      <c r="P173" s="35"/>
      <c r="Q173" s="34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37"/>
      <c r="AC173" s="21">
        <f>AD173+AK173+AP173</f>
        <v>0</v>
      </c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21"/>
      <c r="BD173" s="21">
        <f>BE173+BH173</f>
        <v>0</v>
      </c>
      <c r="BE173" s="21">
        <f>BF173+BH173</f>
        <v>0</v>
      </c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21"/>
      <c r="CE173" s="21">
        <f>CF173+CM173+CR173</f>
        <v>0</v>
      </c>
      <c r="CF173" s="21">
        <f>CG173+CI173</f>
        <v>0</v>
      </c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21"/>
      <c r="DF173" s="37">
        <f>DG173+DN173+DS173</f>
        <v>0</v>
      </c>
      <c r="DG173" s="21">
        <f>DH173+DJ173</f>
        <v>0</v>
      </c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21"/>
      <c r="EG173" s="21">
        <f>EH173+EO173+ET173</f>
        <v>0</v>
      </c>
      <c r="EH173" s="37">
        <f>EI173+EK173</f>
        <v>0</v>
      </c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3">
        <f>EF173+DE173+CD173+BC173+AB173+Q173</f>
        <v>0</v>
      </c>
      <c r="FH173" s="44"/>
      <c r="FI173" s="21">
        <f>FJ173+FL173</f>
        <v>0</v>
      </c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/>
      <c r="FZ173" s="37"/>
      <c r="GA173" s="37"/>
      <c r="GB173" s="37"/>
      <c r="GC173" s="37"/>
      <c r="GD173" s="37"/>
      <c r="GE173" s="37"/>
      <c r="GF173" s="37"/>
      <c r="GG173" s="43"/>
      <c r="GH173" s="34"/>
      <c r="GI173" s="21"/>
      <c r="GJ173" s="21"/>
      <c r="GK173" s="21"/>
      <c r="GL173" s="21"/>
      <c r="GM173" s="21"/>
      <c r="GN173" s="33">
        <f>GM173+GL173+GK173+GJ173+GI173+GH173</f>
        <v>0</v>
      </c>
    </row>
    <row r="174" spans="1:196" ht="17.25" hidden="1" customHeight="1" outlineLevel="1" x14ac:dyDescent="0.25">
      <c r="A174" s="46"/>
      <c r="B174" s="45" t="s">
        <v>3</v>
      </c>
      <c r="C174" s="40"/>
      <c r="D174" s="39"/>
      <c r="E174" s="39"/>
      <c r="F174" s="39"/>
      <c r="G174" s="21"/>
      <c r="H174" s="21"/>
      <c r="I174" s="38"/>
      <c r="J174" s="36"/>
      <c r="K174" s="21"/>
      <c r="L174" s="21"/>
      <c r="M174" s="21"/>
      <c r="N174" s="21"/>
      <c r="O174" s="21"/>
      <c r="P174" s="35"/>
      <c r="Q174" s="34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>
        <f>AD174+AK174+AP174</f>
        <v>0</v>
      </c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>
        <f>BE174+BH174</f>
        <v>0</v>
      </c>
      <c r="BE174" s="21">
        <f>BF174+BH174</f>
        <v>0</v>
      </c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>
        <f>CF174+CM174+CR174</f>
        <v>0</v>
      </c>
      <c r="CF174" s="21">
        <f>CG174+CI174</f>
        <v>0</v>
      </c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37">
        <f>DG174+DN174+DS174</f>
        <v>0</v>
      </c>
      <c r="DG174" s="21">
        <f>DH174+DJ174</f>
        <v>0</v>
      </c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>
        <f>EH174+EO174+ET174</f>
        <v>0</v>
      </c>
      <c r="EH174" s="37">
        <f>EI174+EK174</f>
        <v>0</v>
      </c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33">
        <f>EF174+DE174+CD174+BC174+AB174+Q174</f>
        <v>0</v>
      </c>
      <c r="FH174" s="44"/>
      <c r="FI174" s="21">
        <f>FJ174+FL174</f>
        <v>0</v>
      </c>
      <c r="FJ174" s="37"/>
      <c r="FK174" s="37"/>
      <c r="FL174" s="37"/>
      <c r="FM174" s="37"/>
      <c r="FN174" s="37"/>
      <c r="FO174" s="37"/>
      <c r="FP174" s="37"/>
      <c r="FQ174" s="37"/>
      <c r="FR174" s="37"/>
      <c r="FS174" s="37"/>
      <c r="FT174" s="37"/>
      <c r="FU174" s="37"/>
      <c r="FV174" s="37"/>
      <c r="FW174" s="37"/>
      <c r="FX174" s="37"/>
      <c r="FY174" s="37"/>
      <c r="FZ174" s="37"/>
      <c r="GA174" s="37"/>
      <c r="GB174" s="37"/>
      <c r="GC174" s="37"/>
      <c r="GD174" s="37"/>
      <c r="GE174" s="37"/>
      <c r="GF174" s="37"/>
      <c r="GG174" s="43"/>
      <c r="GH174" s="34"/>
      <c r="GI174" s="21"/>
      <c r="GJ174" s="21"/>
      <c r="GK174" s="21"/>
      <c r="GL174" s="21"/>
      <c r="GM174" s="21"/>
      <c r="GN174" s="33">
        <f>GM174+GL174+GK174+GJ174+GI174+GH174</f>
        <v>0</v>
      </c>
    </row>
    <row r="175" spans="1:196" ht="17.25" hidden="1" customHeight="1" outlineLevel="1" x14ac:dyDescent="0.25">
      <c r="A175" s="40">
        <v>1</v>
      </c>
      <c r="B175" s="42" t="s">
        <v>2</v>
      </c>
      <c r="C175" s="40"/>
      <c r="D175" s="39"/>
      <c r="E175" s="39"/>
      <c r="F175" s="39"/>
      <c r="G175" s="21"/>
      <c r="H175" s="21"/>
      <c r="I175" s="38"/>
      <c r="J175" s="36"/>
      <c r="K175" s="21"/>
      <c r="L175" s="21"/>
      <c r="M175" s="21"/>
      <c r="N175" s="21"/>
      <c r="O175" s="21"/>
      <c r="P175" s="35"/>
      <c r="Q175" s="34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>
        <f>AD175+AK175+AP175</f>
        <v>0</v>
      </c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>
        <f>BE175+BH175</f>
        <v>0</v>
      </c>
      <c r="BE175" s="21">
        <f>BF175+BH175</f>
        <v>0</v>
      </c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>
        <f>CF175+CM175+CR175</f>
        <v>0</v>
      </c>
      <c r="CF175" s="21">
        <f>CG175+CI175</f>
        <v>0</v>
      </c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37">
        <f>DG175+DN175+DS175</f>
        <v>0</v>
      </c>
      <c r="DG175" s="21">
        <f>DH175+DJ175</f>
        <v>0</v>
      </c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>
        <f>EH175+EO175+ET175</f>
        <v>0</v>
      </c>
      <c r="EH175" s="37">
        <f>EI175+EK175</f>
        <v>0</v>
      </c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33">
        <f>EF175+DE175+CD175+BC175+AB175+Q175</f>
        <v>0</v>
      </c>
      <c r="FH175" s="36"/>
      <c r="FI175" s="21">
        <f>FJ175+FL175</f>
        <v>0</v>
      </c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35"/>
      <c r="GH175" s="34"/>
      <c r="GI175" s="21"/>
      <c r="GJ175" s="21"/>
      <c r="GK175" s="21"/>
      <c r="GL175" s="21"/>
      <c r="GM175" s="21"/>
      <c r="GN175" s="33">
        <f>GM175+GL175+GK175+GJ175+GI175+GH175</f>
        <v>0</v>
      </c>
    </row>
    <row r="176" spans="1:196" ht="17.25" hidden="1" customHeight="1" outlineLevel="1" x14ac:dyDescent="0.25">
      <c r="A176" s="40">
        <v>2</v>
      </c>
      <c r="B176" s="42" t="s">
        <v>1</v>
      </c>
      <c r="C176" s="40"/>
      <c r="D176" s="39"/>
      <c r="E176" s="39"/>
      <c r="F176" s="39"/>
      <c r="G176" s="21"/>
      <c r="H176" s="21"/>
      <c r="I176" s="38"/>
      <c r="J176" s="36"/>
      <c r="K176" s="21"/>
      <c r="L176" s="21"/>
      <c r="M176" s="21"/>
      <c r="N176" s="21"/>
      <c r="O176" s="21"/>
      <c r="P176" s="35"/>
      <c r="Q176" s="34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>
        <f>AD176+AK176+AP176</f>
        <v>0</v>
      </c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>
        <f>BE176+BH176</f>
        <v>0</v>
      </c>
      <c r="BE176" s="21">
        <f>BF176+BH176</f>
        <v>0</v>
      </c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>
        <f>CF176+CM176+CR176</f>
        <v>0</v>
      </c>
      <c r="CF176" s="21">
        <f>CG176+CI176</f>
        <v>0</v>
      </c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37">
        <f>DG176+DN176+DS176</f>
        <v>0</v>
      </c>
      <c r="DG176" s="21">
        <f>DH176+DJ176</f>
        <v>0</v>
      </c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>
        <f>EH176+EO176+ET176</f>
        <v>0</v>
      </c>
      <c r="EH176" s="37">
        <f>EI176+EK176</f>
        <v>0</v>
      </c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33">
        <f>EF176+DE176+CD176+BC176+AB176+Q176</f>
        <v>0</v>
      </c>
      <c r="FH176" s="36"/>
      <c r="FI176" s="21">
        <f>FJ176+FL176</f>
        <v>0</v>
      </c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35"/>
      <c r="GH176" s="34"/>
      <c r="GI176" s="21"/>
      <c r="GJ176" s="21"/>
      <c r="GK176" s="21"/>
      <c r="GL176" s="21"/>
      <c r="GM176" s="21"/>
      <c r="GN176" s="33">
        <f>GM176+GL176+GK176+GJ176+GI176+GH176</f>
        <v>0</v>
      </c>
    </row>
    <row r="177" spans="1:196" ht="17.25" hidden="1" customHeight="1" outlineLevel="1" x14ac:dyDescent="0.25">
      <c r="A177" s="40" t="s">
        <v>0</v>
      </c>
      <c r="B177" s="41"/>
      <c r="C177" s="40"/>
      <c r="D177" s="39"/>
      <c r="E177" s="39"/>
      <c r="F177" s="39"/>
      <c r="G177" s="21"/>
      <c r="H177" s="21"/>
      <c r="I177" s="38"/>
      <c r="J177" s="36"/>
      <c r="K177" s="21"/>
      <c r="L177" s="21"/>
      <c r="M177" s="21"/>
      <c r="N177" s="21"/>
      <c r="O177" s="21"/>
      <c r="P177" s="35"/>
      <c r="Q177" s="34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>
        <f>AD177+AK177+AP177</f>
        <v>0</v>
      </c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>
        <f>BE177+BH177</f>
        <v>0</v>
      </c>
      <c r="BE177" s="21">
        <f>BF177+BH177</f>
        <v>0</v>
      </c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>
        <f>CF177+CM177+CR177</f>
        <v>0</v>
      </c>
      <c r="CF177" s="21">
        <f>CG177+CI177</f>
        <v>0</v>
      </c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37">
        <f>DG177+DN177+DS177</f>
        <v>0</v>
      </c>
      <c r="DG177" s="21">
        <f>DH177+DJ177</f>
        <v>0</v>
      </c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>
        <f>EH177+EO177+ET177</f>
        <v>0</v>
      </c>
      <c r="EH177" s="37">
        <f>EI177+EK177</f>
        <v>0</v>
      </c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33"/>
      <c r="FH177" s="36"/>
      <c r="FI177" s="21">
        <f>FJ177+FL177</f>
        <v>0</v>
      </c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35"/>
      <c r="GH177" s="34"/>
      <c r="GI177" s="21"/>
      <c r="GJ177" s="21"/>
      <c r="GK177" s="21"/>
      <c r="GL177" s="21"/>
      <c r="GM177" s="21"/>
      <c r="GN177" s="33">
        <f>GM177+GL177+GK177+GJ177+GI177+GH177</f>
        <v>0</v>
      </c>
    </row>
    <row r="178" spans="1:196" ht="17.25" hidden="1" customHeight="1" thickBot="1" x14ac:dyDescent="0.3">
      <c r="A178" s="32"/>
      <c r="B178" s="31"/>
      <c r="C178" s="30"/>
      <c r="D178" s="29"/>
      <c r="E178" s="29"/>
      <c r="F178" s="29"/>
      <c r="G178" s="28"/>
      <c r="H178" s="17"/>
      <c r="I178" s="27"/>
      <c r="J178" s="26"/>
      <c r="K178" s="22"/>
      <c r="L178" s="22"/>
      <c r="M178" s="22"/>
      <c r="N178" s="22"/>
      <c r="O178" s="22"/>
      <c r="P178" s="25"/>
      <c r="Q178" s="18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24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22"/>
      <c r="BX178" s="22"/>
      <c r="BY178" s="22"/>
      <c r="BZ178" s="22"/>
      <c r="CA178" s="22"/>
      <c r="CB178" s="22"/>
      <c r="CC178" s="22"/>
      <c r="CD178" s="24"/>
      <c r="CE178" s="17">
        <f>CF178+CM178+CR178</f>
        <v>0</v>
      </c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4"/>
      <c r="DF178" s="23">
        <f>DG178+DN178+DS178</f>
        <v>0</v>
      </c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4"/>
      <c r="EG178" s="17">
        <f>EH178+EO178+ET178</f>
        <v>0</v>
      </c>
      <c r="EH178" s="23">
        <f>EI178+EK178</f>
        <v>0</v>
      </c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22"/>
      <c r="FA178" s="22"/>
      <c r="FB178" s="22"/>
      <c r="FC178" s="22"/>
      <c r="FD178" s="22"/>
      <c r="FE178" s="22"/>
      <c r="FF178" s="22"/>
      <c r="FG178" s="16"/>
      <c r="FH178" s="20"/>
      <c r="FI178" s="21">
        <f>FJ178+FL178</f>
        <v>0</v>
      </c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19"/>
      <c r="GB178" s="19"/>
      <c r="GC178" s="19"/>
      <c r="GD178" s="19"/>
      <c r="GE178" s="19"/>
      <c r="GF178" s="19"/>
      <c r="GG178" s="19"/>
      <c r="GH178" s="18"/>
      <c r="GI178" s="17"/>
      <c r="GJ178" s="17"/>
      <c r="GK178" s="17"/>
      <c r="GL178" s="17"/>
      <c r="GM178" s="17"/>
      <c r="GN178" s="16"/>
    </row>
    <row r="179" spans="1:196" ht="17.25" customHeight="1" x14ac:dyDescent="0.25">
      <c r="A179" s="7"/>
      <c r="B179" s="15"/>
      <c r="C179" s="15"/>
      <c r="D179" s="15"/>
      <c r="E179" s="15"/>
      <c r="F179" s="15"/>
      <c r="G179" s="14"/>
      <c r="H179" s="3"/>
      <c r="I179" s="3"/>
      <c r="AB179" s="12"/>
      <c r="CD179" s="12"/>
      <c r="CE179" s="12"/>
      <c r="CF179" s="12"/>
      <c r="CG179" s="12"/>
      <c r="CH179" s="12"/>
      <c r="CI179" s="13"/>
      <c r="CJ179" s="12"/>
      <c r="CK179" s="12"/>
      <c r="CL179" s="12"/>
      <c r="CM179" s="12"/>
      <c r="CN179" s="12"/>
      <c r="CO179" s="12"/>
      <c r="CP179" s="12"/>
      <c r="CQ179" s="12"/>
      <c r="CR179" s="12"/>
      <c r="DE179" s="12"/>
      <c r="DF179" s="12"/>
      <c r="DG179" s="12"/>
      <c r="DH179" s="12"/>
      <c r="DI179" s="12"/>
      <c r="DJ179" s="13"/>
      <c r="DK179" s="12"/>
      <c r="DL179" s="12"/>
      <c r="DM179" s="12"/>
      <c r="DN179" s="12"/>
      <c r="DO179" s="12"/>
      <c r="DP179" s="12"/>
      <c r="DQ179" s="12"/>
      <c r="DR179" s="12"/>
      <c r="DS179" s="12"/>
      <c r="EF179" s="12"/>
      <c r="FG179" s="11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7"/>
      <c r="GB179" s="7"/>
      <c r="GC179" s="7"/>
      <c r="GD179" s="7"/>
      <c r="GE179" s="7"/>
      <c r="GF179" s="7"/>
      <c r="GG179" s="7"/>
    </row>
    <row r="180" spans="1:196" ht="17.25" customHeight="1" x14ac:dyDescent="0.25">
      <c r="B180" s="1"/>
      <c r="C180" s="1"/>
    </row>
    <row r="181" spans="1:196" ht="17.25" customHeight="1" x14ac:dyDescent="0.25">
      <c r="B181" s="1"/>
      <c r="C181" s="1"/>
    </row>
    <row r="182" spans="1:196" ht="17.25" customHeight="1" x14ac:dyDescent="0.25">
      <c r="B182" s="1"/>
      <c r="C182" s="1"/>
    </row>
    <row r="183" spans="1:196" ht="17.25" customHeight="1" x14ac:dyDescent="0.25">
      <c r="B183" s="1"/>
      <c r="C183" s="1"/>
    </row>
    <row r="184" spans="1:196" ht="17.25" customHeight="1" x14ac:dyDescent="0.25">
      <c r="B184" s="1"/>
      <c r="C184" s="1"/>
    </row>
    <row r="185" spans="1:196" ht="17.25" customHeight="1" x14ac:dyDescent="0.25">
      <c r="B185" s="1"/>
      <c r="C185" s="1"/>
    </row>
    <row r="186" spans="1:196" ht="17.25" customHeight="1" x14ac:dyDescent="0.25">
      <c r="B186" s="1"/>
      <c r="C186" s="1"/>
    </row>
    <row r="187" spans="1:196" ht="17.25" customHeight="1" x14ac:dyDescent="0.25">
      <c r="B187" s="1"/>
      <c r="C187" s="1"/>
    </row>
    <row r="188" spans="1:196" ht="17.25" customHeight="1" x14ac:dyDescent="0.25">
      <c r="B188" s="1"/>
      <c r="C188" s="1"/>
    </row>
    <row r="189" spans="1:196" ht="17.25" customHeight="1" x14ac:dyDescent="0.25">
      <c r="B189" s="1"/>
      <c r="C189" s="1"/>
    </row>
    <row r="190" spans="1:196" ht="17.25" customHeight="1" x14ac:dyDescent="0.25">
      <c r="B190" s="1"/>
      <c r="C190" s="1"/>
    </row>
    <row r="191" spans="1:196" ht="17.25" customHeight="1" x14ac:dyDescent="0.25">
      <c r="B191" s="1"/>
      <c r="C191" s="1"/>
    </row>
    <row r="192" spans="1:196" ht="17.25" customHeight="1" x14ac:dyDescent="0.25">
      <c r="B192" s="1"/>
      <c r="C192" s="1"/>
    </row>
    <row r="193" spans="2:3" ht="17.25" customHeight="1" x14ac:dyDescent="0.25">
      <c r="B193" s="1"/>
      <c r="C193" s="1"/>
    </row>
    <row r="194" spans="2:3" ht="17.25" customHeight="1" x14ac:dyDescent="0.25">
      <c r="B194" s="1"/>
      <c r="C194" s="1"/>
    </row>
    <row r="195" spans="2:3" ht="17.25" customHeight="1" x14ac:dyDescent="0.25">
      <c r="B195" s="1"/>
      <c r="C195" s="1"/>
    </row>
    <row r="196" spans="2:3" ht="17.25" customHeight="1" x14ac:dyDescent="0.25">
      <c r="B196" s="1"/>
      <c r="C196" s="1"/>
    </row>
    <row r="197" spans="2:3" ht="17.25" customHeight="1" x14ac:dyDescent="0.25">
      <c r="B197" s="1"/>
      <c r="C197" s="1"/>
    </row>
    <row r="198" spans="2:3" ht="17.25" customHeight="1" x14ac:dyDescent="0.25">
      <c r="B198" s="1"/>
      <c r="C198" s="1"/>
    </row>
    <row r="199" spans="2:3" ht="17.25" customHeight="1" x14ac:dyDescent="0.25">
      <c r="B199" s="1"/>
      <c r="C199" s="1"/>
    </row>
    <row r="200" spans="2:3" ht="17.25" customHeight="1" x14ac:dyDescent="0.25">
      <c r="B200" s="1"/>
      <c r="C200" s="1"/>
    </row>
    <row r="201" spans="2:3" ht="17.25" customHeight="1" x14ac:dyDescent="0.25">
      <c r="B201" s="1"/>
      <c r="C201" s="1"/>
    </row>
    <row r="202" spans="2:3" ht="17.25" customHeight="1" x14ac:dyDescent="0.25">
      <c r="B202" s="1"/>
      <c r="C202" s="1"/>
    </row>
    <row r="203" spans="2:3" ht="17.25" customHeight="1" x14ac:dyDescent="0.25">
      <c r="B203" s="1"/>
      <c r="C203" s="1"/>
    </row>
    <row r="204" spans="2:3" ht="17.25" customHeight="1" x14ac:dyDescent="0.25">
      <c r="B204" s="1"/>
      <c r="C204" s="1"/>
    </row>
    <row r="205" spans="2:3" ht="17.25" customHeight="1" x14ac:dyDescent="0.25">
      <c r="B205" s="1"/>
      <c r="C205" s="1"/>
    </row>
    <row r="206" spans="2:3" ht="17.25" customHeight="1" x14ac:dyDescent="0.25">
      <c r="B206" s="1"/>
      <c r="C206" s="1"/>
    </row>
    <row r="207" spans="2:3" ht="17.25" customHeight="1" x14ac:dyDescent="0.25">
      <c r="B207" s="1"/>
      <c r="C207" s="1"/>
    </row>
    <row r="208" spans="2:3" ht="17.25" customHeight="1" x14ac:dyDescent="0.25">
      <c r="B208" s="1"/>
      <c r="C208" s="1"/>
    </row>
    <row r="209" spans="2:3" ht="17.25" customHeight="1" x14ac:dyDescent="0.25">
      <c r="B209" s="1"/>
      <c r="C209" s="1"/>
    </row>
    <row r="210" spans="2:3" ht="17.25" customHeight="1" x14ac:dyDescent="0.25">
      <c r="B210" s="1"/>
      <c r="C210" s="1"/>
    </row>
    <row r="211" spans="2:3" ht="17.25" customHeight="1" x14ac:dyDescent="0.25">
      <c r="B211" s="1"/>
      <c r="C211" s="1"/>
    </row>
    <row r="212" spans="2:3" ht="17.25" customHeight="1" x14ac:dyDescent="0.25">
      <c r="B212" s="1"/>
      <c r="C212" s="1"/>
    </row>
    <row r="213" spans="2:3" ht="17.25" customHeight="1" x14ac:dyDescent="0.25">
      <c r="B213" s="1"/>
      <c r="C213" s="1"/>
    </row>
    <row r="214" spans="2:3" ht="17.25" customHeight="1" x14ac:dyDescent="0.25">
      <c r="B214" s="1"/>
      <c r="C214" s="1"/>
    </row>
    <row r="215" spans="2:3" ht="17.25" customHeight="1" x14ac:dyDescent="0.25">
      <c r="B215" s="1"/>
      <c r="C215" s="1"/>
    </row>
    <row r="216" spans="2:3" ht="17.25" customHeight="1" x14ac:dyDescent="0.25">
      <c r="B216" s="1"/>
      <c r="C216" s="1"/>
    </row>
    <row r="217" spans="2:3" ht="17.25" customHeight="1" x14ac:dyDescent="0.25">
      <c r="B217" s="1"/>
      <c r="C217" s="1"/>
    </row>
    <row r="218" spans="2:3" ht="17.25" customHeight="1" x14ac:dyDescent="0.25">
      <c r="B218" s="1"/>
      <c r="C218" s="1"/>
    </row>
    <row r="219" spans="2:3" ht="17.25" customHeight="1" x14ac:dyDescent="0.25">
      <c r="B219" s="1"/>
      <c r="C219" s="1"/>
    </row>
    <row r="220" spans="2:3" ht="17.25" customHeight="1" x14ac:dyDescent="0.25">
      <c r="B220" s="1"/>
      <c r="C220" s="1"/>
    </row>
    <row r="221" spans="2:3" ht="17.25" customHeight="1" x14ac:dyDescent="0.25">
      <c r="B221" s="1"/>
      <c r="C221" s="1"/>
    </row>
    <row r="222" spans="2:3" ht="17.25" customHeight="1" x14ac:dyDescent="0.25">
      <c r="B222" s="1"/>
      <c r="C222" s="1"/>
    </row>
    <row r="223" spans="2:3" ht="17.25" customHeight="1" x14ac:dyDescent="0.25">
      <c r="B223" s="1"/>
      <c r="C223" s="1"/>
    </row>
    <row r="224" spans="2:3" ht="17.25" customHeight="1" x14ac:dyDescent="0.25">
      <c r="B224" s="1"/>
      <c r="C224" s="1"/>
    </row>
    <row r="225" spans="2:3" ht="17.25" customHeight="1" x14ac:dyDescent="0.25">
      <c r="B225" s="1"/>
      <c r="C225" s="1"/>
    </row>
    <row r="226" spans="2:3" ht="17.25" customHeight="1" x14ac:dyDescent="0.25">
      <c r="B226" s="1"/>
      <c r="C226" s="1"/>
    </row>
    <row r="227" spans="2:3" ht="17.25" customHeight="1" x14ac:dyDescent="0.25">
      <c r="B227" s="1"/>
      <c r="C227" s="1"/>
    </row>
    <row r="228" spans="2:3" ht="17.25" customHeight="1" x14ac:dyDescent="0.25">
      <c r="B228" s="1"/>
      <c r="C228" s="1"/>
    </row>
    <row r="229" spans="2:3" ht="17.25" customHeight="1" x14ac:dyDescent="0.25">
      <c r="B229" s="1"/>
      <c r="C229" s="1"/>
    </row>
    <row r="230" spans="2:3" ht="17.25" customHeight="1" x14ac:dyDescent="0.25">
      <c r="B230" s="1"/>
      <c r="C230" s="1"/>
    </row>
    <row r="231" spans="2:3" ht="17.25" customHeight="1" x14ac:dyDescent="0.25">
      <c r="B231" s="1"/>
      <c r="C231" s="1"/>
    </row>
    <row r="232" spans="2:3" ht="17.25" customHeight="1" x14ac:dyDescent="0.25">
      <c r="B232" s="1"/>
      <c r="C232" s="1"/>
    </row>
    <row r="233" spans="2:3" ht="17.25" customHeight="1" x14ac:dyDescent="0.25">
      <c r="B233" s="1"/>
      <c r="C233" s="1"/>
    </row>
    <row r="234" spans="2:3" ht="17.25" customHeight="1" x14ac:dyDescent="0.25">
      <c r="B234" s="1"/>
      <c r="C234" s="1"/>
    </row>
    <row r="235" spans="2:3" ht="17.25" customHeight="1" x14ac:dyDescent="0.25">
      <c r="B235" s="1"/>
      <c r="C235" s="1"/>
    </row>
    <row r="236" spans="2:3" ht="17.25" customHeight="1" x14ac:dyDescent="0.25">
      <c r="B236" s="1"/>
      <c r="C236" s="1"/>
    </row>
    <row r="237" spans="2:3" ht="17.25" customHeight="1" x14ac:dyDescent="0.25">
      <c r="B237" s="1"/>
      <c r="C237" s="1"/>
    </row>
    <row r="238" spans="2:3" ht="17.25" customHeight="1" x14ac:dyDescent="0.25">
      <c r="B238" s="1"/>
      <c r="C238" s="1"/>
    </row>
    <row r="239" spans="2:3" ht="17.25" customHeight="1" x14ac:dyDescent="0.25">
      <c r="B239" s="1"/>
      <c r="C239" s="1"/>
    </row>
    <row r="240" spans="2:3" ht="17.25" customHeight="1" x14ac:dyDescent="0.25">
      <c r="B240" s="1"/>
      <c r="C240" s="1"/>
    </row>
    <row r="241" spans="2:3" ht="17.25" customHeight="1" x14ac:dyDescent="0.25">
      <c r="B241" s="1"/>
      <c r="C241" s="1"/>
    </row>
    <row r="242" spans="2:3" ht="17.25" customHeight="1" x14ac:dyDescent="0.25">
      <c r="B242" s="1"/>
      <c r="C242" s="1"/>
    </row>
    <row r="243" spans="2:3" ht="17.25" customHeight="1" x14ac:dyDescent="0.25">
      <c r="B243" s="1"/>
      <c r="C243" s="1"/>
    </row>
    <row r="244" spans="2:3" ht="17.25" customHeight="1" x14ac:dyDescent="0.25">
      <c r="B244" s="1"/>
      <c r="C244" s="1"/>
    </row>
    <row r="245" spans="2:3" ht="17.25" customHeight="1" x14ac:dyDescent="0.25">
      <c r="B245" s="1"/>
      <c r="C245" s="1"/>
    </row>
    <row r="246" spans="2:3" ht="17.25" customHeight="1" x14ac:dyDescent="0.25">
      <c r="B246" s="1"/>
      <c r="C246" s="1"/>
    </row>
    <row r="247" spans="2:3" ht="17.25" customHeight="1" x14ac:dyDescent="0.25">
      <c r="B247" s="1"/>
      <c r="C247" s="1"/>
    </row>
    <row r="248" spans="2:3" ht="17.25" customHeight="1" x14ac:dyDescent="0.25">
      <c r="B248" s="1"/>
      <c r="C248" s="1"/>
    </row>
    <row r="249" spans="2:3" ht="17.25" customHeight="1" x14ac:dyDescent="0.25">
      <c r="B249" s="1"/>
      <c r="C249" s="1"/>
    </row>
    <row r="250" spans="2:3" ht="17.25" customHeight="1" x14ac:dyDescent="0.25">
      <c r="B250" s="1"/>
      <c r="C250" s="1"/>
    </row>
    <row r="251" spans="2:3" ht="17.25" customHeight="1" x14ac:dyDescent="0.25">
      <c r="B251" s="1"/>
      <c r="C251" s="1"/>
    </row>
    <row r="252" spans="2:3" ht="17.25" customHeight="1" x14ac:dyDescent="0.25">
      <c r="B252" s="1"/>
      <c r="C252" s="1"/>
    </row>
    <row r="253" spans="2:3" ht="17.25" customHeight="1" x14ac:dyDescent="0.25">
      <c r="B253" s="1"/>
      <c r="C253" s="1"/>
    </row>
    <row r="254" spans="2:3" ht="17.25" customHeight="1" x14ac:dyDescent="0.25">
      <c r="B254" s="1"/>
      <c r="C254" s="1"/>
    </row>
    <row r="255" spans="2:3" ht="17.25" customHeight="1" x14ac:dyDescent="0.25">
      <c r="B255" s="1"/>
      <c r="C255" s="1"/>
    </row>
    <row r="256" spans="2:3" ht="17.25" customHeight="1" x14ac:dyDescent="0.25">
      <c r="B256" s="1"/>
      <c r="C256" s="1"/>
    </row>
    <row r="257" spans="2:3" ht="17.25" customHeight="1" x14ac:dyDescent="0.25">
      <c r="B257" s="1"/>
      <c r="C257" s="1"/>
    </row>
    <row r="258" spans="2:3" ht="17.25" customHeight="1" x14ac:dyDescent="0.25">
      <c r="B258" s="1"/>
      <c r="C258" s="1"/>
    </row>
    <row r="259" spans="2:3" ht="17.25" customHeight="1" x14ac:dyDescent="0.25">
      <c r="B259" s="1"/>
      <c r="C259" s="1"/>
    </row>
    <row r="260" spans="2:3" ht="17.25" customHeight="1" x14ac:dyDescent="0.25">
      <c r="B260" s="1"/>
      <c r="C260" s="1"/>
    </row>
    <row r="261" spans="2:3" ht="17.25" customHeight="1" x14ac:dyDescent="0.25">
      <c r="B261" s="1"/>
      <c r="C261" s="1"/>
    </row>
    <row r="262" spans="2:3" ht="17.25" customHeight="1" x14ac:dyDescent="0.25">
      <c r="B262" s="1"/>
      <c r="C262" s="1"/>
    </row>
    <row r="263" spans="2:3" ht="17.25" customHeight="1" x14ac:dyDescent="0.25">
      <c r="B263" s="1"/>
      <c r="C263" s="1"/>
    </row>
    <row r="264" spans="2:3" ht="17.25" customHeight="1" x14ac:dyDescent="0.25">
      <c r="B264" s="1"/>
      <c r="C264" s="1"/>
    </row>
    <row r="265" spans="2:3" ht="17.25" customHeight="1" x14ac:dyDescent="0.25">
      <c r="B265" s="1"/>
      <c r="C265" s="1"/>
    </row>
    <row r="266" spans="2:3" ht="17.25" customHeight="1" x14ac:dyDescent="0.25">
      <c r="B266" s="1"/>
      <c r="C266" s="1"/>
    </row>
    <row r="267" spans="2:3" ht="17.25" customHeight="1" x14ac:dyDescent="0.25">
      <c r="B267" s="1"/>
      <c r="C267" s="1"/>
    </row>
    <row r="268" spans="2:3" ht="17.25" customHeight="1" x14ac:dyDescent="0.25">
      <c r="B268" s="1"/>
      <c r="C268" s="1"/>
    </row>
    <row r="269" spans="2:3" ht="17.25" customHeight="1" x14ac:dyDescent="0.25">
      <c r="B269" s="1"/>
      <c r="C269" s="1"/>
    </row>
    <row r="270" spans="2:3" ht="17.25" customHeight="1" x14ac:dyDescent="0.25">
      <c r="B270" s="1"/>
      <c r="C270" s="1"/>
    </row>
    <row r="271" spans="2:3" ht="17.25" customHeight="1" x14ac:dyDescent="0.25">
      <c r="B271" s="1"/>
      <c r="C271" s="1"/>
    </row>
    <row r="272" spans="2:3" ht="17.25" customHeight="1" x14ac:dyDescent="0.25">
      <c r="B272" s="1"/>
      <c r="C272" s="1"/>
    </row>
    <row r="273" spans="2:3" ht="17.25" customHeight="1" x14ac:dyDescent="0.25">
      <c r="B273" s="1"/>
      <c r="C273" s="1"/>
    </row>
    <row r="274" spans="2:3" ht="17.25" customHeight="1" x14ac:dyDescent="0.25">
      <c r="B274" s="1"/>
      <c r="C274" s="1"/>
    </row>
    <row r="275" spans="2:3" ht="17.25" customHeight="1" x14ac:dyDescent="0.25">
      <c r="B275" s="1"/>
      <c r="C275" s="1"/>
    </row>
    <row r="276" spans="2:3" ht="17.25" customHeight="1" x14ac:dyDescent="0.25">
      <c r="B276" s="1"/>
      <c r="C276" s="1"/>
    </row>
    <row r="277" spans="2:3" ht="17.25" customHeight="1" x14ac:dyDescent="0.25">
      <c r="B277" s="1"/>
      <c r="C277" s="1"/>
    </row>
    <row r="278" spans="2:3" ht="17.25" customHeight="1" x14ac:dyDescent="0.25">
      <c r="B278" s="1"/>
      <c r="C278" s="1"/>
    </row>
    <row r="279" spans="2:3" ht="17.25" customHeight="1" x14ac:dyDescent="0.25">
      <c r="B279" s="1"/>
      <c r="C279" s="1"/>
    </row>
    <row r="280" spans="2:3" ht="17.25" customHeight="1" x14ac:dyDescent="0.25">
      <c r="B280" s="1"/>
      <c r="C280" s="1"/>
    </row>
    <row r="281" spans="2:3" ht="17.25" customHeight="1" x14ac:dyDescent="0.25">
      <c r="B281" s="1"/>
      <c r="C281" s="1"/>
    </row>
    <row r="282" spans="2:3" ht="17.25" customHeight="1" x14ac:dyDescent="0.25">
      <c r="B282" s="1"/>
      <c r="C282" s="1"/>
    </row>
    <row r="283" spans="2:3" ht="17.25" customHeight="1" x14ac:dyDescent="0.25">
      <c r="B283" s="1"/>
      <c r="C283" s="1"/>
    </row>
    <row r="284" spans="2:3" ht="17.25" customHeight="1" x14ac:dyDescent="0.25">
      <c r="B284" s="1"/>
      <c r="C284" s="1"/>
    </row>
    <row r="285" spans="2:3" ht="17.25" customHeight="1" x14ac:dyDescent="0.25">
      <c r="B285" s="1"/>
      <c r="C285" s="1"/>
    </row>
    <row r="286" spans="2:3" ht="17.25" customHeight="1" x14ac:dyDescent="0.25">
      <c r="B286" s="1"/>
      <c r="C286" s="1"/>
    </row>
    <row r="287" spans="2:3" ht="17.25" customHeight="1" x14ac:dyDescent="0.25">
      <c r="B287" s="1"/>
      <c r="C287" s="1"/>
    </row>
    <row r="288" spans="2:3" ht="17.25" customHeight="1" x14ac:dyDescent="0.25">
      <c r="B288" s="1"/>
      <c r="C288" s="1"/>
    </row>
    <row r="289" spans="2:3" ht="17.25" customHeight="1" x14ac:dyDescent="0.25">
      <c r="B289" s="1"/>
      <c r="C289" s="1"/>
    </row>
    <row r="290" spans="2:3" ht="17.25" customHeight="1" x14ac:dyDescent="0.25">
      <c r="B290" s="1"/>
      <c r="C290" s="1"/>
    </row>
    <row r="291" spans="2:3" ht="17.25" customHeight="1" x14ac:dyDescent="0.25">
      <c r="B291" s="1"/>
      <c r="C291" s="1"/>
    </row>
    <row r="292" spans="2:3" ht="17.25" customHeight="1" x14ac:dyDescent="0.25">
      <c r="B292" s="1"/>
      <c r="C292" s="1"/>
    </row>
    <row r="293" spans="2:3" ht="17.25" customHeight="1" x14ac:dyDescent="0.25">
      <c r="B293" s="1"/>
      <c r="C293" s="1"/>
    </row>
    <row r="294" spans="2:3" ht="17.25" customHeight="1" x14ac:dyDescent="0.25">
      <c r="B294" s="1"/>
      <c r="C294" s="1"/>
    </row>
    <row r="295" spans="2:3" ht="17.25" customHeight="1" x14ac:dyDescent="0.25">
      <c r="B295" s="1"/>
      <c r="C295" s="1"/>
    </row>
    <row r="296" spans="2:3" ht="17.25" customHeight="1" x14ac:dyDescent="0.25">
      <c r="B296" s="1"/>
      <c r="C296" s="1"/>
    </row>
    <row r="297" spans="2:3" ht="17.25" customHeight="1" x14ac:dyDescent="0.25">
      <c r="B297" s="1"/>
      <c r="C297" s="1"/>
    </row>
    <row r="298" spans="2:3" ht="17.25" customHeight="1" x14ac:dyDescent="0.25">
      <c r="B298" s="1"/>
      <c r="C298" s="1"/>
    </row>
    <row r="299" spans="2:3" ht="17.25" customHeight="1" x14ac:dyDescent="0.25">
      <c r="B299" s="1"/>
      <c r="C299" s="1"/>
    </row>
    <row r="300" spans="2:3" ht="17.25" customHeight="1" x14ac:dyDescent="0.25">
      <c r="B300" s="1"/>
      <c r="C300" s="1"/>
    </row>
    <row r="301" spans="2:3" ht="17.25" customHeight="1" x14ac:dyDescent="0.25">
      <c r="B301" s="1"/>
      <c r="C301" s="1"/>
    </row>
    <row r="302" spans="2:3" ht="17.25" customHeight="1" x14ac:dyDescent="0.25">
      <c r="B302" s="1"/>
      <c r="C302" s="1"/>
    </row>
    <row r="303" spans="2:3" ht="17.25" customHeight="1" x14ac:dyDescent="0.25">
      <c r="B303" s="1"/>
      <c r="C303" s="1"/>
    </row>
    <row r="304" spans="2:3" ht="17.25" customHeight="1" x14ac:dyDescent="0.25">
      <c r="B304" s="1"/>
      <c r="C304" s="1"/>
    </row>
    <row r="305" spans="2:3" ht="17.25" customHeight="1" x14ac:dyDescent="0.25">
      <c r="B305" s="1"/>
      <c r="C305" s="1"/>
    </row>
    <row r="306" spans="2:3" ht="17.25" customHeight="1" x14ac:dyDescent="0.25">
      <c r="B306" s="1"/>
      <c r="C306" s="1"/>
    </row>
    <row r="307" spans="2:3" ht="17.25" customHeight="1" x14ac:dyDescent="0.25">
      <c r="B307" s="1"/>
      <c r="C307" s="1"/>
    </row>
    <row r="308" spans="2:3" ht="17.25" customHeight="1" x14ac:dyDescent="0.25">
      <c r="B308" s="1"/>
      <c r="C308" s="1"/>
    </row>
    <row r="309" spans="2:3" ht="17.25" customHeight="1" x14ac:dyDescent="0.25">
      <c r="B309" s="1"/>
      <c r="C309" s="1"/>
    </row>
    <row r="310" spans="2:3" ht="17.25" customHeight="1" x14ac:dyDescent="0.25">
      <c r="B310" s="1"/>
      <c r="C310" s="1"/>
    </row>
    <row r="311" spans="2:3" ht="17.25" customHeight="1" x14ac:dyDescent="0.25">
      <c r="B311" s="1"/>
      <c r="C311" s="1"/>
    </row>
    <row r="312" spans="2:3" ht="17.25" customHeight="1" x14ac:dyDescent="0.25">
      <c r="B312" s="1"/>
      <c r="C312" s="1"/>
    </row>
    <row r="313" spans="2:3" ht="17.25" customHeight="1" x14ac:dyDescent="0.25">
      <c r="B313" s="1"/>
      <c r="C313" s="1"/>
    </row>
    <row r="314" spans="2:3" ht="17.25" customHeight="1" x14ac:dyDescent="0.25">
      <c r="B314" s="1"/>
      <c r="C314" s="1"/>
    </row>
    <row r="315" spans="2:3" ht="17.25" customHeight="1" x14ac:dyDescent="0.25">
      <c r="B315" s="1"/>
      <c r="C315" s="1"/>
    </row>
    <row r="316" spans="2:3" ht="17.25" customHeight="1" x14ac:dyDescent="0.25">
      <c r="B316" s="1"/>
      <c r="C316" s="1"/>
    </row>
    <row r="317" spans="2:3" ht="17.25" customHeight="1" x14ac:dyDescent="0.25">
      <c r="B317" s="1"/>
      <c r="C317" s="1"/>
    </row>
    <row r="318" spans="2:3" ht="17.25" customHeight="1" x14ac:dyDescent="0.25">
      <c r="B318" s="1"/>
      <c r="C318" s="1"/>
    </row>
    <row r="319" spans="2:3" ht="17.25" customHeight="1" x14ac:dyDescent="0.25">
      <c r="B319" s="1"/>
      <c r="C319" s="1"/>
    </row>
    <row r="320" spans="2:3" ht="17.25" customHeight="1" x14ac:dyDescent="0.25">
      <c r="B320" s="1"/>
      <c r="C320" s="1"/>
    </row>
    <row r="321" spans="2:3" ht="17.25" customHeight="1" x14ac:dyDescent="0.25">
      <c r="B321" s="1"/>
      <c r="C321" s="1"/>
    </row>
    <row r="322" spans="2:3" ht="17.25" customHeight="1" x14ac:dyDescent="0.25">
      <c r="B322" s="1"/>
      <c r="C322" s="1"/>
    </row>
    <row r="323" spans="2:3" ht="17.25" customHeight="1" x14ac:dyDescent="0.25">
      <c r="B323" s="1"/>
      <c r="C323" s="1"/>
    </row>
    <row r="324" spans="2:3" ht="17.25" customHeight="1" x14ac:dyDescent="0.25">
      <c r="B324" s="1"/>
      <c r="C324" s="1"/>
    </row>
    <row r="325" spans="2:3" ht="17.25" customHeight="1" x14ac:dyDescent="0.25">
      <c r="B325" s="1"/>
      <c r="C325" s="1"/>
    </row>
    <row r="326" spans="2:3" ht="17.25" customHeight="1" x14ac:dyDescent="0.25">
      <c r="B326" s="1"/>
      <c r="C326" s="1"/>
    </row>
    <row r="327" spans="2:3" ht="17.25" customHeight="1" x14ac:dyDescent="0.25">
      <c r="B327" s="1"/>
      <c r="C327" s="1"/>
    </row>
    <row r="328" spans="2:3" ht="17.25" customHeight="1" x14ac:dyDescent="0.25">
      <c r="B328" s="1"/>
      <c r="C328" s="1"/>
    </row>
    <row r="329" spans="2:3" ht="17.25" customHeight="1" x14ac:dyDescent="0.25">
      <c r="B329" s="1"/>
      <c r="C329" s="1"/>
    </row>
    <row r="330" spans="2:3" ht="17.25" customHeight="1" x14ac:dyDescent="0.25">
      <c r="B330" s="1"/>
      <c r="C330" s="1"/>
    </row>
    <row r="331" spans="2:3" ht="17.25" customHeight="1" x14ac:dyDescent="0.25">
      <c r="B331" s="1"/>
      <c r="C331" s="1"/>
    </row>
    <row r="332" spans="2:3" ht="17.25" customHeight="1" x14ac:dyDescent="0.25">
      <c r="B332" s="1"/>
      <c r="C332" s="1"/>
    </row>
    <row r="333" spans="2:3" ht="17.25" customHeight="1" x14ac:dyDescent="0.25">
      <c r="B333" s="1"/>
      <c r="C333" s="1"/>
    </row>
    <row r="334" spans="2:3" ht="17.25" customHeight="1" x14ac:dyDescent="0.25">
      <c r="B334" s="1"/>
      <c r="C334" s="1"/>
    </row>
    <row r="335" spans="2:3" ht="17.25" customHeight="1" x14ac:dyDescent="0.25">
      <c r="B335" s="1"/>
      <c r="C335" s="1"/>
    </row>
    <row r="336" spans="2:3" ht="17.25" customHeight="1" x14ac:dyDescent="0.25">
      <c r="B336" s="1"/>
      <c r="C336" s="1"/>
    </row>
    <row r="337" spans="2:3" ht="17.25" customHeight="1" x14ac:dyDescent="0.25">
      <c r="B337" s="1"/>
      <c r="C337" s="1"/>
    </row>
    <row r="338" spans="2:3" ht="17.25" customHeight="1" x14ac:dyDescent="0.25">
      <c r="B338" s="1"/>
      <c r="C338" s="1"/>
    </row>
    <row r="339" spans="2:3" ht="17.25" customHeight="1" x14ac:dyDescent="0.25">
      <c r="B339" s="1"/>
      <c r="C339" s="1"/>
    </row>
    <row r="340" spans="2:3" ht="17.25" customHeight="1" x14ac:dyDescent="0.25">
      <c r="B340" s="1"/>
      <c r="C340" s="1"/>
    </row>
    <row r="341" spans="2:3" ht="17.25" customHeight="1" x14ac:dyDescent="0.25">
      <c r="B341" s="1"/>
      <c r="C341" s="1"/>
    </row>
    <row r="342" spans="2:3" ht="17.25" customHeight="1" x14ac:dyDescent="0.25">
      <c r="B342" s="1"/>
      <c r="C342" s="1"/>
    </row>
    <row r="343" spans="2:3" ht="17.25" customHeight="1" x14ac:dyDescent="0.25">
      <c r="B343" s="1"/>
      <c r="C343" s="1"/>
    </row>
    <row r="344" spans="2:3" ht="17.25" customHeight="1" x14ac:dyDescent="0.25">
      <c r="B344" s="1"/>
      <c r="C344" s="1"/>
    </row>
    <row r="345" spans="2:3" ht="17.25" customHeight="1" x14ac:dyDescent="0.25">
      <c r="B345" s="1"/>
      <c r="C345" s="1"/>
    </row>
    <row r="346" spans="2:3" ht="17.25" customHeight="1" x14ac:dyDescent="0.25">
      <c r="B346" s="1"/>
      <c r="C346" s="1"/>
    </row>
    <row r="347" spans="2:3" ht="17.25" customHeight="1" x14ac:dyDescent="0.25">
      <c r="B347" s="1"/>
      <c r="C347" s="1"/>
    </row>
    <row r="348" spans="2:3" ht="17.25" customHeight="1" x14ac:dyDescent="0.25">
      <c r="B348" s="1"/>
      <c r="C348" s="1"/>
    </row>
    <row r="349" spans="2:3" ht="17.25" customHeight="1" x14ac:dyDescent="0.25">
      <c r="B349" s="1"/>
      <c r="C349" s="1"/>
    </row>
    <row r="350" spans="2:3" ht="17.25" customHeight="1" x14ac:dyDescent="0.25">
      <c r="B350" s="1"/>
      <c r="C350" s="1"/>
    </row>
    <row r="351" spans="2:3" ht="17.25" customHeight="1" x14ac:dyDescent="0.25">
      <c r="B351" s="1"/>
      <c r="C351" s="1"/>
    </row>
    <row r="352" spans="2:3" ht="17.25" customHeight="1" x14ac:dyDescent="0.25">
      <c r="B352" s="1"/>
      <c r="C352" s="1"/>
    </row>
    <row r="353" spans="2:3" ht="17.25" customHeight="1" x14ac:dyDescent="0.25">
      <c r="B353" s="1"/>
      <c r="C353" s="1"/>
    </row>
    <row r="354" spans="2:3" ht="17.25" customHeight="1" x14ac:dyDescent="0.25">
      <c r="B354" s="1"/>
      <c r="C354" s="1"/>
    </row>
    <row r="355" spans="2:3" ht="17.25" customHeight="1" x14ac:dyDescent="0.25">
      <c r="B355" s="1"/>
      <c r="C355" s="1"/>
    </row>
    <row r="356" spans="2:3" ht="17.25" customHeight="1" x14ac:dyDescent="0.25">
      <c r="B356" s="1"/>
      <c r="C356" s="1"/>
    </row>
    <row r="357" spans="2:3" ht="17.25" customHeight="1" x14ac:dyDescent="0.25">
      <c r="B357" s="1"/>
      <c r="C357" s="1"/>
    </row>
    <row r="358" spans="2:3" ht="17.25" customHeight="1" x14ac:dyDescent="0.25">
      <c r="B358" s="1"/>
      <c r="C358" s="1"/>
    </row>
    <row r="359" spans="2:3" ht="17.25" customHeight="1" x14ac:dyDescent="0.25">
      <c r="B359" s="1"/>
      <c r="C359" s="1"/>
    </row>
    <row r="360" spans="2:3" ht="17.25" customHeight="1" x14ac:dyDescent="0.25">
      <c r="B360" s="1"/>
      <c r="C360" s="1"/>
    </row>
    <row r="361" spans="2:3" ht="17.25" customHeight="1" x14ac:dyDescent="0.25">
      <c r="B361" s="1"/>
      <c r="C361" s="1"/>
    </row>
    <row r="362" spans="2:3" ht="17.25" customHeight="1" x14ac:dyDescent="0.25">
      <c r="B362" s="1"/>
      <c r="C362" s="1"/>
    </row>
    <row r="363" spans="2:3" ht="17.25" customHeight="1" x14ac:dyDescent="0.25">
      <c r="B363" s="1"/>
      <c r="C363" s="1"/>
    </row>
    <row r="364" spans="2:3" ht="17.25" customHeight="1" x14ac:dyDescent="0.25">
      <c r="B364" s="1"/>
      <c r="C364" s="1"/>
    </row>
    <row r="365" spans="2:3" ht="17.25" customHeight="1" x14ac:dyDescent="0.25">
      <c r="B365" s="1"/>
      <c r="C365" s="1"/>
    </row>
    <row r="366" spans="2:3" ht="17.25" customHeight="1" x14ac:dyDescent="0.25">
      <c r="B366" s="1"/>
      <c r="C366" s="1"/>
    </row>
    <row r="367" spans="2:3" ht="17.25" customHeight="1" x14ac:dyDescent="0.25">
      <c r="B367" s="1"/>
      <c r="C367" s="1"/>
    </row>
    <row r="368" spans="2:3" ht="17.25" customHeight="1" x14ac:dyDescent="0.25">
      <c r="B368" s="1"/>
      <c r="C368" s="1"/>
    </row>
    <row r="369" spans="2:3" ht="17.25" customHeight="1" x14ac:dyDescent="0.25">
      <c r="B369" s="1"/>
      <c r="C369" s="1"/>
    </row>
    <row r="370" spans="2:3" ht="17.25" customHeight="1" x14ac:dyDescent="0.25">
      <c r="B370" s="1"/>
      <c r="C370" s="1"/>
    </row>
    <row r="371" spans="2:3" ht="17.25" customHeight="1" x14ac:dyDescent="0.25">
      <c r="B371" s="1"/>
      <c r="C371" s="1"/>
    </row>
    <row r="372" spans="2:3" ht="17.25" customHeight="1" x14ac:dyDescent="0.25">
      <c r="B372" s="1"/>
      <c r="C372" s="1"/>
    </row>
    <row r="373" spans="2:3" ht="17.25" customHeight="1" x14ac:dyDescent="0.25">
      <c r="B373" s="1"/>
      <c r="C373" s="1"/>
    </row>
    <row r="374" spans="2:3" ht="17.25" customHeight="1" x14ac:dyDescent="0.25">
      <c r="B374" s="1"/>
      <c r="C374" s="1"/>
    </row>
    <row r="375" spans="2:3" ht="17.25" customHeight="1" x14ac:dyDescent="0.25">
      <c r="B375" s="1"/>
      <c r="C375" s="1"/>
    </row>
    <row r="376" spans="2:3" ht="17.25" customHeight="1" x14ac:dyDescent="0.25">
      <c r="B376" s="1"/>
      <c r="C376" s="1"/>
    </row>
    <row r="377" spans="2:3" ht="17.25" customHeight="1" x14ac:dyDescent="0.25">
      <c r="B377" s="1"/>
      <c r="C377" s="1"/>
    </row>
    <row r="378" spans="2:3" ht="17.25" customHeight="1" x14ac:dyDescent="0.25">
      <c r="B378" s="1"/>
      <c r="C378" s="1"/>
    </row>
    <row r="379" spans="2:3" ht="17.25" customHeight="1" x14ac:dyDescent="0.25">
      <c r="B379" s="1"/>
      <c r="C379" s="1"/>
    </row>
    <row r="380" spans="2:3" ht="17.25" customHeight="1" x14ac:dyDescent="0.25">
      <c r="B380" s="1"/>
      <c r="C380" s="1"/>
    </row>
    <row r="381" spans="2:3" ht="17.25" customHeight="1" x14ac:dyDescent="0.25">
      <c r="B381" s="1"/>
      <c r="C381" s="1"/>
    </row>
    <row r="382" spans="2:3" ht="17.25" customHeight="1" x14ac:dyDescent="0.25">
      <c r="B382" s="1"/>
      <c r="C382" s="1"/>
    </row>
    <row r="383" spans="2:3" ht="17.25" customHeight="1" x14ac:dyDescent="0.25">
      <c r="B383" s="1"/>
      <c r="C383" s="1"/>
    </row>
    <row r="384" spans="2:3" ht="17.25" customHeight="1" x14ac:dyDescent="0.25">
      <c r="B384" s="1"/>
      <c r="C384" s="1"/>
    </row>
    <row r="385" spans="2:3" ht="17.25" customHeight="1" x14ac:dyDescent="0.25">
      <c r="B385" s="1"/>
      <c r="C385" s="1"/>
    </row>
    <row r="386" spans="2:3" ht="17.25" customHeight="1" x14ac:dyDescent="0.25">
      <c r="B386" s="1"/>
      <c r="C386" s="1"/>
    </row>
    <row r="387" spans="2:3" ht="17.25" customHeight="1" x14ac:dyDescent="0.25">
      <c r="B387" s="1"/>
      <c r="C387" s="1"/>
    </row>
    <row r="388" spans="2:3" ht="17.25" customHeight="1" x14ac:dyDescent="0.25">
      <c r="B388" s="1"/>
      <c r="C388" s="1"/>
    </row>
    <row r="389" spans="2:3" ht="17.25" customHeight="1" x14ac:dyDescent="0.25">
      <c r="B389" s="1"/>
      <c r="C389" s="1"/>
    </row>
    <row r="390" spans="2:3" ht="17.25" customHeight="1" x14ac:dyDescent="0.25">
      <c r="B390" s="1"/>
      <c r="C390" s="1"/>
    </row>
    <row r="391" spans="2:3" ht="17.25" customHeight="1" x14ac:dyDescent="0.25">
      <c r="B391" s="1"/>
      <c r="C391" s="1"/>
    </row>
    <row r="392" spans="2:3" ht="17.25" customHeight="1" x14ac:dyDescent="0.25">
      <c r="B392" s="1"/>
      <c r="C392" s="1"/>
    </row>
    <row r="393" spans="2:3" ht="17.25" customHeight="1" x14ac:dyDescent="0.25">
      <c r="B393" s="1"/>
      <c r="C393" s="1"/>
    </row>
    <row r="394" spans="2:3" ht="17.25" customHeight="1" x14ac:dyDescent="0.25">
      <c r="B394" s="1"/>
      <c r="C394" s="1"/>
    </row>
    <row r="395" spans="2:3" ht="17.25" customHeight="1" x14ac:dyDescent="0.25">
      <c r="B395" s="1"/>
      <c r="C395" s="1"/>
    </row>
    <row r="396" spans="2:3" ht="17.25" customHeight="1" x14ac:dyDescent="0.25">
      <c r="B396" s="1"/>
      <c r="C396" s="1"/>
    </row>
    <row r="397" spans="2:3" ht="17.25" customHeight="1" x14ac:dyDescent="0.25">
      <c r="B397" s="1"/>
      <c r="C397" s="1"/>
    </row>
    <row r="398" spans="2:3" ht="17.25" customHeight="1" x14ac:dyDescent="0.25">
      <c r="B398" s="1"/>
      <c r="C398" s="1"/>
    </row>
    <row r="399" spans="2:3" ht="17.25" customHeight="1" x14ac:dyDescent="0.25">
      <c r="B399" s="1"/>
      <c r="C399" s="1"/>
    </row>
    <row r="400" spans="2:3" ht="17.25" customHeight="1" x14ac:dyDescent="0.25">
      <c r="B400" s="1"/>
      <c r="C400" s="1"/>
    </row>
    <row r="401" spans="2:3" ht="17.25" customHeight="1" x14ac:dyDescent="0.25">
      <c r="B401" s="1"/>
      <c r="C401" s="1"/>
    </row>
    <row r="402" spans="2:3" ht="17.25" customHeight="1" x14ac:dyDescent="0.25">
      <c r="B402" s="1"/>
      <c r="C402" s="1"/>
    </row>
    <row r="403" spans="2:3" ht="17.25" customHeight="1" x14ac:dyDescent="0.25">
      <c r="B403" s="1"/>
      <c r="C403" s="1"/>
    </row>
    <row r="404" spans="2:3" ht="17.25" customHeight="1" x14ac:dyDescent="0.25">
      <c r="B404" s="1"/>
      <c r="C404" s="1"/>
    </row>
    <row r="405" spans="2:3" ht="17.25" customHeight="1" x14ac:dyDescent="0.25">
      <c r="B405" s="1"/>
      <c r="C405" s="1"/>
    </row>
    <row r="406" spans="2:3" ht="17.25" customHeight="1" x14ac:dyDescent="0.25">
      <c r="B406" s="1"/>
      <c r="C406" s="1"/>
    </row>
    <row r="407" spans="2:3" ht="17.25" customHeight="1" x14ac:dyDescent="0.25">
      <c r="B407" s="1"/>
      <c r="C407" s="1"/>
    </row>
    <row r="408" spans="2:3" ht="17.25" customHeight="1" x14ac:dyDescent="0.25">
      <c r="B408" s="1"/>
      <c r="C408" s="1"/>
    </row>
    <row r="409" spans="2:3" ht="17.25" customHeight="1" x14ac:dyDescent="0.25">
      <c r="B409" s="1"/>
      <c r="C409" s="1"/>
    </row>
    <row r="410" spans="2:3" ht="17.25" customHeight="1" x14ac:dyDescent="0.25">
      <c r="B410" s="1"/>
      <c r="C410" s="1"/>
    </row>
    <row r="411" spans="2:3" ht="17.25" customHeight="1" x14ac:dyDescent="0.25">
      <c r="B411" s="1"/>
      <c r="C411" s="1"/>
    </row>
    <row r="412" spans="2:3" ht="17.25" customHeight="1" x14ac:dyDescent="0.25">
      <c r="B412" s="1"/>
      <c r="C412" s="1"/>
    </row>
    <row r="413" spans="2:3" ht="17.25" customHeight="1" x14ac:dyDescent="0.25">
      <c r="B413" s="1"/>
      <c r="C413" s="1"/>
    </row>
    <row r="414" spans="2:3" ht="17.25" customHeight="1" x14ac:dyDescent="0.25">
      <c r="B414" s="1"/>
      <c r="C414" s="1"/>
    </row>
    <row r="415" spans="2:3" ht="17.25" customHeight="1" x14ac:dyDescent="0.25">
      <c r="B415" s="1"/>
      <c r="C415" s="1"/>
    </row>
    <row r="416" spans="2:3" ht="17.25" customHeight="1" x14ac:dyDescent="0.25">
      <c r="B416" s="1"/>
      <c r="C416" s="1"/>
    </row>
    <row r="417" spans="2:3" ht="17.25" customHeight="1" x14ac:dyDescent="0.25">
      <c r="B417" s="1"/>
      <c r="C417" s="1"/>
    </row>
    <row r="418" spans="2:3" ht="17.25" customHeight="1" x14ac:dyDescent="0.25">
      <c r="B418" s="1"/>
      <c r="C418" s="1"/>
    </row>
    <row r="419" spans="2:3" ht="17.25" customHeight="1" x14ac:dyDescent="0.25">
      <c r="B419" s="1"/>
      <c r="C419" s="1"/>
    </row>
    <row r="420" spans="2:3" ht="17.25" customHeight="1" x14ac:dyDescent="0.25">
      <c r="B420" s="1"/>
      <c r="C420" s="1"/>
    </row>
    <row r="421" spans="2:3" ht="17.25" customHeight="1" x14ac:dyDescent="0.25">
      <c r="B421" s="1"/>
      <c r="C421" s="1"/>
    </row>
    <row r="422" spans="2:3" ht="17.25" customHeight="1" x14ac:dyDescent="0.25">
      <c r="B422" s="1"/>
      <c r="C422" s="1"/>
    </row>
    <row r="423" spans="2:3" ht="17.25" customHeight="1" x14ac:dyDescent="0.25">
      <c r="B423" s="1"/>
      <c r="C423" s="1"/>
    </row>
    <row r="424" spans="2:3" ht="17.25" customHeight="1" x14ac:dyDescent="0.25">
      <c r="B424" s="1"/>
      <c r="C424" s="1"/>
    </row>
    <row r="425" spans="2:3" ht="17.25" customHeight="1" x14ac:dyDescent="0.25">
      <c r="B425" s="1"/>
      <c r="C425" s="1"/>
    </row>
    <row r="426" spans="2:3" ht="17.25" customHeight="1" x14ac:dyDescent="0.25">
      <c r="B426" s="1"/>
      <c r="C426" s="1"/>
    </row>
  </sheetData>
  <mergeCells count="19">
    <mergeCell ref="GK13:GN13"/>
    <mergeCell ref="BC16:GN16"/>
    <mergeCell ref="C17:P19"/>
    <mergeCell ref="BC17:GN17"/>
    <mergeCell ref="BC18:GN18"/>
    <mergeCell ref="A21:A23"/>
    <mergeCell ref="B21:B23"/>
    <mergeCell ref="C21:C22"/>
    <mergeCell ref="D21:D22"/>
    <mergeCell ref="E21:E23"/>
    <mergeCell ref="GH21:GN21"/>
    <mergeCell ref="A172:B172"/>
    <mergeCell ref="A173:B173"/>
    <mergeCell ref="F21:F23"/>
    <mergeCell ref="G21:G22"/>
    <mergeCell ref="H21:H22"/>
    <mergeCell ref="I21:I22"/>
    <mergeCell ref="J21:P21"/>
    <mergeCell ref="Q21:FG21"/>
  </mergeCells>
  <printOptions horizontalCentered="1"/>
  <pageMargins left="0.23622047244094491" right="0.19685039370078741" top="0.19685039370078741" bottom="0.19685039370078741" header="0.19685039370078741" footer="0.19685039370078741"/>
  <pageSetup paperSize="9" scale="40" fitToWidth="2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68"/>
  <sheetViews>
    <sheetView showZeros="0" tabSelected="1" view="pageBreakPreview" topLeftCell="A10" zoomScale="75" zoomScaleNormal="75" zoomScaleSheetLayoutView="75" workbookViewId="0">
      <pane xSplit="3" ySplit="10" topLeftCell="D20" activePane="bottomRight" state="frozen"/>
      <selection activeCell="H39" sqref="H39"/>
      <selection pane="topRight" activeCell="H39" sqref="H39"/>
      <selection pane="bottomLeft" activeCell="H39" sqref="H39"/>
      <selection pane="bottomRight" activeCell="N19" sqref="N19"/>
    </sheetView>
  </sheetViews>
  <sheetFormatPr defaultRowHeight="15.75" x14ac:dyDescent="0.25"/>
  <cols>
    <col min="1" max="1" width="10.140625" style="281" customWidth="1"/>
    <col min="2" max="2" width="73.28515625" style="281" customWidth="1"/>
    <col min="3" max="3" width="19.85546875" style="286" customWidth="1"/>
    <col min="4" max="7" width="9.5703125" style="286" customWidth="1"/>
    <col min="8" max="8" width="11.28515625" style="285" customWidth="1"/>
    <col min="9" max="13" width="11.140625" style="282" customWidth="1"/>
    <col min="14" max="14" width="10.42578125" style="282" customWidth="1"/>
    <col min="15" max="18" width="10.42578125" style="284" customWidth="1"/>
    <col min="19" max="19" width="12.140625" style="283" customWidth="1"/>
    <col min="20" max="24" width="10.42578125" style="283" customWidth="1"/>
    <col min="25" max="25" width="12.140625" style="283" customWidth="1"/>
    <col min="26" max="27" width="9.140625" style="282"/>
    <col min="28" max="16384" width="9.140625" style="281"/>
  </cols>
  <sheetData>
    <row r="1" spans="1:27" s="465" customFormat="1" x14ac:dyDescent="0.25">
      <c r="B1" s="481"/>
      <c r="C1" s="469"/>
      <c r="D1" s="469"/>
      <c r="E1" s="469"/>
      <c r="F1" s="469"/>
      <c r="G1" s="469"/>
      <c r="I1" s="466"/>
      <c r="J1" s="466"/>
      <c r="K1" s="466"/>
      <c r="L1" s="466"/>
      <c r="M1" s="466"/>
      <c r="N1" s="466"/>
      <c r="O1" s="468"/>
      <c r="P1" s="468"/>
      <c r="Q1" s="468"/>
      <c r="R1" s="468"/>
      <c r="S1" s="468"/>
      <c r="T1" s="468"/>
      <c r="U1" s="468"/>
      <c r="V1" s="468"/>
      <c r="W1" s="468"/>
      <c r="X1" s="480" t="s">
        <v>279</v>
      </c>
      <c r="Y1" s="467" t="s">
        <v>278</v>
      </c>
      <c r="Z1" s="466"/>
      <c r="AA1" s="466"/>
    </row>
    <row r="2" spans="1:27" s="465" customFormat="1" x14ac:dyDescent="0.25">
      <c r="A2" s="475"/>
      <c r="B2" s="475"/>
      <c r="C2" s="475"/>
      <c r="D2" s="475"/>
      <c r="E2" s="475"/>
      <c r="F2" s="475"/>
      <c r="G2" s="475"/>
      <c r="H2" s="475"/>
      <c r="I2" s="475"/>
      <c r="J2" s="466"/>
      <c r="K2" s="466"/>
      <c r="L2" s="466"/>
      <c r="M2" s="466"/>
      <c r="N2" s="466"/>
      <c r="O2" s="468"/>
      <c r="P2" s="468"/>
      <c r="Q2" s="468"/>
      <c r="R2" s="468"/>
      <c r="S2" s="469"/>
      <c r="T2" s="469"/>
      <c r="U2" s="469"/>
      <c r="V2" s="469"/>
      <c r="W2" s="469"/>
      <c r="X2" s="479" t="s">
        <v>277</v>
      </c>
      <c r="Y2" s="469"/>
      <c r="Z2" s="466"/>
      <c r="AA2" s="466"/>
    </row>
    <row r="3" spans="1:27" s="465" customFormat="1" x14ac:dyDescent="0.25">
      <c r="A3" s="478"/>
      <c r="B3" s="478"/>
      <c r="C3" s="478"/>
      <c r="D3" s="478"/>
      <c r="E3" s="478"/>
      <c r="F3" s="478"/>
      <c r="G3" s="478"/>
      <c r="H3" s="478"/>
      <c r="I3" s="478"/>
      <c r="J3" s="466"/>
      <c r="K3" s="466"/>
      <c r="L3" s="466"/>
      <c r="M3" s="466"/>
      <c r="N3" s="466"/>
      <c r="O3" s="468"/>
      <c r="P3" s="468"/>
      <c r="Q3" s="468"/>
      <c r="R3" s="468"/>
      <c r="S3" s="467"/>
      <c r="T3" s="467"/>
      <c r="U3" s="467"/>
      <c r="V3" s="467"/>
      <c r="W3" s="467"/>
      <c r="X3" s="479" t="s">
        <v>276</v>
      </c>
      <c r="Y3" s="467"/>
      <c r="Z3" s="466"/>
      <c r="AA3" s="466"/>
    </row>
    <row r="4" spans="1:27" s="465" customFormat="1" x14ac:dyDescent="0.25">
      <c r="A4" s="478"/>
      <c r="B4" s="478"/>
      <c r="C4" s="478"/>
      <c r="D4" s="478"/>
      <c r="E4" s="478"/>
      <c r="F4" s="478"/>
      <c r="G4" s="478"/>
      <c r="H4" s="478"/>
      <c r="I4" s="478"/>
      <c r="J4" s="466"/>
      <c r="K4" s="466"/>
      <c r="L4" s="466"/>
      <c r="M4" s="466"/>
      <c r="N4" s="466"/>
      <c r="O4" s="468"/>
      <c r="P4" s="468"/>
      <c r="Q4" s="468"/>
      <c r="R4" s="468"/>
      <c r="S4" s="467"/>
      <c r="T4" s="467"/>
      <c r="U4" s="467"/>
      <c r="V4" s="467"/>
      <c r="W4" s="467"/>
      <c r="X4" s="467"/>
      <c r="Y4" s="467"/>
      <c r="Z4" s="466"/>
      <c r="AA4" s="466"/>
    </row>
    <row r="5" spans="1:27" s="465" customFormat="1" x14ac:dyDescent="0.25">
      <c r="A5" s="478"/>
      <c r="B5" s="478"/>
      <c r="C5" s="478"/>
      <c r="D5" s="478"/>
      <c r="E5" s="478"/>
      <c r="F5" s="478"/>
      <c r="G5" s="478"/>
      <c r="H5" s="478"/>
      <c r="I5" s="478"/>
      <c r="J5" s="466"/>
      <c r="K5" s="466"/>
      <c r="L5" s="466"/>
      <c r="M5" s="466"/>
      <c r="N5" s="466"/>
      <c r="O5" s="468"/>
      <c r="P5" s="468"/>
      <c r="Q5" s="468"/>
      <c r="R5" s="468"/>
      <c r="S5" s="467"/>
      <c r="T5" s="467"/>
      <c r="U5" s="467"/>
      <c r="V5" s="467"/>
      <c r="W5" s="467"/>
      <c r="X5" s="467"/>
      <c r="Y5" s="467"/>
      <c r="Z5" s="466"/>
      <c r="AA5" s="466"/>
    </row>
    <row r="6" spans="1:27" s="465" customFormat="1" x14ac:dyDescent="0.25">
      <c r="A6" s="477"/>
      <c r="B6" s="477"/>
      <c r="C6" s="467"/>
      <c r="D6" s="467"/>
      <c r="E6" s="467"/>
      <c r="F6" s="467"/>
      <c r="G6" s="467"/>
      <c r="H6" s="477"/>
      <c r="I6" s="466"/>
      <c r="J6" s="466"/>
      <c r="K6" s="466"/>
      <c r="L6" s="466"/>
      <c r="M6" s="466"/>
      <c r="N6" s="46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66"/>
      <c r="AA6" s="466"/>
    </row>
    <row r="7" spans="1:27" s="465" customFormat="1" x14ac:dyDescent="0.25">
      <c r="A7" s="475" t="s">
        <v>275</v>
      </c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66"/>
      <c r="AA7" s="466"/>
    </row>
    <row r="8" spans="1:27" s="465" customFormat="1" x14ac:dyDescent="0.25">
      <c r="C8" s="469"/>
      <c r="D8" s="469"/>
      <c r="E8" s="469"/>
      <c r="F8" s="469"/>
      <c r="G8" s="469"/>
      <c r="I8" s="466"/>
      <c r="J8" s="466"/>
      <c r="K8" s="466"/>
      <c r="L8" s="466"/>
      <c r="M8" s="466"/>
      <c r="N8" s="466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74" t="s">
        <v>220</v>
      </c>
      <c r="Z8" s="466"/>
      <c r="AA8" s="466"/>
    </row>
    <row r="9" spans="1:27" s="465" customFormat="1" x14ac:dyDescent="0.25">
      <c r="C9" s="469"/>
      <c r="D9" s="469"/>
      <c r="E9" s="469"/>
      <c r="F9" s="469"/>
      <c r="G9" s="469"/>
      <c r="I9" s="466"/>
      <c r="J9" s="466"/>
      <c r="K9" s="466"/>
      <c r="L9" s="466"/>
      <c r="M9" s="466"/>
      <c r="N9" s="466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73" t="s">
        <v>274</v>
      </c>
      <c r="Z9" s="466"/>
      <c r="AA9" s="466"/>
    </row>
    <row r="10" spans="1:27" s="465" customFormat="1" x14ac:dyDescent="0.25">
      <c r="C10" s="469"/>
      <c r="D10" s="469"/>
      <c r="E10" s="469"/>
      <c r="F10" s="469"/>
      <c r="G10" s="469"/>
      <c r="I10" s="466"/>
      <c r="J10" s="466"/>
      <c r="K10" s="466"/>
      <c r="L10" s="466"/>
      <c r="M10" s="466"/>
      <c r="N10" s="466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7"/>
      <c r="Z10" s="466"/>
      <c r="AA10" s="466"/>
    </row>
    <row r="11" spans="1:27" s="465" customFormat="1" x14ac:dyDescent="0.25">
      <c r="C11" s="469"/>
      <c r="D11" s="469"/>
      <c r="E11" s="469"/>
      <c r="F11" s="469"/>
      <c r="G11" s="469"/>
      <c r="I11" s="466"/>
      <c r="J11" s="466"/>
      <c r="K11" s="466"/>
      <c r="L11" s="466"/>
      <c r="M11" s="466"/>
      <c r="N11" s="472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0" t="s">
        <v>273</v>
      </c>
      <c r="Z11" s="466"/>
      <c r="AA11" s="466"/>
    </row>
    <row r="12" spans="1:27" s="465" customFormat="1" x14ac:dyDescent="0.25">
      <c r="C12" s="469"/>
      <c r="D12" s="469"/>
      <c r="E12" s="469"/>
      <c r="F12" s="469"/>
      <c r="G12" s="469"/>
      <c r="I12" s="466"/>
      <c r="J12" s="466"/>
      <c r="K12" s="466"/>
      <c r="L12" s="466"/>
      <c r="M12" s="466"/>
      <c r="N12" s="466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7" t="s">
        <v>272</v>
      </c>
      <c r="Z12" s="466"/>
      <c r="AA12" s="466"/>
    </row>
    <row r="13" spans="1:27" s="465" customFormat="1" x14ac:dyDescent="0.25">
      <c r="C13" s="469"/>
      <c r="D13" s="469"/>
      <c r="E13" s="469"/>
      <c r="F13" s="469"/>
      <c r="G13" s="469"/>
      <c r="I13" s="466"/>
      <c r="J13" s="466"/>
      <c r="K13" s="466"/>
      <c r="L13" s="466"/>
      <c r="M13" s="466"/>
      <c r="N13" s="466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7" t="s">
        <v>216</v>
      </c>
      <c r="Z13" s="466"/>
      <c r="AA13" s="466"/>
    </row>
    <row r="14" spans="1:27" s="327" customFormat="1" ht="23.25" thickBot="1" x14ac:dyDescent="0.35">
      <c r="C14" s="464"/>
      <c r="D14" s="464"/>
      <c r="E14" s="463" t="s">
        <v>271</v>
      </c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284"/>
      <c r="V14" s="284"/>
      <c r="W14" s="284"/>
      <c r="X14" s="284"/>
      <c r="Y14" s="284"/>
      <c r="Z14" s="328"/>
      <c r="AA14" s="328"/>
    </row>
    <row r="15" spans="1:27" s="424" customFormat="1" ht="16.5" customHeight="1" thickBot="1" x14ac:dyDescent="0.3">
      <c r="A15" s="462" t="s">
        <v>211</v>
      </c>
      <c r="B15" s="461" t="s">
        <v>210</v>
      </c>
      <c r="C15" s="460" t="s">
        <v>270</v>
      </c>
      <c r="D15" s="459" t="s">
        <v>202</v>
      </c>
      <c r="E15" s="458"/>
      <c r="F15" s="458"/>
      <c r="G15" s="458"/>
      <c r="H15" s="458"/>
      <c r="I15" s="458"/>
      <c r="J15" s="458"/>
      <c r="K15" s="458"/>
      <c r="L15" s="458"/>
      <c r="M15" s="458"/>
      <c r="N15" s="457"/>
      <c r="O15" s="459" t="s">
        <v>269</v>
      </c>
      <c r="P15" s="458"/>
      <c r="Q15" s="458"/>
      <c r="R15" s="458"/>
      <c r="S15" s="458"/>
      <c r="T15" s="458"/>
      <c r="U15" s="458"/>
      <c r="V15" s="458"/>
      <c r="W15" s="458"/>
      <c r="X15" s="458"/>
      <c r="Y15" s="457"/>
      <c r="Z15" s="425"/>
      <c r="AA15" s="425"/>
    </row>
    <row r="16" spans="1:27" s="424" customFormat="1" ht="15.75" customHeight="1" x14ac:dyDescent="0.25">
      <c r="A16" s="438"/>
      <c r="B16" s="437"/>
      <c r="C16" s="456"/>
      <c r="D16" s="453" t="s">
        <v>268</v>
      </c>
      <c r="E16" s="452"/>
      <c r="F16" s="452"/>
      <c r="G16" s="452"/>
      <c r="H16" s="451"/>
      <c r="I16" s="455" t="s">
        <v>267</v>
      </c>
      <c r="J16" s="455" t="s">
        <v>266</v>
      </c>
      <c r="K16" s="455" t="s">
        <v>265</v>
      </c>
      <c r="L16" s="455" t="s">
        <v>264</v>
      </c>
      <c r="M16" s="455" t="s">
        <v>263</v>
      </c>
      <c r="N16" s="454" t="s">
        <v>199</v>
      </c>
      <c r="O16" s="453" t="s">
        <v>268</v>
      </c>
      <c r="P16" s="452"/>
      <c r="Q16" s="452"/>
      <c r="R16" s="452"/>
      <c r="S16" s="451"/>
      <c r="T16" s="450" t="s">
        <v>267</v>
      </c>
      <c r="U16" s="449" t="s">
        <v>266</v>
      </c>
      <c r="V16" s="449" t="s">
        <v>265</v>
      </c>
      <c r="W16" s="449" t="s">
        <v>264</v>
      </c>
      <c r="X16" s="449" t="s">
        <v>263</v>
      </c>
      <c r="Y16" s="448" t="s">
        <v>199</v>
      </c>
      <c r="Z16" s="425"/>
      <c r="AA16" s="425"/>
    </row>
    <row r="17" spans="1:27" s="424" customFormat="1" ht="48.75" customHeight="1" thickBot="1" x14ac:dyDescent="0.3">
      <c r="A17" s="438"/>
      <c r="B17" s="437"/>
      <c r="C17" s="447"/>
      <c r="D17" s="444" t="s">
        <v>262</v>
      </c>
      <c r="E17" s="443" t="s">
        <v>261</v>
      </c>
      <c r="F17" s="443" t="s">
        <v>260</v>
      </c>
      <c r="G17" s="443" t="s">
        <v>259</v>
      </c>
      <c r="H17" s="442" t="s">
        <v>199</v>
      </c>
      <c r="I17" s="446"/>
      <c r="J17" s="446"/>
      <c r="K17" s="446"/>
      <c r="L17" s="446"/>
      <c r="M17" s="446"/>
      <c r="N17" s="445"/>
      <c r="O17" s="444" t="s">
        <v>262</v>
      </c>
      <c r="P17" s="443" t="s">
        <v>261</v>
      </c>
      <c r="Q17" s="443" t="s">
        <v>260</v>
      </c>
      <c r="R17" s="443" t="s">
        <v>259</v>
      </c>
      <c r="S17" s="442" t="s">
        <v>199</v>
      </c>
      <c r="T17" s="441"/>
      <c r="U17" s="440"/>
      <c r="V17" s="440"/>
      <c r="W17" s="440"/>
      <c r="X17" s="440"/>
      <c r="Y17" s="439"/>
      <c r="Z17" s="425"/>
      <c r="AA17" s="425"/>
    </row>
    <row r="18" spans="1:27" s="424" customFormat="1" ht="16.5" thickBot="1" x14ac:dyDescent="0.3">
      <c r="A18" s="438"/>
      <c r="B18" s="437"/>
      <c r="C18" s="436" t="s">
        <v>163</v>
      </c>
      <c r="D18" s="435" t="s">
        <v>166</v>
      </c>
      <c r="E18" s="427" t="s">
        <v>166</v>
      </c>
      <c r="F18" s="427" t="s">
        <v>166</v>
      </c>
      <c r="G18" s="427" t="s">
        <v>166</v>
      </c>
      <c r="H18" s="434" t="s">
        <v>166</v>
      </c>
      <c r="I18" s="433" t="s">
        <v>166</v>
      </c>
      <c r="J18" s="433" t="s">
        <v>166</v>
      </c>
      <c r="K18" s="433" t="s">
        <v>166</v>
      </c>
      <c r="L18" s="433" t="s">
        <v>166</v>
      </c>
      <c r="M18" s="433" t="s">
        <v>166</v>
      </c>
      <c r="N18" s="432" t="s">
        <v>166</v>
      </c>
      <c r="O18" s="431" t="s">
        <v>258</v>
      </c>
      <c r="P18" s="430" t="s">
        <v>258</v>
      </c>
      <c r="Q18" s="430" t="s">
        <v>258</v>
      </c>
      <c r="R18" s="430" t="s">
        <v>258</v>
      </c>
      <c r="S18" s="429" t="s">
        <v>258</v>
      </c>
      <c r="T18" s="428" t="s">
        <v>258</v>
      </c>
      <c r="U18" s="427" t="s">
        <v>258</v>
      </c>
      <c r="V18" s="427" t="s">
        <v>258</v>
      </c>
      <c r="W18" s="427" t="s">
        <v>258</v>
      </c>
      <c r="X18" s="427" t="s">
        <v>258</v>
      </c>
      <c r="Y18" s="426" t="s">
        <v>258</v>
      </c>
      <c r="Z18" s="425"/>
      <c r="AA18" s="425"/>
    </row>
    <row r="19" spans="1:27" s="410" customFormat="1" ht="31.5" x14ac:dyDescent="0.25">
      <c r="A19" s="423"/>
      <c r="B19" s="422" t="s">
        <v>257</v>
      </c>
      <c r="C19" s="421">
        <f>C20</f>
        <v>1829.9690000000001</v>
      </c>
      <c r="D19" s="414"/>
      <c r="E19" s="413"/>
      <c r="F19" s="413"/>
      <c r="G19" s="413" t="str">
        <f>G43</f>
        <v>25 МВА</v>
      </c>
      <c r="H19" s="417" t="s">
        <v>153</v>
      </c>
      <c r="I19" s="420"/>
      <c r="J19" s="418"/>
      <c r="K19" s="418"/>
      <c r="L19" s="419" t="s">
        <v>248</v>
      </c>
      <c r="M19" s="418"/>
      <c r="N19" s="417" t="s">
        <v>253</v>
      </c>
      <c r="O19" s="415">
        <f>O20</f>
        <v>7.7160000000000002</v>
      </c>
      <c r="P19" s="416">
        <f>P20</f>
        <v>20.331</v>
      </c>
      <c r="Q19" s="416">
        <f>Q20</f>
        <v>7.8742000000000001</v>
      </c>
      <c r="R19" s="416">
        <f>R20</f>
        <v>191.3734</v>
      </c>
      <c r="S19" s="415">
        <f>S20</f>
        <v>217.58060000000003</v>
      </c>
      <c r="T19" s="414">
        <f>T20</f>
        <v>288.74799999999999</v>
      </c>
      <c r="U19" s="413">
        <f>U20</f>
        <v>116.88599999999998</v>
      </c>
      <c r="V19" s="413">
        <f>V20</f>
        <v>119.322</v>
      </c>
      <c r="W19" s="413">
        <f>W20</f>
        <v>421.41299999999995</v>
      </c>
      <c r="X19" s="413">
        <f>X20</f>
        <v>231.49600000000001</v>
      </c>
      <c r="Y19" s="412">
        <f>Y20</f>
        <v>1395.4456000000002</v>
      </c>
      <c r="Z19" s="282"/>
      <c r="AA19" s="411"/>
    </row>
    <row r="20" spans="1:27" s="371" customFormat="1" x14ac:dyDescent="0.25">
      <c r="A20" s="409" t="s">
        <v>149</v>
      </c>
      <c r="B20" s="408" t="s">
        <v>160</v>
      </c>
      <c r="C20" s="407">
        <f>C21+C160</f>
        <v>1829.9690000000001</v>
      </c>
      <c r="D20" s="402"/>
      <c r="E20" s="401"/>
      <c r="F20" s="401"/>
      <c r="G20" s="401"/>
      <c r="H20" s="404"/>
      <c r="I20" s="406"/>
      <c r="J20" s="405"/>
      <c r="K20" s="405"/>
      <c r="L20" s="405"/>
      <c r="M20" s="405"/>
      <c r="N20" s="404"/>
      <c r="O20" s="403">
        <f>O21+O160</f>
        <v>7.7160000000000002</v>
      </c>
      <c r="P20" s="401">
        <f>P21+P160</f>
        <v>20.331</v>
      </c>
      <c r="Q20" s="401">
        <f>Q21+Q160</f>
        <v>7.8742000000000001</v>
      </c>
      <c r="R20" s="401">
        <f>R21+R160</f>
        <v>191.3734</v>
      </c>
      <c r="S20" s="403">
        <f>S21+S160</f>
        <v>217.58060000000003</v>
      </c>
      <c r="T20" s="402">
        <f>T21+T160</f>
        <v>288.74799999999999</v>
      </c>
      <c r="U20" s="401">
        <f>U21+U160</f>
        <v>116.88599999999998</v>
      </c>
      <c r="V20" s="401">
        <f>V21+V160</f>
        <v>119.322</v>
      </c>
      <c r="W20" s="401">
        <f>W21+W160</f>
        <v>421.41299999999995</v>
      </c>
      <c r="X20" s="401">
        <f>X21+X160</f>
        <v>231.49600000000001</v>
      </c>
      <c r="Y20" s="400">
        <f>Y21+Y160</f>
        <v>1395.4456000000002</v>
      </c>
      <c r="Z20" s="282"/>
      <c r="AA20" s="372"/>
    </row>
    <row r="21" spans="1:27" s="371" customFormat="1" x14ac:dyDescent="0.25">
      <c r="A21" s="409" t="s">
        <v>159</v>
      </c>
      <c r="B21" s="408" t="s">
        <v>158</v>
      </c>
      <c r="C21" s="407">
        <f>C22+C105</f>
        <v>1829.8690000000001</v>
      </c>
      <c r="D21" s="402"/>
      <c r="E21" s="401"/>
      <c r="F21" s="401"/>
      <c r="G21" s="401"/>
      <c r="H21" s="404"/>
      <c r="I21" s="406"/>
      <c r="J21" s="405"/>
      <c r="K21" s="405"/>
      <c r="L21" s="405"/>
      <c r="M21" s="405"/>
      <c r="N21" s="404"/>
      <c r="O21" s="403">
        <f>O22+O105</f>
        <v>7.7160000000000002</v>
      </c>
      <c r="P21" s="401">
        <f>P22+P105</f>
        <v>20.331</v>
      </c>
      <c r="Q21" s="401">
        <f>Q22+Q105</f>
        <v>7.8742000000000001</v>
      </c>
      <c r="R21" s="401">
        <f>R22+R105</f>
        <v>191.3734</v>
      </c>
      <c r="S21" s="403">
        <f>S22+S105</f>
        <v>217.58060000000003</v>
      </c>
      <c r="T21" s="402">
        <f>T22+T105</f>
        <v>288.74799999999999</v>
      </c>
      <c r="U21" s="401">
        <f>U22+U105</f>
        <v>116.88599999999998</v>
      </c>
      <c r="V21" s="401">
        <f>V22+V105</f>
        <v>119.322</v>
      </c>
      <c r="W21" s="401">
        <f>W22+W105</f>
        <v>421.41299999999995</v>
      </c>
      <c r="X21" s="401">
        <f>X22+X105</f>
        <v>231.49600000000001</v>
      </c>
      <c r="Y21" s="400">
        <f>Y22+Y105</f>
        <v>1395.4456000000002</v>
      </c>
      <c r="Z21" s="282"/>
      <c r="AA21" s="372"/>
    </row>
    <row r="22" spans="1:27" s="371" customFormat="1" x14ac:dyDescent="0.25">
      <c r="A22" s="399" t="s">
        <v>157</v>
      </c>
      <c r="B22" s="398" t="s">
        <v>156</v>
      </c>
      <c r="C22" s="382">
        <f>C23+C50+C52+C57+C60+C69+C87+C95+C99</f>
        <v>1426.8870000000002</v>
      </c>
      <c r="D22" s="375"/>
      <c r="E22" s="374"/>
      <c r="F22" s="374"/>
      <c r="G22" s="374" t="str">
        <f>G23</f>
        <v>25 МВА</v>
      </c>
      <c r="H22" s="381" t="s">
        <v>153</v>
      </c>
      <c r="I22" s="380"/>
      <c r="J22" s="396"/>
      <c r="K22" s="396"/>
      <c r="L22" s="397" t="s">
        <v>248</v>
      </c>
      <c r="M22" s="396"/>
      <c r="N22" s="381" t="s">
        <v>253</v>
      </c>
      <c r="O22" s="395">
        <f>O23+O50+O52+O57+O60+O69+O87+O95+O99</f>
        <v>7.1850000000000005</v>
      </c>
      <c r="P22" s="374">
        <f>P23+P50+P52+P57+P60+P69+P87+P95+P99</f>
        <v>6.6559999999999997</v>
      </c>
      <c r="Q22" s="374">
        <f>Q23+Q50+Q52+Q57+Q60+Q69+Q87+Q95+Q99</f>
        <v>7.8742000000000001</v>
      </c>
      <c r="R22" s="374">
        <f>R23+R50+R52+R57+R60+R69+R87+R95+R99</f>
        <v>127.4374</v>
      </c>
      <c r="S22" s="395">
        <f>S23+S50+S52+S57+S60+S69+S87+S95+S99</f>
        <v>139.43860000000004</v>
      </c>
      <c r="T22" s="375">
        <f>T23+T50+T52+T57+T60+T69+T87+T95+T99</f>
        <v>205.43399999999997</v>
      </c>
      <c r="U22" s="374">
        <f>U23+U50+U52+U57+U60+U69+U87+U95+U99</f>
        <v>91.385999999999981</v>
      </c>
      <c r="V22" s="374">
        <f>V23+V50+V52+V57+V60+V69+V87+V95+V99</f>
        <v>61.822000000000003</v>
      </c>
      <c r="W22" s="374">
        <f>W23+W50+W52+W57+W60+W69+W87+W95+W99</f>
        <v>383.91299999999995</v>
      </c>
      <c r="X22" s="374">
        <f>X23+X50+X52+X57+X60+X69+X87+X95+X99</f>
        <v>179.89600000000002</v>
      </c>
      <c r="Y22" s="373">
        <f>Y23+Y50+Y52+Y57+Y60+Y69+Y87+Y95+Y99</f>
        <v>1061.8896000000002</v>
      </c>
      <c r="Z22" s="282"/>
      <c r="AA22" s="372"/>
    </row>
    <row r="23" spans="1:27" s="337" customFormat="1" x14ac:dyDescent="0.25">
      <c r="A23" s="366" t="s">
        <v>155</v>
      </c>
      <c r="B23" s="389" t="s">
        <v>62</v>
      </c>
      <c r="C23" s="348">
        <f>C24+C43</f>
        <v>894.60500000000002</v>
      </c>
      <c r="D23" s="340"/>
      <c r="E23" s="339"/>
      <c r="F23" s="339"/>
      <c r="G23" s="339" t="str">
        <f>G43</f>
        <v>25 МВА</v>
      </c>
      <c r="H23" s="343" t="s">
        <v>153</v>
      </c>
      <c r="I23" s="345"/>
      <c r="J23" s="344"/>
      <c r="K23" s="344"/>
      <c r="L23" s="332" t="s">
        <v>248</v>
      </c>
      <c r="M23" s="344"/>
      <c r="N23" s="343" t="s">
        <v>253</v>
      </c>
      <c r="O23" s="394">
        <f>O24+O43</f>
        <v>0</v>
      </c>
      <c r="P23" s="339">
        <f>P24+P43</f>
        <v>1.8049999999999999</v>
      </c>
      <c r="Q23" s="339">
        <f>Q24+Q43</f>
        <v>0</v>
      </c>
      <c r="R23" s="339">
        <f>R24+R43</f>
        <v>54.6434</v>
      </c>
      <c r="S23" s="394">
        <f>S24+S43</f>
        <v>56.448399999999999</v>
      </c>
      <c r="T23" s="340">
        <f>T24+T43</f>
        <v>114.443</v>
      </c>
      <c r="U23" s="339">
        <f>U24+U43</f>
        <v>35.22</v>
      </c>
      <c r="V23" s="339">
        <f>V24+V43</f>
        <v>30.007000000000001</v>
      </c>
      <c r="W23" s="339">
        <f>W24+W43</f>
        <v>349.54</v>
      </c>
      <c r="X23" s="339">
        <f>X24+X43</f>
        <v>131.68100000000001</v>
      </c>
      <c r="Y23" s="329">
        <f>Y24+Y43</f>
        <v>717.33939999999996</v>
      </c>
      <c r="Z23" s="328"/>
      <c r="AA23" s="338"/>
    </row>
    <row r="24" spans="1:27" s="337" customFormat="1" x14ac:dyDescent="0.25">
      <c r="A24" s="366"/>
      <c r="B24" s="389" t="s">
        <v>49</v>
      </c>
      <c r="C24" s="348">
        <f>C25+C38</f>
        <v>74.251000000000005</v>
      </c>
      <c r="D24" s="340"/>
      <c r="E24" s="339"/>
      <c r="F24" s="339"/>
      <c r="G24" s="339"/>
      <c r="H24" s="343"/>
      <c r="I24" s="345"/>
      <c r="J24" s="365"/>
      <c r="K24" s="365"/>
      <c r="L24" s="365"/>
      <c r="M24" s="365"/>
      <c r="N24" s="364"/>
      <c r="O24" s="394">
        <f>O25+O38</f>
        <v>0</v>
      </c>
      <c r="P24" s="339">
        <f>P25+P38</f>
        <v>1.8049999999999999</v>
      </c>
      <c r="Q24" s="339">
        <f>Q25+Q38</f>
        <v>0</v>
      </c>
      <c r="R24" s="339">
        <f>R25+R38</f>
        <v>0</v>
      </c>
      <c r="S24" s="394">
        <f>S25+S38</f>
        <v>1.8049999999999999</v>
      </c>
      <c r="T24" s="340">
        <f>T25+T38</f>
        <v>111.08799999999999</v>
      </c>
      <c r="U24" s="339">
        <f>U25+U38</f>
        <v>35.22</v>
      </c>
      <c r="V24" s="339">
        <f>V25+V38</f>
        <v>30.007000000000001</v>
      </c>
      <c r="W24" s="339">
        <f>W25+W38</f>
        <v>0</v>
      </c>
      <c r="X24" s="339">
        <f>X25+X38</f>
        <v>6.7130000000000001</v>
      </c>
      <c r="Y24" s="329">
        <f>Y25+Y38</f>
        <v>184.833</v>
      </c>
      <c r="Z24" s="328"/>
      <c r="AA24" s="338"/>
    </row>
    <row r="25" spans="1:27" s="337" customFormat="1" x14ac:dyDescent="0.25">
      <c r="A25" s="366"/>
      <c r="B25" s="389" t="s">
        <v>150</v>
      </c>
      <c r="C25" s="348">
        <f>C26+C28+C2</f>
        <v>74.251000000000005</v>
      </c>
      <c r="D25" s="340"/>
      <c r="E25" s="339"/>
      <c r="F25" s="339"/>
      <c r="G25" s="339"/>
      <c r="H25" s="343"/>
      <c r="I25" s="345"/>
      <c r="J25" s="365"/>
      <c r="K25" s="365"/>
      <c r="L25" s="365"/>
      <c r="M25" s="365"/>
      <c r="N25" s="364"/>
      <c r="O25" s="394">
        <f>O26+O28+O31+O34</f>
        <v>0</v>
      </c>
      <c r="P25" s="339">
        <f>P26+P28+P31+P34</f>
        <v>1.8049999999999999</v>
      </c>
      <c r="Q25" s="339">
        <f>Q26+Q28+Q31+Q34</f>
        <v>0</v>
      </c>
      <c r="R25" s="339">
        <f>R26+R28+R31+R34</f>
        <v>0</v>
      </c>
      <c r="S25" s="394">
        <f>S26+S28+S31+S34</f>
        <v>1.8049999999999999</v>
      </c>
      <c r="T25" s="348">
        <f>T26+T28+T2+T31+T34</f>
        <v>111.08799999999999</v>
      </c>
      <c r="U25" s="339">
        <f>U26+U28+U2+U31+U34</f>
        <v>35.22</v>
      </c>
      <c r="V25" s="339">
        <f>V26+V28+V2+V31+V34</f>
        <v>30.007000000000001</v>
      </c>
      <c r="W25" s="342">
        <f>W26+W28+W2+W31+W34</f>
        <v>0</v>
      </c>
      <c r="X25" s="339">
        <f>X28+X31+X34</f>
        <v>6.7130000000000001</v>
      </c>
      <c r="Y25" s="346">
        <f>X25+W25+V25+U25+S25+T25</f>
        <v>184.833</v>
      </c>
      <c r="Z25" s="328"/>
      <c r="AA25" s="338"/>
    </row>
    <row r="26" spans="1:27" s="337" customFormat="1" x14ac:dyDescent="0.25">
      <c r="A26" s="366"/>
      <c r="B26" s="389" t="s">
        <v>47</v>
      </c>
      <c r="C26" s="348">
        <f>C27</f>
        <v>58.000999999999998</v>
      </c>
      <c r="D26" s="340"/>
      <c r="E26" s="339"/>
      <c r="F26" s="339"/>
      <c r="G26" s="339"/>
      <c r="H26" s="343"/>
      <c r="I26" s="345"/>
      <c r="J26" s="365"/>
      <c r="K26" s="365"/>
      <c r="L26" s="365"/>
      <c r="M26" s="365"/>
      <c r="N26" s="364"/>
      <c r="O26" s="394">
        <f>O27</f>
        <v>0</v>
      </c>
      <c r="P26" s="339">
        <f>P27</f>
        <v>0</v>
      </c>
      <c r="Q26" s="339">
        <f>Q27</f>
        <v>0</v>
      </c>
      <c r="R26" s="339">
        <f>R27</f>
        <v>0</v>
      </c>
      <c r="S26" s="394">
        <f>S27</f>
        <v>0</v>
      </c>
      <c r="T26" s="340">
        <f>T27</f>
        <v>0</v>
      </c>
      <c r="U26" s="339">
        <f>U27</f>
        <v>0</v>
      </c>
      <c r="V26" s="339">
        <f>V27</f>
        <v>0</v>
      </c>
      <c r="W26" s="339">
        <f>W27</f>
        <v>0</v>
      </c>
      <c r="X26" s="339">
        <f>X27</f>
        <v>0</v>
      </c>
      <c r="Y26" s="329">
        <f>Y27</f>
        <v>0</v>
      </c>
      <c r="Z26" s="328"/>
      <c r="AA26" s="338"/>
    </row>
    <row r="27" spans="1:27" s="327" customFormat="1" ht="31.5" x14ac:dyDescent="0.25">
      <c r="A27" s="336" t="s">
        <v>149</v>
      </c>
      <c r="B27" s="315" t="s">
        <v>256</v>
      </c>
      <c r="C27" s="334">
        <v>58.000999999999998</v>
      </c>
      <c r="D27" s="330"/>
      <c r="E27" s="306"/>
      <c r="F27" s="306"/>
      <c r="G27" s="306"/>
      <c r="H27" s="331"/>
      <c r="I27" s="333"/>
      <c r="J27" s="357"/>
      <c r="K27" s="357"/>
      <c r="L27" s="357"/>
      <c r="M27" s="357"/>
      <c r="N27" s="356"/>
      <c r="O27" s="352"/>
      <c r="P27" s="306"/>
      <c r="Q27" s="351"/>
      <c r="R27" s="351"/>
      <c r="S27" s="355"/>
      <c r="T27" s="354"/>
      <c r="U27" s="351"/>
      <c r="V27" s="351"/>
      <c r="W27" s="351"/>
      <c r="X27" s="351"/>
      <c r="Y27" s="346">
        <f>X27+W27+V27+U27+S27+T27</f>
        <v>0</v>
      </c>
      <c r="Z27" s="328"/>
      <c r="AA27" s="328"/>
    </row>
    <row r="28" spans="1:27" s="337" customFormat="1" x14ac:dyDescent="0.25">
      <c r="A28" s="393"/>
      <c r="B28" s="389" t="s">
        <v>46</v>
      </c>
      <c r="C28" s="348">
        <f>SUM(C29:C30)</f>
        <v>16.25</v>
      </c>
      <c r="D28" s="340"/>
      <c r="E28" s="339"/>
      <c r="F28" s="339"/>
      <c r="G28" s="339"/>
      <c r="H28" s="343"/>
      <c r="I28" s="345"/>
      <c r="J28" s="365"/>
      <c r="K28" s="365"/>
      <c r="L28" s="365"/>
      <c r="M28" s="365"/>
      <c r="N28" s="364"/>
      <c r="O28" s="342">
        <f>SUM(O29:O30)</f>
        <v>0</v>
      </c>
      <c r="P28" s="339">
        <f>SUM(P29:P30)</f>
        <v>0</v>
      </c>
      <c r="Q28" s="339">
        <f>SUM(Q29:Q30)</f>
        <v>0</v>
      </c>
      <c r="R28" s="339">
        <f>SUM(R29:R30)</f>
        <v>0</v>
      </c>
      <c r="S28" s="341">
        <f>SUM(S29:S30)</f>
        <v>0</v>
      </c>
      <c r="T28" s="340">
        <f>SUM(T29:T30)</f>
        <v>16.718</v>
      </c>
      <c r="U28" s="339">
        <f>SUM(U29:U30)</f>
        <v>0</v>
      </c>
      <c r="V28" s="339">
        <f>SUM(V29:V30)</f>
        <v>0</v>
      </c>
      <c r="W28" s="339">
        <f>SUM(W29:W30)</f>
        <v>0</v>
      </c>
      <c r="X28" s="339">
        <f>SUM(X29:X30)</f>
        <v>0</v>
      </c>
      <c r="Y28" s="329">
        <f>SUM(Y29:Y30)</f>
        <v>16.718</v>
      </c>
      <c r="Z28" s="328"/>
      <c r="AA28" s="338"/>
    </row>
    <row r="29" spans="1:27" s="337" customFormat="1" ht="47.25" x14ac:dyDescent="0.25">
      <c r="A29" s="336" t="s">
        <v>147</v>
      </c>
      <c r="B29" s="370" t="s">
        <v>148</v>
      </c>
      <c r="C29" s="334">
        <v>6.5</v>
      </c>
      <c r="D29" s="330"/>
      <c r="E29" s="306"/>
      <c r="F29" s="306"/>
      <c r="G29" s="306"/>
      <c r="H29" s="343"/>
      <c r="I29" s="345"/>
      <c r="J29" s="365"/>
      <c r="K29" s="365"/>
      <c r="L29" s="365"/>
      <c r="M29" s="365"/>
      <c r="N29" s="364"/>
      <c r="O29" s="363"/>
      <c r="P29" s="360"/>
      <c r="Q29" s="360"/>
      <c r="R29" s="360"/>
      <c r="S29" s="362"/>
      <c r="T29" s="354">
        <v>6.6719999999999997</v>
      </c>
      <c r="U29" s="360"/>
      <c r="V29" s="360"/>
      <c r="W29" s="360"/>
      <c r="X29" s="360"/>
      <c r="Y29" s="346">
        <f>X29+W29+V29+U29+S29+T29</f>
        <v>6.6719999999999997</v>
      </c>
      <c r="Z29" s="328"/>
      <c r="AA29" s="338"/>
    </row>
    <row r="30" spans="1:27" s="327" customFormat="1" x14ac:dyDescent="0.25">
      <c r="A30" s="336" t="s">
        <v>145</v>
      </c>
      <c r="B30" s="315" t="s">
        <v>146</v>
      </c>
      <c r="C30" s="334">
        <v>9.75</v>
      </c>
      <c r="D30" s="330"/>
      <c r="E30" s="306"/>
      <c r="F30" s="306"/>
      <c r="G30" s="306"/>
      <c r="H30" s="331"/>
      <c r="I30" s="333"/>
      <c r="J30" s="357"/>
      <c r="K30" s="357"/>
      <c r="L30" s="357"/>
      <c r="M30" s="357"/>
      <c r="N30" s="356"/>
      <c r="O30" s="352"/>
      <c r="P30" s="306"/>
      <c r="Q30" s="351"/>
      <c r="R30" s="351"/>
      <c r="S30" s="355"/>
      <c r="T30" s="354">
        <v>10.045999999999999</v>
      </c>
      <c r="U30" s="351"/>
      <c r="V30" s="351"/>
      <c r="W30" s="351"/>
      <c r="X30" s="351"/>
      <c r="Y30" s="346">
        <f>X30+W30+V30+U30+S30+T30</f>
        <v>10.045999999999999</v>
      </c>
      <c r="Z30" s="328"/>
      <c r="AA30" s="328"/>
    </row>
    <row r="31" spans="1:27" s="337" customFormat="1" x14ac:dyDescent="0.25">
      <c r="A31" s="336"/>
      <c r="B31" s="389" t="s">
        <v>45</v>
      </c>
      <c r="C31" s="348">
        <f>C32+C33</f>
        <v>28.427</v>
      </c>
      <c r="D31" s="340"/>
      <c r="E31" s="339"/>
      <c r="F31" s="339"/>
      <c r="G31" s="339"/>
      <c r="H31" s="343"/>
      <c r="I31" s="345"/>
      <c r="J31" s="365"/>
      <c r="K31" s="365"/>
      <c r="L31" s="365"/>
      <c r="M31" s="365"/>
      <c r="N31" s="364"/>
      <c r="O31" s="342">
        <f>O32+O33</f>
        <v>0</v>
      </c>
      <c r="P31" s="339">
        <f>P32+P33</f>
        <v>1.8049999999999999</v>
      </c>
      <c r="Q31" s="339">
        <f>Q32+Q33</f>
        <v>0</v>
      </c>
      <c r="R31" s="339">
        <f>R32+R33</f>
        <v>0</v>
      </c>
      <c r="S31" s="341">
        <f>S32+S33</f>
        <v>1.8049999999999999</v>
      </c>
      <c r="T31" s="340">
        <f>T32+T33</f>
        <v>26.901</v>
      </c>
      <c r="U31" s="339">
        <f>U32+U33</f>
        <v>0</v>
      </c>
      <c r="V31" s="339">
        <f>V32+V33</f>
        <v>0</v>
      </c>
      <c r="W31" s="339">
        <f>W32+W33</f>
        <v>0</v>
      </c>
      <c r="X31" s="339">
        <f>X32+X33</f>
        <v>0</v>
      </c>
      <c r="Y31" s="329">
        <f>Y32+Y33</f>
        <v>28.706</v>
      </c>
      <c r="Z31" s="328"/>
      <c r="AA31" s="338"/>
    </row>
    <row r="32" spans="1:27" s="327" customFormat="1" x14ac:dyDescent="0.25">
      <c r="A32" s="336" t="s">
        <v>143</v>
      </c>
      <c r="B32" s="370" t="s">
        <v>144</v>
      </c>
      <c r="C32" s="334">
        <v>1.8049999999999999</v>
      </c>
      <c r="D32" s="330"/>
      <c r="E32" s="306"/>
      <c r="F32" s="306"/>
      <c r="G32" s="306"/>
      <c r="H32" s="331"/>
      <c r="I32" s="333"/>
      <c r="J32" s="357"/>
      <c r="K32" s="357"/>
      <c r="L32" s="357"/>
      <c r="M32" s="357"/>
      <c r="N32" s="356"/>
      <c r="O32" s="352"/>
      <c r="P32" s="306">
        <v>1.8049999999999999</v>
      </c>
      <c r="Q32" s="351"/>
      <c r="R32" s="351"/>
      <c r="S32" s="355">
        <f>R32+Q32+P32+O32</f>
        <v>1.8049999999999999</v>
      </c>
      <c r="T32" s="354"/>
      <c r="U32" s="351"/>
      <c r="V32" s="351"/>
      <c r="W32" s="351"/>
      <c r="X32" s="351"/>
      <c r="Y32" s="346">
        <f>X32+W32+V32+U32+S32+T32</f>
        <v>1.8049999999999999</v>
      </c>
      <c r="Z32" s="328"/>
      <c r="AA32" s="328"/>
    </row>
    <row r="33" spans="1:27" s="327" customFormat="1" x14ac:dyDescent="0.25">
      <c r="A33" s="336" t="s">
        <v>141</v>
      </c>
      <c r="B33" s="370" t="s">
        <v>255</v>
      </c>
      <c r="C33" s="334">
        <v>26.622</v>
      </c>
      <c r="D33" s="330"/>
      <c r="E33" s="306"/>
      <c r="F33" s="306"/>
      <c r="G33" s="306"/>
      <c r="H33" s="331"/>
      <c r="I33" s="333"/>
      <c r="J33" s="357"/>
      <c r="K33" s="357"/>
      <c r="L33" s="357"/>
      <c r="M33" s="357"/>
      <c r="N33" s="356"/>
      <c r="O33" s="352"/>
      <c r="P33" s="306"/>
      <c r="Q33" s="351"/>
      <c r="R33" s="351"/>
      <c r="S33" s="355"/>
      <c r="T33" s="354">
        <v>26.901</v>
      </c>
      <c r="U33" s="351"/>
      <c r="V33" s="351"/>
      <c r="W33" s="351"/>
      <c r="X33" s="351"/>
      <c r="Y33" s="346">
        <f>X33+W33+V33+U33+S33+T33</f>
        <v>26.901</v>
      </c>
      <c r="Z33" s="328"/>
      <c r="AA33" s="328"/>
    </row>
    <row r="34" spans="1:27" s="337" customFormat="1" x14ac:dyDescent="0.25">
      <c r="A34" s="336"/>
      <c r="B34" s="389" t="s">
        <v>42</v>
      </c>
      <c r="C34" s="348">
        <f>SUM(C35:C37)</f>
        <v>162.01900000000001</v>
      </c>
      <c r="D34" s="340"/>
      <c r="E34" s="339"/>
      <c r="F34" s="339"/>
      <c r="G34" s="339"/>
      <c r="H34" s="343"/>
      <c r="I34" s="345"/>
      <c r="J34" s="365"/>
      <c r="K34" s="365"/>
      <c r="L34" s="365"/>
      <c r="M34" s="365"/>
      <c r="N34" s="364"/>
      <c r="O34" s="342">
        <f>SUM(O35:O37)</f>
        <v>0</v>
      </c>
      <c r="P34" s="339">
        <f>SUM(P35:P37)</f>
        <v>0</v>
      </c>
      <c r="Q34" s="339">
        <f>SUM(Q35:Q37)</f>
        <v>0</v>
      </c>
      <c r="R34" s="339">
        <f>SUM(R35:R37)</f>
        <v>0</v>
      </c>
      <c r="S34" s="341">
        <f>SUM(S35:S37)</f>
        <v>0</v>
      </c>
      <c r="T34" s="340">
        <f>SUM(T35:T37)</f>
        <v>67.468999999999994</v>
      </c>
      <c r="U34" s="339">
        <f>SUM(U35:U37)</f>
        <v>35.22</v>
      </c>
      <c r="V34" s="339">
        <f>SUM(V35:V37)</f>
        <v>30.007000000000001</v>
      </c>
      <c r="W34" s="339">
        <f>SUM(W35:W37)</f>
        <v>0</v>
      </c>
      <c r="X34" s="339">
        <f>SUM(X35:X37)</f>
        <v>6.7130000000000001</v>
      </c>
      <c r="Y34" s="329">
        <f>SUM(Y35:Y37)</f>
        <v>139.40899999999999</v>
      </c>
      <c r="Z34" s="328"/>
      <c r="AA34" s="338"/>
    </row>
    <row r="35" spans="1:27" s="327" customFormat="1" x14ac:dyDescent="0.25">
      <c r="A35" s="336" t="s">
        <v>254</v>
      </c>
      <c r="B35" s="93" t="s">
        <v>140</v>
      </c>
      <c r="C35" s="334">
        <v>119.742</v>
      </c>
      <c r="D35" s="330"/>
      <c r="E35" s="306"/>
      <c r="F35" s="306"/>
      <c r="G35" s="306"/>
      <c r="H35" s="331"/>
      <c r="I35" s="333"/>
      <c r="J35" s="357"/>
      <c r="K35" s="357"/>
      <c r="L35" s="357"/>
      <c r="M35" s="357"/>
      <c r="N35" s="356"/>
      <c r="O35" s="352"/>
      <c r="P35" s="306"/>
      <c r="Q35" s="351"/>
      <c r="R35" s="351"/>
      <c r="S35" s="355">
        <f>R35</f>
        <v>0</v>
      </c>
      <c r="T35" s="354">
        <f>7.427+37.663</f>
        <v>45.089999999999996</v>
      </c>
      <c r="U35" s="351">
        <v>19.920000000000002</v>
      </c>
      <c r="V35" s="351">
        <v>30.007000000000001</v>
      </c>
      <c r="W35" s="351"/>
      <c r="X35" s="351"/>
      <c r="Y35" s="346">
        <f>X35+W35+V35+U35+S35+T35</f>
        <v>95.016999999999996</v>
      </c>
      <c r="Z35" s="328"/>
      <c r="AA35" s="328"/>
    </row>
    <row r="36" spans="1:27" s="327" customFormat="1" ht="31.5" x14ac:dyDescent="0.25">
      <c r="A36" s="316">
        <v>7</v>
      </c>
      <c r="B36" s="93" t="s">
        <v>139</v>
      </c>
      <c r="C36" s="334">
        <v>6.7</v>
      </c>
      <c r="D36" s="330"/>
      <c r="E36" s="306"/>
      <c r="F36" s="306"/>
      <c r="G36" s="306"/>
      <c r="H36" s="331"/>
      <c r="I36" s="333"/>
      <c r="J36" s="357"/>
      <c r="K36" s="357"/>
      <c r="L36" s="357"/>
      <c r="M36" s="357"/>
      <c r="N36" s="356"/>
      <c r="O36" s="352"/>
      <c r="P36" s="306"/>
      <c r="Q36" s="351"/>
      <c r="R36" s="351"/>
      <c r="S36" s="355"/>
      <c r="T36" s="354"/>
      <c r="U36" s="351"/>
      <c r="V36" s="351"/>
      <c r="W36" s="351"/>
      <c r="X36" s="351">
        <f>0.713+6</f>
        <v>6.7130000000000001</v>
      </c>
      <c r="Y36" s="346">
        <f>X36+W36+V36+U36+S36+T36</f>
        <v>6.7130000000000001</v>
      </c>
      <c r="Z36" s="328"/>
      <c r="AA36" s="328"/>
    </row>
    <row r="37" spans="1:27" s="327" customFormat="1" ht="31.5" x14ac:dyDescent="0.25">
      <c r="A37" s="316">
        <v>8</v>
      </c>
      <c r="B37" s="93" t="s">
        <v>136</v>
      </c>
      <c r="C37" s="334">
        <v>35.576999999999998</v>
      </c>
      <c r="D37" s="330"/>
      <c r="E37" s="306"/>
      <c r="F37" s="306"/>
      <c r="G37" s="306"/>
      <c r="H37" s="331"/>
      <c r="I37" s="333"/>
      <c r="J37" s="357"/>
      <c r="K37" s="357"/>
      <c r="L37" s="357"/>
      <c r="M37" s="357"/>
      <c r="N37" s="356"/>
      <c r="O37" s="352"/>
      <c r="P37" s="306"/>
      <c r="Q37" s="351"/>
      <c r="R37" s="351"/>
      <c r="S37" s="355"/>
      <c r="T37" s="354">
        <f>22.379</f>
        <v>22.379000000000001</v>
      </c>
      <c r="U37" s="351">
        <f>15.3</f>
        <v>15.3</v>
      </c>
      <c r="V37" s="351"/>
      <c r="W37" s="351"/>
      <c r="X37" s="351"/>
      <c r="Y37" s="346">
        <f>X37+W37+V37+U37+S37+T37</f>
        <v>37.679000000000002</v>
      </c>
      <c r="Z37" s="328"/>
      <c r="AA37" s="328"/>
    </row>
    <row r="38" spans="1:27" s="337" customFormat="1" ht="15.75" hidden="1" customHeight="1" x14ac:dyDescent="0.25">
      <c r="A38" s="318"/>
      <c r="B38" s="389" t="s">
        <v>41</v>
      </c>
      <c r="C38" s="348"/>
      <c r="D38" s="340"/>
      <c r="E38" s="339"/>
      <c r="F38" s="339"/>
      <c r="G38" s="339"/>
      <c r="H38" s="343"/>
      <c r="I38" s="345"/>
      <c r="J38" s="365"/>
      <c r="K38" s="365"/>
      <c r="L38" s="365"/>
      <c r="M38" s="365"/>
      <c r="N38" s="364"/>
      <c r="O38" s="363"/>
      <c r="P38" s="339"/>
      <c r="Q38" s="360"/>
      <c r="R38" s="351"/>
      <c r="S38" s="362"/>
      <c r="T38" s="361"/>
      <c r="U38" s="360"/>
      <c r="V38" s="360"/>
      <c r="W38" s="360"/>
      <c r="X38" s="360"/>
      <c r="Y38" s="359"/>
      <c r="Z38" s="328"/>
      <c r="AA38" s="338"/>
    </row>
    <row r="39" spans="1:27" s="337" customFormat="1" ht="15.75" hidden="1" customHeight="1" x14ac:dyDescent="0.25">
      <c r="A39" s="318"/>
      <c r="B39" s="389" t="s">
        <v>40</v>
      </c>
      <c r="C39" s="348"/>
      <c r="D39" s="340"/>
      <c r="E39" s="339"/>
      <c r="F39" s="339"/>
      <c r="G39" s="339"/>
      <c r="H39" s="343"/>
      <c r="I39" s="345"/>
      <c r="J39" s="365"/>
      <c r="K39" s="365"/>
      <c r="L39" s="365"/>
      <c r="M39" s="365"/>
      <c r="N39" s="364"/>
      <c r="O39" s="363"/>
      <c r="P39" s="339"/>
      <c r="Q39" s="360"/>
      <c r="R39" s="351"/>
      <c r="S39" s="362"/>
      <c r="T39" s="361"/>
      <c r="U39" s="360"/>
      <c r="V39" s="360"/>
      <c r="W39" s="360"/>
      <c r="X39" s="360"/>
      <c r="Y39" s="359"/>
      <c r="Z39" s="328"/>
      <c r="AA39" s="338"/>
    </row>
    <row r="40" spans="1:27" s="337" customFormat="1" ht="15.75" hidden="1" customHeight="1" x14ac:dyDescent="0.25">
      <c r="A40" s="318"/>
      <c r="B40" s="389" t="s">
        <v>39</v>
      </c>
      <c r="C40" s="348"/>
      <c r="D40" s="340"/>
      <c r="E40" s="339"/>
      <c r="F40" s="339"/>
      <c r="G40" s="339"/>
      <c r="H40" s="343"/>
      <c r="I40" s="345"/>
      <c r="J40" s="365"/>
      <c r="K40" s="365"/>
      <c r="L40" s="365"/>
      <c r="M40" s="365"/>
      <c r="N40" s="364"/>
      <c r="O40" s="363"/>
      <c r="P40" s="339"/>
      <c r="Q40" s="360"/>
      <c r="R40" s="351"/>
      <c r="S40" s="362"/>
      <c r="T40" s="361"/>
      <c r="U40" s="360"/>
      <c r="V40" s="360"/>
      <c r="W40" s="360"/>
      <c r="X40" s="360"/>
      <c r="Y40" s="359"/>
      <c r="Z40" s="328"/>
      <c r="AA40" s="338"/>
    </row>
    <row r="41" spans="1:27" s="337" customFormat="1" ht="15.75" hidden="1" customHeight="1" x14ac:dyDescent="0.25">
      <c r="A41" s="318"/>
      <c r="B41" s="389" t="s">
        <v>38</v>
      </c>
      <c r="C41" s="348"/>
      <c r="D41" s="340"/>
      <c r="E41" s="339"/>
      <c r="F41" s="339"/>
      <c r="G41" s="339"/>
      <c r="H41" s="343"/>
      <c r="I41" s="345"/>
      <c r="J41" s="365"/>
      <c r="K41" s="365"/>
      <c r="L41" s="365"/>
      <c r="M41" s="365"/>
      <c r="N41" s="364"/>
      <c r="O41" s="363"/>
      <c r="P41" s="339"/>
      <c r="Q41" s="360"/>
      <c r="R41" s="351"/>
      <c r="S41" s="362"/>
      <c r="T41" s="361"/>
      <c r="U41" s="360"/>
      <c r="V41" s="360"/>
      <c r="W41" s="360"/>
      <c r="X41" s="360"/>
      <c r="Y41" s="359"/>
      <c r="Z41" s="328"/>
      <c r="AA41" s="338"/>
    </row>
    <row r="42" spans="1:27" s="337" customFormat="1" ht="15.75" hidden="1" customHeight="1" x14ac:dyDescent="0.25">
      <c r="A42" s="318"/>
      <c r="B42" s="389" t="s">
        <v>37</v>
      </c>
      <c r="C42" s="348"/>
      <c r="D42" s="340"/>
      <c r="E42" s="339"/>
      <c r="F42" s="339"/>
      <c r="G42" s="339"/>
      <c r="H42" s="343"/>
      <c r="I42" s="345"/>
      <c r="J42" s="344"/>
      <c r="K42" s="344"/>
      <c r="L42" s="344"/>
      <c r="M42" s="344"/>
      <c r="N42" s="343"/>
      <c r="O42" s="342"/>
      <c r="P42" s="339"/>
      <c r="Q42" s="339"/>
      <c r="R42" s="351"/>
      <c r="S42" s="341"/>
      <c r="T42" s="340"/>
      <c r="U42" s="339"/>
      <c r="V42" s="339"/>
      <c r="W42" s="339"/>
      <c r="X42" s="339"/>
      <c r="Y42" s="329"/>
      <c r="Z42" s="328"/>
      <c r="AA42" s="338"/>
    </row>
    <row r="43" spans="1:27" s="337" customFormat="1" x14ac:dyDescent="0.25">
      <c r="A43" s="318"/>
      <c r="B43" s="389" t="s">
        <v>36</v>
      </c>
      <c r="C43" s="348">
        <f>C44+C47+C49</f>
        <v>820.35400000000004</v>
      </c>
      <c r="D43" s="340"/>
      <c r="E43" s="339"/>
      <c r="F43" s="339"/>
      <c r="G43" s="339" t="str">
        <f>G44</f>
        <v>25 МВА</v>
      </c>
      <c r="H43" s="343" t="s">
        <v>250</v>
      </c>
      <c r="I43" s="345"/>
      <c r="J43" s="344"/>
      <c r="K43" s="344"/>
      <c r="L43" s="344" t="s">
        <v>248</v>
      </c>
      <c r="M43" s="344"/>
      <c r="N43" s="343" t="s">
        <v>253</v>
      </c>
      <c r="O43" s="342">
        <f>O44+O47+O49</f>
        <v>0</v>
      </c>
      <c r="P43" s="339">
        <f>P44+P47+P49</f>
        <v>0</v>
      </c>
      <c r="Q43" s="339">
        <f>Q44+Q47+Q49</f>
        <v>0</v>
      </c>
      <c r="R43" s="339">
        <f>R44+R47+R49</f>
        <v>54.6434</v>
      </c>
      <c r="S43" s="341">
        <f>S44+S47+S49</f>
        <v>54.6434</v>
      </c>
      <c r="T43" s="340">
        <f>T44+T47+T49</f>
        <v>3.355</v>
      </c>
      <c r="U43" s="339">
        <f>U44+U47+U49</f>
        <v>0</v>
      </c>
      <c r="V43" s="339">
        <f>V44+V47+V49</f>
        <v>0</v>
      </c>
      <c r="W43" s="339">
        <f>W44+W47+W49</f>
        <v>349.54</v>
      </c>
      <c r="X43" s="339">
        <f>X44+X47+X49</f>
        <v>124.968</v>
      </c>
      <c r="Y43" s="329">
        <f>Y44+Y47+Y49</f>
        <v>532.50639999999999</v>
      </c>
      <c r="Z43" s="338"/>
      <c r="AA43" s="338"/>
    </row>
    <row r="44" spans="1:27" s="337" customFormat="1" x14ac:dyDescent="0.25">
      <c r="A44" s="318"/>
      <c r="B44" s="389" t="s">
        <v>252</v>
      </c>
      <c r="C44" s="348">
        <f>C45+C46</f>
        <v>470.82300000000004</v>
      </c>
      <c r="D44" s="340"/>
      <c r="E44" s="339"/>
      <c r="F44" s="339"/>
      <c r="G44" s="339" t="str">
        <f>G46</f>
        <v>25 МВА</v>
      </c>
      <c r="H44" s="343" t="s">
        <v>250</v>
      </c>
      <c r="I44" s="345"/>
      <c r="J44" s="344"/>
      <c r="K44" s="344"/>
      <c r="L44" s="344"/>
      <c r="M44" s="344"/>
      <c r="N44" s="343" t="s">
        <v>250</v>
      </c>
      <c r="O44" s="342">
        <f>O45+O46</f>
        <v>0</v>
      </c>
      <c r="P44" s="339">
        <f>P45+P46</f>
        <v>0</v>
      </c>
      <c r="Q44" s="339">
        <f>Q45+Q46</f>
        <v>0</v>
      </c>
      <c r="R44" s="339">
        <f>R45+R46</f>
        <v>54.6434</v>
      </c>
      <c r="S44" s="341">
        <f>S45+S46</f>
        <v>54.6434</v>
      </c>
      <c r="T44" s="340">
        <f>T45+T46</f>
        <v>3.355</v>
      </c>
      <c r="U44" s="339">
        <f>U45+U46</f>
        <v>0</v>
      </c>
      <c r="V44" s="339">
        <f>V45+V46</f>
        <v>0</v>
      </c>
      <c r="W44" s="339">
        <f>W45+W46</f>
        <v>0</v>
      </c>
      <c r="X44" s="339">
        <f>X45+X46</f>
        <v>124.968</v>
      </c>
      <c r="Y44" s="329">
        <f>Y45+Y46</f>
        <v>182.96639999999999</v>
      </c>
      <c r="Z44" s="338"/>
      <c r="AA44" s="338"/>
    </row>
    <row r="45" spans="1:27" s="327" customFormat="1" x14ac:dyDescent="0.25">
      <c r="A45" s="336" t="s">
        <v>135</v>
      </c>
      <c r="B45" s="315" t="s">
        <v>251</v>
      </c>
      <c r="C45" s="334">
        <v>114.538</v>
      </c>
      <c r="D45" s="330"/>
      <c r="E45" s="306"/>
      <c r="F45" s="306"/>
      <c r="G45" s="306"/>
      <c r="H45" s="331"/>
      <c r="I45" s="333"/>
      <c r="J45" s="332"/>
      <c r="K45" s="332"/>
      <c r="L45" s="332"/>
      <c r="M45" s="332"/>
      <c r="N45" s="331"/>
      <c r="O45" s="307"/>
      <c r="P45" s="306"/>
      <c r="Q45" s="306"/>
      <c r="R45" s="351"/>
      <c r="S45" s="319"/>
      <c r="T45" s="330"/>
      <c r="U45" s="306"/>
      <c r="V45" s="306"/>
      <c r="W45" s="350"/>
      <c r="X45" s="350">
        <v>124.968</v>
      </c>
      <c r="Y45" s="346">
        <f>X45+W45+V45+U45+S45+T45</f>
        <v>124.968</v>
      </c>
      <c r="Z45" s="328"/>
      <c r="AA45" s="328"/>
    </row>
    <row r="46" spans="1:27" s="327" customFormat="1" ht="31.5" x14ac:dyDescent="0.25">
      <c r="A46" s="336" t="s">
        <v>133</v>
      </c>
      <c r="B46" s="315" t="s">
        <v>132</v>
      </c>
      <c r="C46" s="334">
        <v>356.28500000000003</v>
      </c>
      <c r="D46" s="330"/>
      <c r="E46" s="306"/>
      <c r="F46" s="306"/>
      <c r="G46" s="306" t="s">
        <v>250</v>
      </c>
      <c r="H46" s="331" t="s">
        <v>250</v>
      </c>
      <c r="I46" s="333"/>
      <c r="J46" s="332"/>
      <c r="K46" s="332"/>
      <c r="L46" s="332"/>
      <c r="M46" s="332"/>
      <c r="N46" s="331" t="s">
        <v>250</v>
      </c>
      <c r="O46" s="352"/>
      <c r="P46" s="306"/>
      <c r="Q46" s="351"/>
      <c r="R46" s="351">
        <v>54.6434</v>
      </c>
      <c r="S46" s="319">
        <f>R46+Q46+P46+O46</f>
        <v>54.6434</v>
      </c>
      <c r="T46" s="330">
        <v>3.355</v>
      </c>
      <c r="U46" s="306"/>
      <c r="V46" s="306"/>
      <c r="W46" s="306"/>
      <c r="X46" s="306"/>
      <c r="Y46" s="346">
        <f>X46+W46+V46+U46+S46+T46</f>
        <v>57.998399999999997</v>
      </c>
      <c r="Z46" s="328"/>
      <c r="AA46" s="328"/>
    </row>
    <row r="47" spans="1:27" s="337" customFormat="1" x14ac:dyDescent="0.25">
      <c r="A47" s="393"/>
      <c r="B47" s="389" t="s">
        <v>249</v>
      </c>
      <c r="C47" s="348">
        <f>C48</f>
        <v>349.53100000000001</v>
      </c>
      <c r="D47" s="340"/>
      <c r="E47" s="339"/>
      <c r="F47" s="339"/>
      <c r="G47" s="339"/>
      <c r="H47" s="343"/>
      <c r="I47" s="345"/>
      <c r="J47" s="344"/>
      <c r="K47" s="344"/>
      <c r="L47" s="344" t="s">
        <v>248</v>
      </c>
      <c r="M47" s="344"/>
      <c r="N47" s="343" t="s">
        <v>248</v>
      </c>
      <c r="O47" s="342">
        <f>O48</f>
        <v>0</v>
      </c>
      <c r="P47" s="339">
        <f>P48</f>
        <v>0</v>
      </c>
      <c r="Q47" s="339">
        <f>Q48</f>
        <v>0</v>
      </c>
      <c r="R47" s="339">
        <f>R48</f>
        <v>0</v>
      </c>
      <c r="S47" s="341">
        <f>S48</f>
        <v>0</v>
      </c>
      <c r="T47" s="340">
        <f>T48</f>
        <v>0</v>
      </c>
      <c r="U47" s="339">
        <f>U48</f>
        <v>0</v>
      </c>
      <c r="V47" s="339">
        <f>V48</f>
        <v>0</v>
      </c>
      <c r="W47" s="339">
        <f>W48</f>
        <v>349.54</v>
      </c>
      <c r="X47" s="339">
        <f>X48</f>
        <v>0</v>
      </c>
      <c r="Y47" s="329">
        <f>Y48</f>
        <v>349.54</v>
      </c>
      <c r="Z47" s="338"/>
      <c r="AA47" s="338"/>
    </row>
    <row r="48" spans="1:27" s="327" customFormat="1" ht="31.5" x14ac:dyDescent="0.25">
      <c r="A48" s="336" t="s">
        <v>131</v>
      </c>
      <c r="B48" s="315" t="s">
        <v>130</v>
      </c>
      <c r="C48" s="334">
        <v>349.53100000000001</v>
      </c>
      <c r="D48" s="330"/>
      <c r="E48" s="306"/>
      <c r="F48" s="306"/>
      <c r="G48" s="306"/>
      <c r="H48" s="331"/>
      <c r="I48" s="333"/>
      <c r="J48" s="332"/>
      <c r="K48" s="332"/>
      <c r="L48" s="332" t="s">
        <v>248</v>
      </c>
      <c r="M48" s="332"/>
      <c r="N48" s="331" t="s">
        <v>248</v>
      </c>
      <c r="O48" s="307"/>
      <c r="P48" s="306"/>
      <c r="Q48" s="306"/>
      <c r="R48" s="351"/>
      <c r="S48" s="319"/>
      <c r="T48" s="330"/>
      <c r="U48" s="306"/>
      <c r="V48" s="306"/>
      <c r="W48" s="306">
        <v>349.54</v>
      </c>
      <c r="X48" s="306"/>
      <c r="Y48" s="346">
        <f>X48+W48+V48+U48+S48+T48</f>
        <v>349.54</v>
      </c>
      <c r="Z48" s="328"/>
      <c r="AA48" s="328"/>
    </row>
    <row r="49" spans="1:27" s="337" customFormat="1" x14ac:dyDescent="0.25">
      <c r="A49" s="392"/>
      <c r="B49" s="389" t="s">
        <v>126</v>
      </c>
      <c r="C49" s="348"/>
      <c r="D49" s="340"/>
      <c r="E49" s="339"/>
      <c r="F49" s="339"/>
      <c r="G49" s="339"/>
      <c r="H49" s="343"/>
      <c r="I49" s="345"/>
      <c r="J49" s="344"/>
      <c r="K49" s="344"/>
      <c r="L49" s="344"/>
      <c r="M49" s="344"/>
      <c r="N49" s="343"/>
      <c r="O49" s="342"/>
      <c r="P49" s="339"/>
      <c r="Q49" s="339"/>
      <c r="R49" s="351"/>
      <c r="S49" s="341"/>
      <c r="T49" s="340"/>
      <c r="U49" s="339"/>
      <c r="V49" s="339"/>
      <c r="W49" s="339"/>
      <c r="X49" s="339"/>
      <c r="Y49" s="329"/>
      <c r="Z49" s="328"/>
      <c r="AA49" s="338"/>
    </row>
    <row r="50" spans="1:27" s="337" customFormat="1" ht="31.5" x14ac:dyDescent="0.25">
      <c r="A50" s="366" t="s">
        <v>125</v>
      </c>
      <c r="B50" s="389" t="s">
        <v>54</v>
      </c>
      <c r="C50" s="348">
        <f>SUM(C51:C51)</f>
        <v>312.16000000000003</v>
      </c>
      <c r="D50" s="340"/>
      <c r="E50" s="339"/>
      <c r="F50" s="339"/>
      <c r="G50" s="339"/>
      <c r="H50" s="343"/>
      <c r="I50" s="345"/>
      <c r="J50" s="344"/>
      <c r="K50" s="344"/>
      <c r="L50" s="344"/>
      <c r="M50" s="344"/>
      <c r="N50" s="343"/>
      <c r="O50" s="342">
        <f>SUM(O51:O51)</f>
        <v>0</v>
      </c>
      <c r="P50" s="339">
        <f>SUM(P51:P51)</f>
        <v>0</v>
      </c>
      <c r="Q50" s="339">
        <f>SUM(Q51:Q51)</f>
        <v>0</v>
      </c>
      <c r="R50" s="339">
        <f>SUM(R51:R51)</f>
        <v>63.081000000000003</v>
      </c>
      <c r="S50" s="341">
        <f>SUM(S51:S51)</f>
        <v>63.081000000000003</v>
      </c>
      <c r="T50" s="340">
        <f>SUM(T51:T51)</f>
        <v>50</v>
      </c>
      <c r="U50" s="339">
        <f>SUM(U51:U51)</f>
        <v>35.283999999999999</v>
      </c>
      <c r="V50" s="339">
        <f>SUM(V51:V51)</f>
        <v>9</v>
      </c>
      <c r="W50" s="339">
        <f>SUM(W51:W51)</f>
        <v>9</v>
      </c>
      <c r="X50" s="339">
        <f>SUM(X51:X51)</f>
        <v>9</v>
      </c>
      <c r="Y50" s="329">
        <f>SUM(Y51:Y51)</f>
        <v>175.36500000000001</v>
      </c>
      <c r="Z50" s="328"/>
      <c r="AA50" s="338"/>
    </row>
    <row r="51" spans="1:27" s="327" customFormat="1" ht="31.5" x14ac:dyDescent="0.25">
      <c r="A51" s="336" t="s">
        <v>129</v>
      </c>
      <c r="B51" s="315" t="s">
        <v>123</v>
      </c>
      <c r="C51" s="334">
        <v>312.16000000000003</v>
      </c>
      <c r="D51" s="330"/>
      <c r="E51" s="306"/>
      <c r="F51" s="306"/>
      <c r="G51" s="306"/>
      <c r="H51" s="331"/>
      <c r="I51" s="333"/>
      <c r="J51" s="332"/>
      <c r="K51" s="332"/>
      <c r="L51" s="332"/>
      <c r="M51" s="332"/>
      <c r="N51" s="331"/>
      <c r="O51" s="352"/>
      <c r="P51" s="306"/>
      <c r="Q51" s="351"/>
      <c r="R51" s="351">
        <v>63.081000000000003</v>
      </c>
      <c r="S51" s="319">
        <f>O51+P51+Q51+R51</f>
        <v>63.081000000000003</v>
      </c>
      <c r="T51" s="330">
        <v>50</v>
      </c>
      <c r="U51" s="306">
        <v>35.283999999999999</v>
      </c>
      <c r="V51" s="306">
        <v>9</v>
      </c>
      <c r="W51" s="306">
        <v>9</v>
      </c>
      <c r="X51" s="306">
        <v>9</v>
      </c>
      <c r="Y51" s="346">
        <f>X51+W51+V51+U51+S51+T51</f>
        <v>175.36500000000001</v>
      </c>
      <c r="Z51" s="328"/>
      <c r="AA51" s="328"/>
    </row>
    <row r="52" spans="1:27" s="337" customFormat="1" x14ac:dyDescent="0.25">
      <c r="A52" s="76" t="s">
        <v>122</v>
      </c>
      <c r="B52" s="114" t="s">
        <v>247</v>
      </c>
      <c r="C52" s="348">
        <f>C53+C54</f>
        <v>14.468</v>
      </c>
      <c r="D52" s="340"/>
      <c r="E52" s="339"/>
      <c r="F52" s="339"/>
      <c r="G52" s="339"/>
      <c r="H52" s="343"/>
      <c r="I52" s="345"/>
      <c r="J52" s="344"/>
      <c r="K52" s="344"/>
      <c r="L52" s="344"/>
      <c r="M52" s="344"/>
      <c r="N52" s="343"/>
      <c r="O52" s="342">
        <f>O53+O54</f>
        <v>0.14699999999999999</v>
      </c>
      <c r="P52" s="339">
        <f>P53+P54</f>
        <v>1.18</v>
      </c>
      <c r="Q52" s="339">
        <f>Q53+Q54</f>
        <v>0</v>
      </c>
      <c r="R52" s="339">
        <f>R53+R54</f>
        <v>0</v>
      </c>
      <c r="S52" s="341">
        <f>S53+S54</f>
        <v>1.327</v>
      </c>
      <c r="T52" s="340">
        <f>T53+T54</f>
        <v>2.0209999999999999</v>
      </c>
      <c r="U52" s="339">
        <f>U53+U54</f>
        <v>2.0499999999999998</v>
      </c>
      <c r="V52" s="339">
        <f>V53+V54</f>
        <v>2.2569999999999997</v>
      </c>
      <c r="W52" s="339">
        <f>W53+W54</f>
        <v>2.4829999999999997</v>
      </c>
      <c r="X52" s="339">
        <f>X53+X54</f>
        <v>2.73</v>
      </c>
      <c r="Y52" s="329">
        <f>Y53+Y54</f>
        <v>12.867999999999999</v>
      </c>
      <c r="Z52" s="338"/>
      <c r="AA52" s="338"/>
    </row>
    <row r="53" spans="1:27" s="337" customFormat="1" ht="15.75" hidden="1" customHeight="1" x14ac:dyDescent="0.25">
      <c r="A53" s="76" t="s">
        <v>246</v>
      </c>
      <c r="B53" s="114" t="s">
        <v>232</v>
      </c>
      <c r="C53" s="348"/>
      <c r="D53" s="340"/>
      <c r="E53" s="339"/>
      <c r="F53" s="339"/>
      <c r="G53" s="339"/>
      <c r="H53" s="343"/>
      <c r="I53" s="345"/>
      <c r="J53" s="344"/>
      <c r="K53" s="344"/>
      <c r="L53" s="344"/>
      <c r="M53" s="344"/>
      <c r="N53" s="343"/>
      <c r="O53" s="342"/>
      <c r="P53" s="339"/>
      <c r="Q53" s="339"/>
      <c r="R53" s="339"/>
      <c r="S53" s="341"/>
      <c r="T53" s="340"/>
      <c r="U53" s="339"/>
      <c r="V53" s="339"/>
      <c r="W53" s="339"/>
      <c r="X53" s="339"/>
      <c r="Y53" s="329"/>
      <c r="Z53" s="338"/>
      <c r="AA53" s="338"/>
    </row>
    <row r="54" spans="1:27" s="337" customFormat="1" x14ac:dyDescent="0.25">
      <c r="A54" s="76" t="s">
        <v>245</v>
      </c>
      <c r="B54" s="114" t="s">
        <v>230</v>
      </c>
      <c r="C54" s="348">
        <f>C55+C56</f>
        <v>14.468</v>
      </c>
      <c r="D54" s="340"/>
      <c r="E54" s="339"/>
      <c r="F54" s="339"/>
      <c r="G54" s="339"/>
      <c r="H54" s="343"/>
      <c r="I54" s="345"/>
      <c r="J54" s="344"/>
      <c r="K54" s="344"/>
      <c r="L54" s="344"/>
      <c r="M54" s="344"/>
      <c r="N54" s="343"/>
      <c r="O54" s="342">
        <f>O55+O56</f>
        <v>0.14699999999999999</v>
      </c>
      <c r="P54" s="339">
        <f>P55+P56</f>
        <v>1.18</v>
      </c>
      <c r="Q54" s="339">
        <f>Q55+Q56</f>
        <v>0</v>
      </c>
      <c r="R54" s="339">
        <f>R55+R56</f>
        <v>0</v>
      </c>
      <c r="S54" s="341">
        <f>S55+S56</f>
        <v>1.327</v>
      </c>
      <c r="T54" s="340">
        <f>T55+T56</f>
        <v>2.0209999999999999</v>
      </c>
      <c r="U54" s="339">
        <f>U55+U56</f>
        <v>2.0499999999999998</v>
      </c>
      <c r="V54" s="339">
        <f>V55+V56</f>
        <v>2.2569999999999997</v>
      </c>
      <c r="W54" s="339">
        <f>W55+W56</f>
        <v>2.4829999999999997</v>
      </c>
      <c r="X54" s="339">
        <f>X55+X56</f>
        <v>2.73</v>
      </c>
      <c r="Y54" s="329">
        <f>Y55+Y56</f>
        <v>12.867999999999999</v>
      </c>
      <c r="Z54" s="338"/>
      <c r="AA54" s="338"/>
    </row>
    <row r="55" spans="1:27" s="327" customFormat="1" ht="47.25" x14ac:dyDescent="0.25">
      <c r="A55" s="102">
        <v>13</v>
      </c>
      <c r="B55" s="111" t="s">
        <v>121</v>
      </c>
      <c r="C55" s="334">
        <v>6.2779999999999996</v>
      </c>
      <c r="D55" s="330"/>
      <c r="E55" s="306"/>
      <c r="F55" s="306"/>
      <c r="G55" s="306"/>
      <c r="H55" s="331"/>
      <c r="I55" s="333"/>
      <c r="J55" s="332"/>
      <c r="K55" s="332"/>
      <c r="L55" s="332"/>
      <c r="M55" s="332"/>
      <c r="N55" s="331"/>
      <c r="O55" s="352"/>
      <c r="P55" s="306">
        <v>0.31</v>
      </c>
      <c r="Q55" s="351"/>
      <c r="R55" s="351"/>
      <c r="S55" s="319">
        <v>0.45700000000000002</v>
      </c>
      <c r="T55" s="367">
        <v>1.0209999999999999</v>
      </c>
      <c r="U55" s="350">
        <v>0.95</v>
      </c>
      <c r="V55" s="349">
        <v>1.0469999999999999</v>
      </c>
      <c r="W55" s="349">
        <v>1.1519999999999999</v>
      </c>
      <c r="X55" s="349">
        <v>1.2649999999999999</v>
      </c>
      <c r="Y55" s="346">
        <f>X55+W55+V55+U55+S55+T55</f>
        <v>5.8919999999999995</v>
      </c>
      <c r="Z55" s="328"/>
      <c r="AA55" s="328"/>
    </row>
    <row r="56" spans="1:27" s="327" customFormat="1" ht="31.5" x14ac:dyDescent="0.25">
      <c r="A56" s="102">
        <v>14</v>
      </c>
      <c r="B56" s="391" t="s">
        <v>120</v>
      </c>
      <c r="C56" s="334">
        <v>8.19</v>
      </c>
      <c r="D56" s="330"/>
      <c r="E56" s="306"/>
      <c r="F56" s="306"/>
      <c r="G56" s="306"/>
      <c r="H56" s="331"/>
      <c r="I56" s="333"/>
      <c r="J56" s="332"/>
      <c r="K56" s="332"/>
      <c r="L56" s="332"/>
      <c r="M56" s="332"/>
      <c r="N56" s="331"/>
      <c r="O56" s="352">
        <v>0.14699999999999999</v>
      </c>
      <c r="P56" s="306">
        <v>0.87</v>
      </c>
      <c r="Q56" s="351"/>
      <c r="R56" s="351"/>
      <c r="S56" s="319">
        <v>0.87</v>
      </c>
      <c r="T56" s="367">
        <v>1</v>
      </c>
      <c r="U56" s="350">
        <v>1.1000000000000001</v>
      </c>
      <c r="V56" s="350">
        <v>1.21</v>
      </c>
      <c r="W56" s="349">
        <v>1.331</v>
      </c>
      <c r="X56" s="349">
        <v>1.4650000000000001</v>
      </c>
      <c r="Y56" s="346">
        <f>X56+W56+V56+U56+S56+T56</f>
        <v>6.976</v>
      </c>
      <c r="Z56" s="328"/>
      <c r="AA56" s="328"/>
    </row>
    <row r="57" spans="1:27" s="337" customFormat="1" ht="31.5" x14ac:dyDescent="0.25">
      <c r="A57" s="76" t="s">
        <v>119</v>
      </c>
      <c r="B57" s="389" t="s">
        <v>118</v>
      </c>
      <c r="C57" s="348">
        <f>SUM(C58:C59)</f>
        <v>3.9729999999999999</v>
      </c>
      <c r="D57" s="340"/>
      <c r="E57" s="339"/>
      <c r="F57" s="339"/>
      <c r="G57" s="339"/>
      <c r="H57" s="343"/>
      <c r="I57" s="345"/>
      <c r="J57" s="344"/>
      <c r="K57" s="344"/>
      <c r="L57" s="344"/>
      <c r="M57" s="344"/>
      <c r="N57" s="343"/>
      <c r="O57" s="342">
        <f>SUM(O58:O59)</f>
        <v>0</v>
      </c>
      <c r="P57" s="339">
        <f>SUM(P58:P59)</f>
        <v>0</v>
      </c>
      <c r="Q57" s="339">
        <f>SUM(Q58:Q59)</f>
        <v>0.4022</v>
      </c>
      <c r="R57" s="339">
        <f>SUM(R58:R59)</f>
        <v>0</v>
      </c>
      <c r="S57" s="341">
        <f>SUM(S58:S59)</f>
        <v>0.4022</v>
      </c>
      <c r="T57" s="340">
        <f>SUM(T58:T59)</f>
        <v>0.48</v>
      </c>
      <c r="U57" s="339">
        <f>SUM(U58:U59)</f>
        <v>0.66</v>
      </c>
      <c r="V57" s="339">
        <f>SUM(V58:V59)</f>
        <v>0.6</v>
      </c>
      <c r="W57" s="339">
        <f>SUM(W58:W59)</f>
        <v>0.52</v>
      </c>
      <c r="X57" s="339">
        <f>SUM(X58:X59)</f>
        <v>0.84</v>
      </c>
      <c r="Y57" s="329">
        <f>SUM(Y58:Y59)</f>
        <v>3.5021999999999998</v>
      </c>
      <c r="Z57" s="338"/>
      <c r="AA57" s="338"/>
    </row>
    <row r="58" spans="1:27" s="327" customFormat="1" x14ac:dyDescent="0.25">
      <c r="A58" s="336" t="s">
        <v>244</v>
      </c>
      <c r="B58" s="111" t="s">
        <v>116</v>
      </c>
      <c r="C58" s="334">
        <v>3.2679999999999998</v>
      </c>
      <c r="D58" s="330"/>
      <c r="E58" s="306"/>
      <c r="F58" s="306"/>
      <c r="G58" s="306"/>
      <c r="H58" s="331"/>
      <c r="I58" s="333"/>
      <c r="J58" s="332"/>
      <c r="K58" s="332"/>
      <c r="L58" s="332"/>
      <c r="M58" s="332"/>
      <c r="N58" s="331"/>
      <c r="O58" s="352"/>
      <c r="P58" s="306"/>
      <c r="Q58" s="351">
        <v>0.13420000000000001</v>
      </c>
      <c r="R58" s="351"/>
      <c r="S58" s="319">
        <f>O58+P58+Q58+R58</f>
        <v>0.13420000000000001</v>
      </c>
      <c r="T58" s="367">
        <v>0.32</v>
      </c>
      <c r="U58" s="350">
        <v>0.44</v>
      </c>
      <c r="V58" s="350">
        <v>0.6</v>
      </c>
      <c r="W58" s="350">
        <v>0.52</v>
      </c>
      <c r="X58" s="350">
        <v>0.84</v>
      </c>
      <c r="Y58" s="346">
        <f>X58+W58+V58+U58+S58+T58</f>
        <v>2.8541999999999996</v>
      </c>
      <c r="Z58" s="328"/>
      <c r="AA58" s="328"/>
    </row>
    <row r="59" spans="1:27" s="327" customFormat="1" x14ac:dyDescent="0.25">
      <c r="A59" s="336" t="s">
        <v>243</v>
      </c>
      <c r="B59" s="111" t="s">
        <v>114</v>
      </c>
      <c r="C59" s="334">
        <v>0.70499999999999996</v>
      </c>
      <c r="D59" s="330"/>
      <c r="E59" s="306"/>
      <c r="F59" s="306"/>
      <c r="G59" s="306"/>
      <c r="H59" s="331"/>
      <c r="I59" s="333"/>
      <c r="J59" s="332"/>
      <c r="K59" s="332"/>
      <c r="L59" s="332"/>
      <c r="M59" s="332"/>
      <c r="N59" s="331"/>
      <c r="O59" s="352"/>
      <c r="P59" s="306"/>
      <c r="Q59" s="351">
        <v>0.26800000000000002</v>
      </c>
      <c r="R59" s="351"/>
      <c r="S59" s="319">
        <f>O59+P59+Q59+R59</f>
        <v>0.26800000000000002</v>
      </c>
      <c r="T59" s="367">
        <v>0.16</v>
      </c>
      <c r="U59" s="350">
        <v>0.22</v>
      </c>
      <c r="V59" s="350"/>
      <c r="W59" s="350"/>
      <c r="X59" s="350"/>
      <c r="Y59" s="346">
        <f>X59+W59+V59+U59+S59+T59</f>
        <v>0.64800000000000002</v>
      </c>
      <c r="Z59" s="328"/>
      <c r="AA59" s="328"/>
    </row>
    <row r="60" spans="1:27" s="337" customFormat="1" x14ac:dyDescent="0.25">
      <c r="A60" s="76" t="s">
        <v>113</v>
      </c>
      <c r="B60" s="317" t="s">
        <v>112</v>
      </c>
      <c r="C60" s="348">
        <f>SUM(C61:C63)</f>
        <v>27.881</v>
      </c>
      <c r="D60" s="340"/>
      <c r="E60" s="339"/>
      <c r="F60" s="339"/>
      <c r="G60" s="339"/>
      <c r="H60" s="343"/>
      <c r="I60" s="345"/>
      <c r="J60" s="344"/>
      <c r="K60" s="344"/>
      <c r="L60" s="344"/>
      <c r="M60" s="344"/>
      <c r="N60" s="343"/>
      <c r="O60" s="342">
        <f>SUM(O61:O63)</f>
        <v>1.244</v>
      </c>
      <c r="P60" s="339">
        <f>SUM(P61:P63)</f>
        <v>1.52</v>
      </c>
      <c r="Q60" s="339">
        <f>SUM(Q61:Q63)</f>
        <v>0.29799999999999999</v>
      </c>
      <c r="R60" s="339">
        <f>SUM(R61:R63)</f>
        <v>0</v>
      </c>
      <c r="S60" s="341">
        <f>SUM(S61:S63)</f>
        <v>3.0609999999999999</v>
      </c>
      <c r="T60" s="340">
        <f>SUM(T61:T63)</f>
        <v>2.7490000000000001</v>
      </c>
      <c r="U60" s="339">
        <f>SUM(U61:U63)</f>
        <v>4.4400000000000004</v>
      </c>
      <c r="V60" s="339">
        <f>SUM(V61:V63)</f>
        <v>4.5999999999999996</v>
      </c>
      <c r="W60" s="339">
        <f>SUM(W61:W63)</f>
        <v>4.8079999999999998</v>
      </c>
      <c r="X60" s="339">
        <f>SUM(X61:X63)</f>
        <v>4.7450000000000001</v>
      </c>
      <c r="Y60" s="329">
        <f>SUM(Y61:Y63)</f>
        <v>24.402999999999999</v>
      </c>
      <c r="Z60" s="338"/>
      <c r="AA60" s="338"/>
    </row>
    <row r="61" spans="1:27" s="327" customFormat="1" ht="31.5" x14ac:dyDescent="0.25">
      <c r="A61" s="336" t="s">
        <v>117</v>
      </c>
      <c r="B61" s="111" t="s">
        <v>110</v>
      </c>
      <c r="C61" s="334">
        <v>8.5020000000000007</v>
      </c>
      <c r="D61" s="330"/>
      <c r="E61" s="306"/>
      <c r="F61" s="306"/>
      <c r="G61" s="306"/>
      <c r="H61" s="331"/>
      <c r="I61" s="333"/>
      <c r="J61" s="332"/>
      <c r="K61" s="332"/>
      <c r="L61" s="332"/>
      <c r="M61" s="332"/>
      <c r="N61" s="331"/>
      <c r="O61" s="352">
        <v>0.59</v>
      </c>
      <c r="P61" s="306">
        <v>1.3859999999999999</v>
      </c>
      <c r="Q61" s="351">
        <v>0.29799999999999999</v>
      </c>
      <c r="R61" s="351"/>
      <c r="S61" s="319">
        <f>O61+P61+Q61+R61</f>
        <v>2.274</v>
      </c>
      <c r="T61" s="316">
        <v>0.46</v>
      </c>
      <c r="U61" s="350">
        <v>0.75800000000000001</v>
      </c>
      <c r="V61" s="350">
        <v>1.17</v>
      </c>
      <c r="W61" s="350">
        <v>0.73</v>
      </c>
      <c r="X61" s="350">
        <v>0.73</v>
      </c>
      <c r="Y61" s="346">
        <f>X61+W61+V61+U61+S61+T61</f>
        <v>6.1219999999999999</v>
      </c>
      <c r="Z61" s="328"/>
      <c r="AA61" s="328"/>
    </row>
    <row r="62" spans="1:27" s="327" customFormat="1" ht="31.5" x14ac:dyDescent="0.25">
      <c r="A62" s="336" t="s">
        <v>115</v>
      </c>
      <c r="B62" s="390" t="s">
        <v>108</v>
      </c>
      <c r="C62" s="334">
        <v>4.0670000000000002</v>
      </c>
      <c r="D62" s="330"/>
      <c r="E62" s="306"/>
      <c r="F62" s="306"/>
      <c r="G62" s="306"/>
      <c r="H62" s="331"/>
      <c r="I62" s="333"/>
      <c r="J62" s="332"/>
      <c r="K62" s="332"/>
      <c r="L62" s="332"/>
      <c r="M62" s="332"/>
      <c r="N62" s="331"/>
      <c r="O62" s="352">
        <v>0.47</v>
      </c>
      <c r="P62" s="306">
        <v>0.13400000000000001</v>
      </c>
      <c r="Q62" s="351"/>
      <c r="R62" s="351"/>
      <c r="S62" s="319">
        <v>0.60299999999999998</v>
      </c>
      <c r="T62" s="316">
        <v>0.253</v>
      </c>
      <c r="U62" s="350">
        <v>0.55000000000000004</v>
      </c>
      <c r="V62" s="350">
        <v>0.6</v>
      </c>
      <c r="W62" s="350">
        <v>0.52800000000000002</v>
      </c>
      <c r="X62" s="350">
        <v>0.435</v>
      </c>
      <c r="Y62" s="346">
        <f>X62+W62+V62+U62+S62+T62</f>
        <v>2.9690000000000003</v>
      </c>
      <c r="Z62" s="328"/>
      <c r="AA62" s="328"/>
    </row>
    <row r="63" spans="1:27" s="327" customFormat="1" ht="31.5" x14ac:dyDescent="0.25">
      <c r="A63" s="336" t="s">
        <v>111</v>
      </c>
      <c r="B63" s="111" t="s">
        <v>106</v>
      </c>
      <c r="C63" s="334">
        <v>15.311999999999999</v>
      </c>
      <c r="D63" s="330"/>
      <c r="E63" s="306"/>
      <c r="F63" s="306"/>
      <c r="G63" s="306"/>
      <c r="H63" s="331"/>
      <c r="I63" s="333"/>
      <c r="J63" s="332"/>
      <c r="K63" s="332"/>
      <c r="L63" s="332"/>
      <c r="M63" s="332"/>
      <c r="N63" s="331"/>
      <c r="O63" s="352">
        <v>0.184</v>
      </c>
      <c r="P63" s="306"/>
      <c r="Q63" s="351"/>
      <c r="R63" s="351"/>
      <c r="S63" s="319">
        <f>O63+P63+Q63+R63</f>
        <v>0.184</v>
      </c>
      <c r="T63" s="367">
        <v>2.036</v>
      </c>
      <c r="U63" s="350">
        <v>3.1320000000000001</v>
      </c>
      <c r="V63" s="350">
        <v>2.83</v>
      </c>
      <c r="W63" s="350">
        <v>3.55</v>
      </c>
      <c r="X63" s="350">
        <v>3.58</v>
      </c>
      <c r="Y63" s="346">
        <f>X63+W63+V63+U63+S63+T63</f>
        <v>15.311999999999999</v>
      </c>
      <c r="Z63" s="328"/>
      <c r="AA63" s="328"/>
    </row>
    <row r="64" spans="1:27" s="337" customFormat="1" ht="31.5" x14ac:dyDescent="0.25">
      <c r="A64" s="76" t="s">
        <v>105</v>
      </c>
      <c r="B64" s="389" t="s">
        <v>104</v>
      </c>
      <c r="C64" s="348"/>
      <c r="D64" s="340"/>
      <c r="E64" s="339"/>
      <c r="F64" s="339"/>
      <c r="G64" s="339"/>
      <c r="H64" s="343"/>
      <c r="I64" s="345"/>
      <c r="J64" s="344"/>
      <c r="K64" s="344"/>
      <c r="L64" s="344"/>
      <c r="M64" s="344"/>
      <c r="N64" s="343"/>
      <c r="O64" s="342"/>
      <c r="P64" s="339"/>
      <c r="Q64" s="339"/>
      <c r="R64" s="351"/>
      <c r="S64" s="341"/>
      <c r="T64" s="340"/>
      <c r="U64" s="339"/>
      <c r="V64" s="339"/>
      <c r="W64" s="339"/>
      <c r="X64" s="339"/>
      <c r="Y64" s="329"/>
      <c r="Z64" s="338"/>
      <c r="AA64" s="338"/>
    </row>
    <row r="65" spans="1:27" s="337" customFormat="1" ht="15.75" hidden="1" customHeight="1" x14ac:dyDescent="0.25">
      <c r="A65" s="388"/>
      <c r="B65" s="108" t="s">
        <v>36</v>
      </c>
      <c r="C65" s="348"/>
      <c r="D65" s="340"/>
      <c r="E65" s="339"/>
      <c r="F65" s="339"/>
      <c r="G65" s="339"/>
      <c r="H65" s="343"/>
      <c r="I65" s="345"/>
      <c r="J65" s="365"/>
      <c r="K65" s="365"/>
      <c r="L65" s="365"/>
      <c r="M65" s="365"/>
      <c r="N65" s="364"/>
      <c r="O65" s="363"/>
      <c r="P65" s="339"/>
      <c r="Q65" s="360"/>
      <c r="R65" s="351"/>
      <c r="S65" s="362"/>
      <c r="T65" s="361"/>
      <c r="U65" s="360"/>
      <c r="V65" s="360"/>
      <c r="W65" s="360"/>
      <c r="X65" s="360"/>
      <c r="Y65" s="359"/>
      <c r="Z65" s="338"/>
      <c r="AA65" s="338"/>
    </row>
    <row r="66" spans="1:27" s="327" customFormat="1" ht="15.75" hidden="1" customHeight="1" x14ac:dyDescent="0.25">
      <c r="A66" s="386"/>
      <c r="B66" s="79" t="s">
        <v>35</v>
      </c>
      <c r="C66" s="334"/>
      <c r="D66" s="330"/>
      <c r="E66" s="306"/>
      <c r="F66" s="306"/>
      <c r="G66" s="306"/>
      <c r="H66" s="331"/>
      <c r="I66" s="333"/>
      <c r="J66" s="357"/>
      <c r="K66" s="357"/>
      <c r="L66" s="357"/>
      <c r="M66" s="357"/>
      <c r="N66" s="356"/>
      <c r="O66" s="352"/>
      <c r="P66" s="306"/>
      <c r="Q66" s="351"/>
      <c r="R66" s="351"/>
      <c r="S66" s="355"/>
      <c r="T66" s="354"/>
      <c r="U66" s="351"/>
      <c r="V66" s="351"/>
      <c r="W66" s="351"/>
      <c r="X66" s="351"/>
      <c r="Y66" s="353"/>
      <c r="Z66" s="328"/>
      <c r="AA66" s="328"/>
    </row>
    <row r="67" spans="1:27" s="327" customFormat="1" ht="15.75" hidden="1" customHeight="1" x14ac:dyDescent="0.25">
      <c r="A67" s="69"/>
      <c r="B67" s="387"/>
      <c r="C67" s="334"/>
      <c r="D67" s="330"/>
      <c r="E67" s="306"/>
      <c r="F67" s="306"/>
      <c r="G67" s="306"/>
      <c r="H67" s="331"/>
      <c r="I67" s="333"/>
      <c r="J67" s="357"/>
      <c r="K67" s="357"/>
      <c r="L67" s="357"/>
      <c r="M67" s="357"/>
      <c r="N67" s="356"/>
      <c r="O67" s="352"/>
      <c r="P67" s="306"/>
      <c r="Q67" s="351"/>
      <c r="R67" s="351"/>
      <c r="S67" s="355"/>
      <c r="T67" s="354"/>
      <c r="U67" s="351"/>
      <c r="V67" s="351"/>
      <c r="W67" s="351"/>
      <c r="X67" s="351"/>
      <c r="Y67" s="353"/>
      <c r="Z67" s="328"/>
      <c r="AA67" s="328"/>
    </row>
    <row r="68" spans="1:27" s="327" customFormat="1" ht="15.75" hidden="1" customHeight="1" x14ac:dyDescent="0.25">
      <c r="A68" s="386"/>
      <c r="B68" s="79" t="s">
        <v>103</v>
      </c>
      <c r="C68" s="334"/>
      <c r="D68" s="330"/>
      <c r="E68" s="306"/>
      <c r="F68" s="306"/>
      <c r="G68" s="306"/>
      <c r="H68" s="331"/>
      <c r="I68" s="333"/>
      <c r="J68" s="357"/>
      <c r="K68" s="357"/>
      <c r="L68" s="357"/>
      <c r="M68" s="357"/>
      <c r="N68" s="356"/>
      <c r="O68" s="352"/>
      <c r="P68" s="306"/>
      <c r="Q68" s="351"/>
      <c r="R68" s="351"/>
      <c r="S68" s="355"/>
      <c r="T68" s="354"/>
      <c r="U68" s="351"/>
      <c r="V68" s="351"/>
      <c r="W68" s="351"/>
      <c r="X68" s="351"/>
      <c r="Y68" s="353"/>
      <c r="Z68" s="328"/>
      <c r="AA68" s="328"/>
    </row>
    <row r="69" spans="1:27" s="337" customFormat="1" ht="18.75" customHeight="1" x14ac:dyDescent="0.25">
      <c r="A69" s="76" t="s">
        <v>102</v>
      </c>
      <c r="B69" s="75" t="s">
        <v>50</v>
      </c>
      <c r="C69" s="348">
        <f>C70+C81</f>
        <v>3.262</v>
      </c>
      <c r="D69" s="340"/>
      <c r="E69" s="339"/>
      <c r="F69" s="339"/>
      <c r="G69" s="339"/>
      <c r="H69" s="343"/>
      <c r="I69" s="345"/>
      <c r="J69" s="344"/>
      <c r="K69" s="344"/>
      <c r="L69" s="344"/>
      <c r="M69" s="344"/>
      <c r="N69" s="343"/>
      <c r="O69" s="342">
        <f>O70+O81</f>
        <v>0</v>
      </c>
      <c r="P69" s="339">
        <f>P70+P81</f>
        <v>0</v>
      </c>
      <c r="Q69" s="339">
        <f>Q70+Q81</f>
        <v>3.1859999999999999</v>
      </c>
      <c r="R69" s="339">
        <f>R70+R81</f>
        <v>9.7129999999999992</v>
      </c>
      <c r="S69" s="341">
        <f>S70+S81</f>
        <v>3.1859999999999999</v>
      </c>
      <c r="T69" s="340">
        <f>T70+T81</f>
        <v>0</v>
      </c>
      <c r="U69" s="339">
        <f>U70+U81</f>
        <v>0</v>
      </c>
      <c r="V69" s="339">
        <f>V70+V81</f>
        <v>0</v>
      </c>
      <c r="W69" s="339">
        <f>W70+W81</f>
        <v>0</v>
      </c>
      <c r="X69" s="339">
        <f>X70+X81</f>
        <v>0</v>
      </c>
      <c r="Y69" s="329">
        <f>Y70+Y81</f>
        <v>3.1859999999999999</v>
      </c>
      <c r="Z69" s="338"/>
      <c r="AA69" s="338"/>
    </row>
    <row r="70" spans="1:27" s="337" customFormat="1" ht="15.75" hidden="1" customHeight="1" x14ac:dyDescent="0.25">
      <c r="A70" s="76"/>
      <c r="B70" s="75" t="s">
        <v>49</v>
      </c>
      <c r="C70" s="348">
        <f>C71</f>
        <v>0</v>
      </c>
      <c r="D70" s="340"/>
      <c r="E70" s="339"/>
      <c r="F70" s="339"/>
      <c r="G70" s="339"/>
      <c r="H70" s="343"/>
      <c r="I70" s="345"/>
      <c r="J70" s="344"/>
      <c r="K70" s="344"/>
      <c r="L70" s="344"/>
      <c r="M70" s="344"/>
      <c r="N70" s="343"/>
      <c r="O70" s="342">
        <f>O71</f>
        <v>0</v>
      </c>
      <c r="P70" s="339">
        <f>P71</f>
        <v>0</v>
      </c>
      <c r="Q70" s="339">
        <f>Q71</f>
        <v>0</v>
      </c>
      <c r="R70" s="339">
        <f>R71</f>
        <v>0</v>
      </c>
      <c r="S70" s="341">
        <f>S71</f>
        <v>0</v>
      </c>
      <c r="T70" s="340">
        <f>T71</f>
        <v>0</v>
      </c>
      <c r="U70" s="339">
        <f>U71</f>
        <v>0</v>
      </c>
      <c r="V70" s="339">
        <f>V71</f>
        <v>0</v>
      </c>
      <c r="W70" s="339">
        <f>W71</f>
        <v>0</v>
      </c>
      <c r="X70" s="339">
        <f>X71</f>
        <v>0</v>
      </c>
      <c r="Y70" s="329">
        <f>Y71</f>
        <v>0</v>
      </c>
      <c r="Z70" s="338"/>
      <c r="AA70" s="338"/>
    </row>
    <row r="71" spans="1:27" s="337" customFormat="1" ht="15.75" hidden="1" customHeight="1" x14ac:dyDescent="0.25">
      <c r="A71" s="76"/>
      <c r="B71" s="75" t="s">
        <v>48</v>
      </c>
      <c r="C71" s="348">
        <f>C72</f>
        <v>0</v>
      </c>
      <c r="D71" s="340"/>
      <c r="E71" s="339"/>
      <c r="F71" s="339"/>
      <c r="G71" s="339"/>
      <c r="H71" s="343"/>
      <c r="I71" s="345"/>
      <c r="J71" s="365"/>
      <c r="K71" s="365"/>
      <c r="L71" s="365"/>
      <c r="M71" s="365"/>
      <c r="N71" s="364"/>
      <c r="O71" s="342">
        <f>O72</f>
        <v>0</v>
      </c>
      <c r="P71" s="339">
        <f>P72</f>
        <v>0</v>
      </c>
      <c r="Q71" s="339">
        <f>Q72</f>
        <v>0</v>
      </c>
      <c r="R71" s="339">
        <f>R72</f>
        <v>0</v>
      </c>
      <c r="S71" s="341">
        <f>S72</f>
        <v>0</v>
      </c>
      <c r="T71" s="340">
        <f>T72</f>
        <v>0</v>
      </c>
      <c r="U71" s="339">
        <f>U72</f>
        <v>0</v>
      </c>
      <c r="V71" s="339">
        <f>V72</f>
        <v>0</v>
      </c>
      <c r="W71" s="339">
        <f>W72</f>
        <v>0</v>
      </c>
      <c r="X71" s="339">
        <f>X72</f>
        <v>0</v>
      </c>
      <c r="Y71" s="329">
        <f>Y72</f>
        <v>0</v>
      </c>
      <c r="Z71" s="338"/>
      <c r="AA71" s="338"/>
    </row>
    <row r="72" spans="1:27" s="337" customFormat="1" ht="15.75" hidden="1" customHeight="1" x14ac:dyDescent="0.25">
      <c r="A72" s="76"/>
      <c r="B72" s="75" t="s">
        <v>47</v>
      </c>
      <c r="C72" s="348"/>
      <c r="D72" s="340"/>
      <c r="E72" s="339"/>
      <c r="F72" s="339"/>
      <c r="G72" s="339"/>
      <c r="H72" s="343"/>
      <c r="I72" s="345"/>
      <c r="J72" s="365"/>
      <c r="K72" s="365"/>
      <c r="L72" s="365"/>
      <c r="M72" s="365"/>
      <c r="N72" s="364"/>
      <c r="O72" s="342"/>
      <c r="P72" s="339"/>
      <c r="Q72" s="339"/>
      <c r="R72" s="339"/>
      <c r="S72" s="341"/>
      <c r="T72" s="340"/>
      <c r="U72" s="339"/>
      <c r="V72" s="339"/>
      <c r="W72" s="339"/>
      <c r="X72" s="339"/>
      <c r="Y72" s="329"/>
      <c r="Z72" s="338"/>
      <c r="AA72" s="338"/>
    </row>
    <row r="73" spans="1:27" s="337" customFormat="1" ht="15.75" hidden="1" customHeight="1" x14ac:dyDescent="0.25">
      <c r="A73" s="76"/>
      <c r="B73" s="75" t="s">
        <v>46</v>
      </c>
      <c r="C73" s="348"/>
      <c r="D73" s="340"/>
      <c r="E73" s="339"/>
      <c r="F73" s="339"/>
      <c r="G73" s="339"/>
      <c r="H73" s="343"/>
      <c r="I73" s="345"/>
      <c r="J73" s="365"/>
      <c r="K73" s="365"/>
      <c r="L73" s="365"/>
      <c r="M73" s="365"/>
      <c r="N73" s="364"/>
      <c r="O73" s="342"/>
      <c r="P73" s="339"/>
      <c r="Q73" s="339"/>
      <c r="R73" s="339"/>
      <c r="S73" s="341"/>
      <c r="T73" s="340"/>
      <c r="U73" s="339"/>
      <c r="V73" s="339"/>
      <c r="W73" s="339"/>
      <c r="X73" s="339"/>
      <c r="Y73" s="329"/>
      <c r="Z73" s="338"/>
      <c r="AA73" s="338"/>
    </row>
    <row r="74" spans="1:27" s="337" customFormat="1" ht="15.75" hidden="1" customHeight="1" x14ac:dyDescent="0.25">
      <c r="A74" s="76"/>
      <c r="B74" s="75" t="s">
        <v>45</v>
      </c>
      <c r="C74" s="348"/>
      <c r="D74" s="340"/>
      <c r="E74" s="339"/>
      <c r="F74" s="339"/>
      <c r="G74" s="339"/>
      <c r="H74" s="343"/>
      <c r="I74" s="345"/>
      <c r="J74" s="365"/>
      <c r="K74" s="365"/>
      <c r="L74" s="365"/>
      <c r="M74" s="365"/>
      <c r="N74" s="364"/>
      <c r="O74" s="342"/>
      <c r="P74" s="339"/>
      <c r="Q74" s="339"/>
      <c r="R74" s="339"/>
      <c r="S74" s="341"/>
      <c r="T74" s="340"/>
      <c r="U74" s="339"/>
      <c r="V74" s="339"/>
      <c r="W74" s="339"/>
      <c r="X74" s="339"/>
      <c r="Y74" s="329"/>
      <c r="Z74" s="338"/>
      <c r="AA74" s="338"/>
    </row>
    <row r="75" spans="1:27" s="337" customFormat="1" ht="15.75" hidden="1" customHeight="1" x14ac:dyDescent="0.25">
      <c r="A75" s="104"/>
      <c r="B75" s="77" t="s">
        <v>42</v>
      </c>
      <c r="C75" s="348"/>
      <c r="D75" s="340"/>
      <c r="E75" s="339"/>
      <c r="F75" s="339"/>
      <c r="G75" s="339"/>
      <c r="H75" s="343"/>
      <c r="I75" s="345"/>
      <c r="J75" s="365"/>
      <c r="K75" s="365"/>
      <c r="L75" s="365"/>
      <c r="M75" s="365"/>
      <c r="N75" s="364"/>
      <c r="O75" s="342"/>
      <c r="P75" s="339"/>
      <c r="Q75" s="339"/>
      <c r="R75" s="339"/>
      <c r="S75" s="341"/>
      <c r="T75" s="340"/>
      <c r="U75" s="339"/>
      <c r="V75" s="339"/>
      <c r="W75" s="339"/>
      <c r="X75" s="339"/>
      <c r="Y75" s="329"/>
      <c r="Z75" s="338"/>
      <c r="AA75" s="338"/>
    </row>
    <row r="76" spans="1:27" s="337" customFormat="1" ht="15.75" hidden="1" customHeight="1" x14ac:dyDescent="0.25">
      <c r="A76" s="104"/>
      <c r="B76" s="77" t="s">
        <v>41</v>
      </c>
      <c r="C76" s="348"/>
      <c r="D76" s="340"/>
      <c r="E76" s="339"/>
      <c r="F76" s="339"/>
      <c r="G76" s="339"/>
      <c r="H76" s="343"/>
      <c r="I76" s="345"/>
      <c r="J76" s="365"/>
      <c r="K76" s="365"/>
      <c r="L76" s="365"/>
      <c r="M76" s="365"/>
      <c r="N76" s="364"/>
      <c r="O76" s="342"/>
      <c r="P76" s="339"/>
      <c r="Q76" s="339"/>
      <c r="R76" s="339"/>
      <c r="S76" s="341"/>
      <c r="T76" s="340"/>
      <c r="U76" s="339"/>
      <c r="V76" s="339"/>
      <c r="W76" s="339"/>
      <c r="X76" s="339"/>
      <c r="Y76" s="329"/>
      <c r="Z76" s="338"/>
      <c r="AA76" s="338"/>
    </row>
    <row r="77" spans="1:27" s="337" customFormat="1" ht="15.75" hidden="1" customHeight="1" x14ac:dyDescent="0.25">
      <c r="A77" s="104"/>
      <c r="B77" s="77" t="s">
        <v>40</v>
      </c>
      <c r="C77" s="348"/>
      <c r="D77" s="340"/>
      <c r="E77" s="339"/>
      <c r="F77" s="339"/>
      <c r="G77" s="339"/>
      <c r="H77" s="343"/>
      <c r="I77" s="345"/>
      <c r="J77" s="365"/>
      <c r="K77" s="365"/>
      <c r="L77" s="365"/>
      <c r="M77" s="365"/>
      <c r="N77" s="364"/>
      <c r="O77" s="342"/>
      <c r="P77" s="339"/>
      <c r="Q77" s="339"/>
      <c r="R77" s="339"/>
      <c r="S77" s="341"/>
      <c r="T77" s="340"/>
      <c r="U77" s="339"/>
      <c r="V77" s="339"/>
      <c r="W77" s="339"/>
      <c r="X77" s="339"/>
      <c r="Y77" s="329"/>
      <c r="Z77" s="338"/>
      <c r="AA77" s="338"/>
    </row>
    <row r="78" spans="1:27" s="337" customFormat="1" ht="15.75" hidden="1" customHeight="1" x14ac:dyDescent="0.25">
      <c r="A78" s="104"/>
      <c r="B78" s="77" t="s">
        <v>39</v>
      </c>
      <c r="C78" s="348"/>
      <c r="D78" s="340"/>
      <c r="E78" s="339"/>
      <c r="F78" s="339"/>
      <c r="G78" s="339"/>
      <c r="H78" s="343"/>
      <c r="I78" s="345"/>
      <c r="J78" s="365"/>
      <c r="K78" s="365"/>
      <c r="L78" s="365"/>
      <c r="M78" s="365"/>
      <c r="N78" s="364"/>
      <c r="O78" s="342"/>
      <c r="P78" s="339"/>
      <c r="Q78" s="339"/>
      <c r="R78" s="339"/>
      <c r="S78" s="341"/>
      <c r="T78" s="340"/>
      <c r="U78" s="339"/>
      <c r="V78" s="339"/>
      <c r="W78" s="339"/>
      <c r="X78" s="339"/>
      <c r="Y78" s="329"/>
      <c r="Z78" s="338"/>
      <c r="AA78" s="338"/>
    </row>
    <row r="79" spans="1:27" s="337" customFormat="1" ht="15.75" hidden="1" customHeight="1" x14ac:dyDescent="0.25">
      <c r="A79" s="104"/>
      <c r="B79" s="77" t="s">
        <v>38</v>
      </c>
      <c r="C79" s="348"/>
      <c r="D79" s="340"/>
      <c r="E79" s="339"/>
      <c r="F79" s="339"/>
      <c r="G79" s="339"/>
      <c r="H79" s="343"/>
      <c r="I79" s="345"/>
      <c r="J79" s="365"/>
      <c r="K79" s="365"/>
      <c r="L79" s="365"/>
      <c r="M79" s="365"/>
      <c r="N79" s="364"/>
      <c r="O79" s="342"/>
      <c r="P79" s="339"/>
      <c r="Q79" s="339"/>
      <c r="R79" s="339"/>
      <c r="S79" s="341"/>
      <c r="T79" s="340"/>
      <c r="U79" s="339"/>
      <c r="V79" s="339"/>
      <c r="W79" s="339"/>
      <c r="X79" s="339"/>
      <c r="Y79" s="329"/>
      <c r="Z79" s="338"/>
      <c r="AA79" s="338"/>
    </row>
    <row r="80" spans="1:27" s="337" customFormat="1" ht="15.75" hidden="1" customHeight="1" x14ac:dyDescent="0.25">
      <c r="A80" s="104"/>
      <c r="B80" s="77" t="s">
        <v>37</v>
      </c>
      <c r="C80" s="348"/>
      <c r="D80" s="340"/>
      <c r="E80" s="339"/>
      <c r="F80" s="339"/>
      <c r="G80" s="339"/>
      <c r="H80" s="343"/>
      <c r="I80" s="345"/>
      <c r="J80" s="365"/>
      <c r="K80" s="365"/>
      <c r="L80" s="365"/>
      <c r="M80" s="365"/>
      <c r="N80" s="364"/>
      <c r="O80" s="342"/>
      <c r="P80" s="339"/>
      <c r="Q80" s="339"/>
      <c r="R80" s="339"/>
      <c r="S80" s="341"/>
      <c r="T80" s="340"/>
      <c r="U80" s="339"/>
      <c r="V80" s="339"/>
      <c r="W80" s="339"/>
      <c r="X80" s="339"/>
      <c r="Y80" s="329"/>
      <c r="Z80" s="338"/>
      <c r="AA80" s="338"/>
    </row>
    <row r="81" spans="1:27" s="337" customFormat="1" x14ac:dyDescent="0.25">
      <c r="A81" s="104"/>
      <c r="B81" s="77" t="s">
        <v>36</v>
      </c>
      <c r="C81" s="348">
        <f>C82+C83+C86</f>
        <v>3.262</v>
      </c>
      <c r="D81" s="340"/>
      <c r="E81" s="339"/>
      <c r="F81" s="339"/>
      <c r="G81" s="339"/>
      <c r="H81" s="343"/>
      <c r="I81" s="345"/>
      <c r="J81" s="365"/>
      <c r="K81" s="365"/>
      <c r="L81" s="365"/>
      <c r="M81" s="365"/>
      <c r="N81" s="364"/>
      <c r="O81" s="342">
        <f>O82+O83+O86</f>
        <v>0</v>
      </c>
      <c r="P81" s="339">
        <f>P82+P83+P86</f>
        <v>0</v>
      </c>
      <c r="Q81" s="339">
        <f>Q82+Q83+Q86</f>
        <v>3.1859999999999999</v>
      </c>
      <c r="R81" s="339">
        <f>R82+R83+R86</f>
        <v>9.7129999999999992</v>
      </c>
      <c r="S81" s="341">
        <f>S82+S83+S86</f>
        <v>3.1859999999999999</v>
      </c>
      <c r="T81" s="340">
        <f>T82+T83+T86</f>
        <v>0</v>
      </c>
      <c r="U81" s="339">
        <f>U82+U83+U86</f>
        <v>0</v>
      </c>
      <c r="V81" s="339">
        <f>V82+V83+V86</f>
        <v>0</v>
      </c>
      <c r="W81" s="339">
        <f>W82+W83+W86</f>
        <v>0</v>
      </c>
      <c r="X81" s="339">
        <f>X82+X83+X86</f>
        <v>0</v>
      </c>
      <c r="Y81" s="329">
        <f>Y82+Y83+Y86</f>
        <v>3.1859999999999999</v>
      </c>
      <c r="Z81" s="338"/>
      <c r="AA81" s="338"/>
    </row>
    <row r="82" spans="1:27" s="337" customFormat="1" ht="15.75" hidden="1" customHeight="1" x14ac:dyDescent="0.25">
      <c r="A82" s="104"/>
      <c r="B82" s="75" t="s">
        <v>35</v>
      </c>
      <c r="C82" s="348"/>
      <c r="D82" s="340"/>
      <c r="E82" s="339"/>
      <c r="F82" s="339"/>
      <c r="G82" s="339"/>
      <c r="H82" s="343"/>
      <c r="I82" s="345"/>
      <c r="J82" s="365"/>
      <c r="K82" s="365"/>
      <c r="L82" s="365"/>
      <c r="M82" s="365"/>
      <c r="N82" s="364"/>
      <c r="O82" s="342"/>
      <c r="P82" s="339"/>
      <c r="Q82" s="339"/>
      <c r="R82" s="339"/>
      <c r="S82" s="341"/>
      <c r="T82" s="340"/>
      <c r="U82" s="339"/>
      <c r="V82" s="339"/>
      <c r="W82" s="339"/>
      <c r="X82" s="339"/>
      <c r="Y82" s="329"/>
      <c r="Z82" s="338"/>
      <c r="AA82" s="338"/>
    </row>
    <row r="83" spans="1:27" s="337" customFormat="1" x14ac:dyDescent="0.25">
      <c r="A83" s="104"/>
      <c r="B83" s="75" t="s">
        <v>34</v>
      </c>
      <c r="C83" s="348">
        <f>C84</f>
        <v>3.262</v>
      </c>
      <c r="D83" s="340"/>
      <c r="E83" s="339"/>
      <c r="F83" s="339"/>
      <c r="G83" s="339"/>
      <c r="H83" s="343"/>
      <c r="I83" s="345"/>
      <c r="J83" s="365"/>
      <c r="K83" s="365"/>
      <c r="L83" s="365"/>
      <c r="M83" s="365"/>
      <c r="N83" s="364"/>
      <c r="O83" s="342">
        <f>O84</f>
        <v>0</v>
      </c>
      <c r="P83" s="339">
        <f>P84</f>
        <v>0</v>
      </c>
      <c r="Q83" s="339">
        <f>Q84+Q85</f>
        <v>3.1859999999999999</v>
      </c>
      <c r="R83" s="339">
        <f>R84+R85</f>
        <v>9.7129999999999992</v>
      </c>
      <c r="S83" s="341">
        <f>S84</f>
        <v>3.1859999999999999</v>
      </c>
      <c r="T83" s="340">
        <f>T84</f>
        <v>0</v>
      </c>
      <c r="U83" s="339">
        <f>U84</f>
        <v>0</v>
      </c>
      <c r="V83" s="339">
        <f>V84</f>
        <v>0</v>
      </c>
      <c r="W83" s="339">
        <f>W84</f>
        <v>0</v>
      </c>
      <c r="X83" s="339">
        <f>X84</f>
        <v>0</v>
      </c>
      <c r="Y83" s="329">
        <f>Y84</f>
        <v>3.1859999999999999</v>
      </c>
      <c r="Z83" s="338"/>
      <c r="AA83" s="338"/>
    </row>
    <row r="84" spans="1:27" s="337" customFormat="1" x14ac:dyDescent="0.25">
      <c r="A84" s="102">
        <v>20</v>
      </c>
      <c r="B84" s="79" t="s">
        <v>101</v>
      </c>
      <c r="C84" s="334">
        <v>3.262</v>
      </c>
      <c r="D84" s="330"/>
      <c r="E84" s="306"/>
      <c r="F84" s="306"/>
      <c r="G84" s="306"/>
      <c r="H84" s="343"/>
      <c r="I84" s="345"/>
      <c r="J84" s="365"/>
      <c r="K84" s="365"/>
      <c r="L84" s="365"/>
      <c r="M84" s="365"/>
      <c r="N84" s="364"/>
      <c r="O84" s="363"/>
      <c r="P84" s="339"/>
      <c r="Q84" s="351">
        <v>3.1859999999999999</v>
      </c>
      <c r="R84" s="351"/>
      <c r="S84" s="319">
        <f>O84+P84+Q84+R84</f>
        <v>3.1859999999999999</v>
      </c>
      <c r="T84" s="361"/>
      <c r="U84" s="360"/>
      <c r="V84" s="360"/>
      <c r="W84" s="360"/>
      <c r="X84" s="360"/>
      <c r="Y84" s="346">
        <f>X84+W84+V84+U84+S84+T84</f>
        <v>3.1859999999999999</v>
      </c>
      <c r="Z84" s="338"/>
      <c r="AA84" s="338"/>
    </row>
    <row r="85" spans="1:27" s="337" customFormat="1" ht="31.5" x14ac:dyDescent="0.25">
      <c r="A85" s="102">
        <v>21</v>
      </c>
      <c r="B85" s="79" t="s">
        <v>127</v>
      </c>
      <c r="C85" s="334">
        <v>9.7129999999999992</v>
      </c>
      <c r="D85" s="330"/>
      <c r="E85" s="306"/>
      <c r="F85" s="306"/>
      <c r="G85" s="306"/>
      <c r="H85" s="343"/>
      <c r="I85" s="345"/>
      <c r="J85" s="365"/>
      <c r="K85" s="365"/>
      <c r="L85" s="365"/>
      <c r="M85" s="365"/>
      <c r="N85" s="364"/>
      <c r="O85" s="363"/>
      <c r="P85" s="339"/>
      <c r="Q85" s="351"/>
      <c r="R85" s="351">
        <v>9.7129999999999992</v>
      </c>
      <c r="S85" s="319">
        <f>O85+P85+Q85+R85</f>
        <v>9.7129999999999992</v>
      </c>
      <c r="T85" s="361"/>
      <c r="U85" s="360"/>
      <c r="V85" s="360"/>
      <c r="W85" s="360"/>
      <c r="X85" s="360"/>
      <c r="Y85" s="346">
        <f>X85+W85+V85+U85+S85+T85</f>
        <v>9.7129999999999992</v>
      </c>
      <c r="Z85" s="338"/>
      <c r="AA85" s="338"/>
    </row>
    <row r="86" spans="1:27" s="337" customFormat="1" x14ac:dyDescent="0.25">
      <c r="A86" s="104"/>
      <c r="B86" s="75" t="s">
        <v>100</v>
      </c>
      <c r="C86" s="348"/>
      <c r="D86" s="340"/>
      <c r="E86" s="339"/>
      <c r="F86" s="339"/>
      <c r="G86" s="339"/>
      <c r="H86" s="343"/>
      <c r="I86" s="345"/>
      <c r="J86" s="365"/>
      <c r="K86" s="365"/>
      <c r="L86" s="365"/>
      <c r="M86" s="365"/>
      <c r="N86" s="364"/>
      <c r="O86" s="363"/>
      <c r="P86" s="339"/>
      <c r="Q86" s="360"/>
      <c r="R86" s="351"/>
      <c r="S86" s="362"/>
      <c r="T86" s="361"/>
      <c r="U86" s="360"/>
      <c r="V86" s="360"/>
      <c r="W86" s="360"/>
      <c r="X86" s="360"/>
      <c r="Y86" s="359"/>
      <c r="Z86" s="338"/>
      <c r="AA86" s="338"/>
    </row>
    <row r="87" spans="1:27" s="337" customFormat="1" x14ac:dyDescent="0.25">
      <c r="A87" s="76" t="s">
        <v>99</v>
      </c>
      <c r="B87" s="75" t="s">
        <v>31</v>
      </c>
      <c r="C87" s="348">
        <f>SUM(C88:C94)</f>
        <v>22.788</v>
      </c>
      <c r="D87" s="340"/>
      <c r="E87" s="339"/>
      <c r="F87" s="339"/>
      <c r="G87" s="339"/>
      <c r="H87" s="343"/>
      <c r="I87" s="345"/>
      <c r="J87" s="365"/>
      <c r="K87" s="365"/>
      <c r="L87" s="365"/>
      <c r="M87" s="365"/>
      <c r="N87" s="364"/>
      <c r="O87" s="342">
        <f>SUM(O88:O94)</f>
        <v>0</v>
      </c>
      <c r="P87" s="339">
        <f>SUM(P88:P94)</f>
        <v>0</v>
      </c>
      <c r="Q87" s="339">
        <f>SUM(Q88:Q94)</f>
        <v>1.9970000000000001</v>
      </c>
      <c r="R87" s="339">
        <f>SUM(R88:R94)</f>
        <v>0</v>
      </c>
      <c r="S87" s="341">
        <f>SUM(S88:S94)</f>
        <v>1.9970000000000001</v>
      </c>
      <c r="T87" s="340">
        <f>SUM(T88:T94)</f>
        <v>17.532000000000004</v>
      </c>
      <c r="U87" s="339">
        <f>SUM(U88:U94)</f>
        <v>2.0060000000000002</v>
      </c>
      <c r="V87" s="339">
        <f>SUM(V88:V94)</f>
        <v>0.375</v>
      </c>
      <c r="W87" s="339">
        <f>SUM(W88:W94)</f>
        <v>0.4</v>
      </c>
      <c r="X87" s="339">
        <f>SUM(X88:X94)</f>
        <v>0.315</v>
      </c>
      <c r="Y87" s="329">
        <f>SUM(Y88:Y94)</f>
        <v>22.625</v>
      </c>
      <c r="Z87" s="338"/>
      <c r="AA87" s="338"/>
    </row>
    <row r="88" spans="1:27" s="327" customFormat="1" x14ac:dyDescent="0.25">
      <c r="A88" s="385" t="s">
        <v>242</v>
      </c>
      <c r="B88" s="96" t="s">
        <v>97</v>
      </c>
      <c r="C88" s="334">
        <v>0.62</v>
      </c>
      <c r="D88" s="330"/>
      <c r="E88" s="306"/>
      <c r="F88" s="306"/>
      <c r="G88" s="306"/>
      <c r="H88" s="331"/>
      <c r="I88" s="333"/>
      <c r="J88" s="332"/>
      <c r="K88" s="332"/>
      <c r="L88" s="332"/>
      <c r="M88" s="332"/>
      <c r="N88" s="331"/>
      <c r="O88" s="352"/>
      <c r="P88" s="306"/>
      <c r="Q88" s="351"/>
      <c r="R88" s="351"/>
      <c r="S88" s="319"/>
      <c r="T88" s="367">
        <v>0.24</v>
      </c>
      <c r="U88" s="349">
        <v>0.24</v>
      </c>
      <c r="V88" s="306"/>
      <c r="W88" s="306"/>
      <c r="X88" s="306"/>
      <c r="Y88" s="346">
        <f>X88+W88+V88+U88+S88+T88</f>
        <v>0.48</v>
      </c>
      <c r="Z88" s="328"/>
      <c r="AA88" s="328"/>
    </row>
    <row r="89" spans="1:27" s="327" customFormat="1" x14ac:dyDescent="0.25">
      <c r="A89" s="336" t="s">
        <v>98</v>
      </c>
      <c r="B89" s="315" t="s">
        <v>241</v>
      </c>
      <c r="C89" s="334">
        <v>10.5</v>
      </c>
      <c r="D89" s="330"/>
      <c r="E89" s="306"/>
      <c r="F89" s="306"/>
      <c r="G89" s="306"/>
      <c r="H89" s="331"/>
      <c r="I89" s="333"/>
      <c r="J89" s="332"/>
      <c r="K89" s="332"/>
      <c r="L89" s="332"/>
      <c r="M89" s="332"/>
      <c r="N89" s="331"/>
      <c r="O89" s="352"/>
      <c r="P89" s="306"/>
      <c r="Q89" s="351"/>
      <c r="R89" s="351"/>
      <c r="S89" s="319"/>
      <c r="T89" s="330">
        <v>10.5</v>
      </c>
      <c r="U89" s="306"/>
      <c r="V89" s="306"/>
      <c r="W89" s="306"/>
      <c r="X89" s="306"/>
      <c r="Y89" s="346">
        <f>X89+W89+V89+U89+S89+T89</f>
        <v>10.5</v>
      </c>
      <c r="Z89" s="328"/>
      <c r="AA89" s="328"/>
    </row>
    <row r="90" spans="1:27" s="327" customFormat="1" x14ac:dyDescent="0.25">
      <c r="A90" s="385" t="s">
        <v>96</v>
      </c>
      <c r="B90" s="368" t="s">
        <v>93</v>
      </c>
      <c r="C90" s="334">
        <v>7.1929999999999996</v>
      </c>
      <c r="D90" s="330"/>
      <c r="E90" s="306"/>
      <c r="F90" s="306"/>
      <c r="G90" s="306"/>
      <c r="H90" s="331"/>
      <c r="I90" s="333"/>
      <c r="J90" s="332"/>
      <c r="K90" s="332"/>
      <c r="L90" s="332"/>
      <c r="M90" s="332"/>
      <c r="N90" s="331"/>
      <c r="O90" s="352"/>
      <c r="P90" s="306"/>
      <c r="Q90" s="351"/>
      <c r="R90" s="351"/>
      <c r="S90" s="319"/>
      <c r="T90" s="316">
        <v>4.0090000000000003</v>
      </c>
      <c r="U90" s="349">
        <f>1.366+0.4</f>
        <v>1.766</v>
      </c>
      <c r="V90" s="349">
        <v>0.375</v>
      </c>
      <c r="W90" s="350">
        <v>0.4</v>
      </c>
      <c r="X90" s="349">
        <v>0.315</v>
      </c>
      <c r="Y90" s="346">
        <f>X90+W90+V90+U90+S90+T90</f>
        <v>6.8650000000000002</v>
      </c>
      <c r="Z90" s="328"/>
      <c r="AA90" s="328"/>
    </row>
    <row r="91" spans="1:27" s="327" customFormat="1" x14ac:dyDescent="0.25">
      <c r="A91" s="385" t="s">
        <v>94</v>
      </c>
      <c r="B91" s="370" t="s">
        <v>240</v>
      </c>
      <c r="C91" s="334">
        <v>2</v>
      </c>
      <c r="D91" s="330"/>
      <c r="E91" s="306"/>
      <c r="F91" s="306"/>
      <c r="G91" s="306"/>
      <c r="H91" s="331"/>
      <c r="I91" s="333"/>
      <c r="J91" s="332"/>
      <c r="K91" s="332"/>
      <c r="L91" s="332"/>
      <c r="M91" s="332"/>
      <c r="N91" s="331"/>
      <c r="O91" s="352"/>
      <c r="P91" s="306"/>
      <c r="Q91" s="351"/>
      <c r="R91" s="351"/>
      <c r="S91" s="319"/>
      <c r="T91" s="330">
        <v>2</v>
      </c>
      <c r="U91" s="306"/>
      <c r="V91" s="306"/>
      <c r="W91" s="306"/>
      <c r="X91" s="306"/>
      <c r="Y91" s="346">
        <f>X91+W91+V91+U91+S91+T91</f>
        <v>2</v>
      </c>
      <c r="Z91" s="328"/>
      <c r="AA91" s="328"/>
    </row>
    <row r="92" spans="1:27" s="327" customFormat="1" x14ac:dyDescent="0.25">
      <c r="A92" s="385" t="s">
        <v>92</v>
      </c>
      <c r="B92" s="370" t="s">
        <v>239</v>
      </c>
      <c r="C92" s="334">
        <v>0.37</v>
      </c>
      <c r="D92" s="330"/>
      <c r="E92" s="306"/>
      <c r="F92" s="306"/>
      <c r="G92" s="306"/>
      <c r="H92" s="331"/>
      <c r="I92" s="333"/>
      <c r="J92" s="332"/>
      <c r="K92" s="332"/>
      <c r="L92" s="332"/>
      <c r="M92" s="332"/>
      <c r="N92" s="331"/>
      <c r="O92" s="352"/>
      <c r="P92" s="306"/>
      <c r="Q92" s="351"/>
      <c r="R92" s="351"/>
      <c r="S92" s="319"/>
      <c r="T92" s="330">
        <v>0.37</v>
      </c>
      <c r="U92" s="306"/>
      <c r="V92" s="306"/>
      <c r="W92" s="306"/>
      <c r="X92" s="306"/>
      <c r="Y92" s="346">
        <f>X92+W92+V92+U92+S92+T92</f>
        <v>0.37</v>
      </c>
      <c r="Z92" s="328"/>
      <c r="AA92" s="328"/>
    </row>
    <row r="93" spans="1:27" s="327" customFormat="1" ht="31.5" x14ac:dyDescent="0.25">
      <c r="A93" s="385" t="s">
        <v>90</v>
      </c>
      <c r="B93" s="370" t="s">
        <v>238</v>
      </c>
      <c r="C93" s="334">
        <v>0.41299999999999998</v>
      </c>
      <c r="D93" s="330"/>
      <c r="E93" s="306"/>
      <c r="F93" s="306"/>
      <c r="G93" s="306"/>
      <c r="H93" s="331"/>
      <c r="I93" s="333"/>
      <c r="J93" s="332"/>
      <c r="K93" s="332"/>
      <c r="L93" s="332"/>
      <c r="M93" s="332"/>
      <c r="N93" s="331"/>
      <c r="O93" s="352"/>
      <c r="P93" s="306"/>
      <c r="Q93" s="351"/>
      <c r="R93" s="351"/>
      <c r="S93" s="319">
        <f>O93+P93+Q93+R93</f>
        <v>0</v>
      </c>
      <c r="T93" s="367">
        <f>0.189+0.224</f>
        <v>0.41300000000000003</v>
      </c>
      <c r="U93" s="306"/>
      <c r="V93" s="306"/>
      <c r="W93" s="306"/>
      <c r="X93" s="306"/>
      <c r="Y93" s="346">
        <f>X93+W93+V93+U93+S93+T93</f>
        <v>0.41300000000000003</v>
      </c>
      <c r="Z93" s="328"/>
      <c r="AA93" s="328"/>
    </row>
    <row r="94" spans="1:27" s="327" customFormat="1" ht="31.5" x14ac:dyDescent="0.25">
      <c r="A94" s="385" t="s">
        <v>88</v>
      </c>
      <c r="B94" s="96" t="s">
        <v>83</v>
      </c>
      <c r="C94" s="334">
        <v>1.6919999999999999</v>
      </c>
      <c r="D94" s="330"/>
      <c r="E94" s="306"/>
      <c r="F94" s="306"/>
      <c r="G94" s="306"/>
      <c r="H94" s="331"/>
      <c r="I94" s="333"/>
      <c r="J94" s="332"/>
      <c r="K94" s="332"/>
      <c r="L94" s="332"/>
      <c r="M94" s="332"/>
      <c r="N94" s="331"/>
      <c r="O94" s="352"/>
      <c r="P94" s="306"/>
      <c r="Q94" s="351">
        <v>1.9970000000000001</v>
      </c>
      <c r="R94" s="351"/>
      <c r="S94" s="319">
        <f>O94+P94+Q94+R94</f>
        <v>1.9970000000000001</v>
      </c>
      <c r="T94" s="330"/>
      <c r="U94" s="306"/>
      <c r="V94" s="306"/>
      <c r="W94" s="306"/>
      <c r="X94" s="306"/>
      <c r="Y94" s="346">
        <f>X94+W94+V94+U94+S94+T94</f>
        <v>1.9970000000000001</v>
      </c>
      <c r="Z94" s="328"/>
      <c r="AA94" s="328"/>
    </row>
    <row r="95" spans="1:27" s="337" customFormat="1" x14ac:dyDescent="0.25">
      <c r="A95" s="76" t="s">
        <v>82</v>
      </c>
      <c r="B95" s="75" t="s">
        <v>23</v>
      </c>
      <c r="C95" s="348">
        <f>SUM(C96:C98)</f>
        <v>96.800999999999988</v>
      </c>
      <c r="D95" s="340"/>
      <c r="E95" s="339"/>
      <c r="F95" s="339"/>
      <c r="G95" s="339"/>
      <c r="H95" s="343"/>
      <c r="I95" s="345"/>
      <c r="J95" s="344"/>
      <c r="K95" s="344"/>
      <c r="L95" s="344"/>
      <c r="M95" s="344"/>
      <c r="N95" s="343"/>
      <c r="O95" s="342">
        <f>SUM(O96:O98)</f>
        <v>5.7940000000000005</v>
      </c>
      <c r="P95" s="339">
        <f>SUM(P96:P98)</f>
        <v>2.1509999999999998</v>
      </c>
      <c r="Q95" s="339">
        <f>SUM(Q96:Q98)</f>
        <v>1.9910000000000001</v>
      </c>
      <c r="R95" s="339">
        <f>SUM(R96:R98)</f>
        <v>0</v>
      </c>
      <c r="S95" s="341">
        <f>SUM(S96:S98)</f>
        <v>9.9359999999999999</v>
      </c>
      <c r="T95" s="340">
        <f>SUM(T96:T98)</f>
        <v>13.824</v>
      </c>
      <c r="U95" s="339">
        <f>SUM(U96:U98)</f>
        <v>11.725999999999999</v>
      </c>
      <c r="V95" s="339">
        <f>SUM(V96:V98)</f>
        <v>14.983000000000001</v>
      </c>
      <c r="W95" s="339">
        <f>SUM(W96:W98)</f>
        <v>17.161999999999999</v>
      </c>
      <c r="X95" s="339">
        <f>SUM(X96:X98)</f>
        <v>18.585000000000001</v>
      </c>
      <c r="Y95" s="329">
        <f>SUM(Y96:Y98)</f>
        <v>86.216000000000008</v>
      </c>
      <c r="Z95" s="338"/>
      <c r="AA95" s="338"/>
    </row>
    <row r="96" spans="1:27" s="327" customFormat="1" x14ac:dyDescent="0.25">
      <c r="A96" s="316">
        <v>29</v>
      </c>
      <c r="B96" s="96" t="s">
        <v>81</v>
      </c>
      <c r="C96" s="334">
        <v>61.246000000000002</v>
      </c>
      <c r="D96" s="330"/>
      <c r="E96" s="306"/>
      <c r="F96" s="306"/>
      <c r="G96" s="306"/>
      <c r="H96" s="331"/>
      <c r="I96" s="333"/>
      <c r="J96" s="332"/>
      <c r="K96" s="332"/>
      <c r="L96" s="332"/>
      <c r="M96" s="332"/>
      <c r="N96" s="331"/>
      <c r="O96" s="352">
        <v>5.4720000000000004</v>
      </c>
      <c r="P96" s="306">
        <v>1.5549999999999999</v>
      </c>
      <c r="Q96" s="351"/>
      <c r="R96" s="351"/>
      <c r="S96" s="319">
        <f>O96+P96+Q96+R96</f>
        <v>7.0270000000000001</v>
      </c>
      <c r="T96" s="367">
        <v>10.571</v>
      </c>
      <c r="U96" s="350">
        <v>6</v>
      </c>
      <c r="V96" s="350">
        <v>10</v>
      </c>
      <c r="W96" s="350">
        <v>12</v>
      </c>
      <c r="X96" s="350">
        <v>13</v>
      </c>
      <c r="Y96" s="346">
        <f>X96+W96+V96+U96+S96+T96</f>
        <v>58.597999999999999</v>
      </c>
      <c r="Z96" s="328"/>
      <c r="AA96" s="328"/>
    </row>
    <row r="97" spans="1:27" s="327" customFormat="1" x14ac:dyDescent="0.25">
      <c r="A97" s="316">
        <v>30</v>
      </c>
      <c r="B97" s="96" t="s">
        <v>80</v>
      </c>
      <c r="C97" s="334">
        <v>12.036</v>
      </c>
      <c r="D97" s="330"/>
      <c r="E97" s="306"/>
      <c r="F97" s="306"/>
      <c r="G97" s="306"/>
      <c r="H97" s="331"/>
      <c r="I97" s="333"/>
      <c r="J97" s="332"/>
      <c r="K97" s="332"/>
      <c r="L97" s="332"/>
      <c r="M97" s="332"/>
      <c r="N97" s="331"/>
      <c r="O97" s="352"/>
      <c r="P97" s="306"/>
      <c r="Q97" s="351">
        <v>1.05</v>
      </c>
      <c r="R97" s="351"/>
      <c r="S97" s="319">
        <f>O97+P97+Q97+R97</f>
        <v>1.05</v>
      </c>
      <c r="T97" s="367">
        <v>1.4850000000000001</v>
      </c>
      <c r="U97" s="350">
        <v>1.6359999999999999</v>
      </c>
      <c r="V97" s="350">
        <v>1.7969999999999999</v>
      </c>
      <c r="W97" s="350">
        <v>1.978</v>
      </c>
      <c r="X97" s="350">
        <v>2.1739999999999999</v>
      </c>
      <c r="Y97" s="346">
        <f>X97+W97+V97+U97+S97+T97</f>
        <v>10.119999999999999</v>
      </c>
      <c r="Z97" s="328"/>
      <c r="AA97" s="328"/>
    </row>
    <row r="98" spans="1:27" s="327" customFormat="1" x14ac:dyDescent="0.25">
      <c r="A98" s="316">
        <v>31</v>
      </c>
      <c r="B98" s="96" t="s">
        <v>79</v>
      </c>
      <c r="C98" s="334">
        <v>23.518999999999998</v>
      </c>
      <c r="D98" s="330"/>
      <c r="E98" s="306"/>
      <c r="F98" s="306"/>
      <c r="G98" s="306"/>
      <c r="H98" s="331"/>
      <c r="I98" s="333"/>
      <c r="J98" s="357"/>
      <c r="K98" s="357"/>
      <c r="L98" s="357"/>
      <c r="M98" s="357"/>
      <c r="N98" s="356"/>
      <c r="O98" s="352">
        <v>0.32200000000000001</v>
      </c>
      <c r="P98" s="306">
        <v>0.59599999999999997</v>
      </c>
      <c r="Q98" s="351">
        <v>0.94099999999999995</v>
      </c>
      <c r="R98" s="351"/>
      <c r="S98" s="319">
        <f>O98+P98+Q98+R98</f>
        <v>1.859</v>
      </c>
      <c r="T98" s="367">
        <f>1.478+0.29</f>
        <v>1.768</v>
      </c>
      <c r="U98" s="350">
        <v>4.09</v>
      </c>
      <c r="V98" s="350">
        <f>4.586-1.4</f>
        <v>3.1860000000000004</v>
      </c>
      <c r="W98" s="350">
        <f>4.784-1.6</f>
        <v>3.1839999999999997</v>
      </c>
      <c r="X98" s="350">
        <f>4.911-1.5</f>
        <v>3.4109999999999996</v>
      </c>
      <c r="Y98" s="346">
        <f>X98+W98+V98+U98+S98+T98</f>
        <v>17.497999999999998</v>
      </c>
      <c r="Z98" s="328"/>
      <c r="AA98" s="328"/>
    </row>
    <row r="99" spans="1:27" s="337" customFormat="1" x14ac:dyDescent="0.25">
      <c r="A99" s="76" t="s">
        <v>78</v>
      </c>
      <c r="B99" s="75" t="s">
        <v>21</v>
      </c>
      <c r="C99" s="348">
        <f>SUM(C100:C104)</f>
        <v>50.948999999999998</v>
      </c>
      <c r="D99" s="340"/>
      <c r="E99" s="339"/>
      <c r="F99" s="339"/>
      <c r="G99" s="339"/>
      <c r="H99" s="343"/>
      <c r="I99" s="345"/>
      <c r="J99" s="365"/>
      <c r="K99" s="365"/>
      <c r="L99" s="365"/>
      <c r="M99" s="365"/>
      <c r="N99" s="364"/>
      <c r="O99" s="342">
        <f>SUM(O100:O104)</f>
        <v>0</v>
      </c>
      <c r="P99" s="339">
        <f>SUM(P100:P104)</f>
        <v>0</v>
      </c>
      <c r="Q99" s="339">
        <f>SUM(Q100:Q104)</f>
        <v>0</v>
      </c>
      <c r="R99" s="339">
        <f>SUM(R100:R104)</f>
        <v>0</v>
      </c>
      <c r="S99" s="341">
        <f>SUM(S100:S104)</f>
        <v>0</v>
      </c>
      <c r="T99" s="340">
        <f>SUM(T100:T104)</f>
        <v>4.3849999999999998</v>
      </c>
      <c r="U99" s="339">
        <f>SUM(U100:U104)</f>
        <v>0</v>
      </c>
      <c r="V99" s="339">
        <f>SUM(V100:V104)</f>
        <v>0</v>
      </c>
      <c r="W99" s="339">
        <f>SUM(W100:W104)</f>
        <v>0</v>
      </c>
      <c r="X99" s="339">
        <f>SUM(X100:X104)</f>
        <v>12</v>
      </c>
      <c r="Y99" s="329">
        <f>SUM(Y100:Y104)</f>
        <v>16.384999999999998</v>
      </c>
      <c r="Z99" s="338"/>
      <c r="AA99" s="338"/>
    </row>
    <row r="100" spans="1:27" s="327" customFormat="1" x14ac:dyDescent="0.25">
      <c r="A100" s="69" t="s">
        <v>237</v>
      </c>
      <c r="B100" s="315" t="s">
        <v>76</v>
      </c>
      <c r="C100" s="334">
        <v>1.4770000000000001</v>
      </c>
      <c r="D100" s="330"/>
      <c r="E100" s="306"/>
      <c r="F100" s="306"/>
      <c r="G100" s="306"/>
      <c r="H100" s="331"/>
      <c r="I100" s="333"/>
      <c r="J100" s="357"/>
      <c r="K100" s="357"/>
      <c r="L100" s="357"/>
      <c r="M100" s="357"/>
      <c r="N100" s="356"/>
      <c r="O100" s="352"/>
      <c r="P100" s="306"/>
      <c r="Q100" s="351"/>
      <c r="R100" s="351"/>
      <c r="S100" s="355"/>
      <c r="T100" s="354">
        <v>1.476</v>
      </c>
      <c r="U100" s="351"/>
      <c r="V100" s="351"/>
      <c r="W100" s="351"/>
      <c r="X100" s="351"/>
      <c r="Y100" s="346">
        <f>X100+W100+V100+U100+S100+T100</f>
        <v>1.476</v>
      </c>
      <c r="Z100" s="328"/>
      <c r="AA100" s="328"/>
    </row>
    <row r="101" spans="1:27" s="327" customFormat="1" ht="31.5" x14ac:dyDescent="0.25">
      <c r="A101" s="69" t="s">
        <v>236</v>
      </c>
      <c r="B101" s="93" t="s">
        <v>74</v>
      </c>
      <c r="C101" s="334">
        <v>2.9089999999999998</v>
      </c>
      <c r="D101" s="330"/>
      <c r="E101" s="306"/>
      <c r="F101" s="306"/>
      <c r="G101" s="306"/>
      <c r="H101" s="331"/>
      <c r="I101" s="333"/>
      <c r="J101" s="357"/>
      <c r="K101" s="357"/>
      <c r="L101" s="357"/>
      <c r="M101" s="357"/>
      <c r="N101" s="356"/>
      <c r="O101" s="352"/>
      <c r="P101" s="306"/>
      <c r="Q101" s="351"/>
      <c r="R101" s="351"/>
      <c r="S101" s="355"/>
      <c r="T101" s="354">
        <v>2.9089999999999998</v>
      </c>
      <c r="U101" s="351"/>
      <c r="V101" s="351"/>
      <c r="W101" s="351"/>
      <c r="X101" s="351"/>
      <c r="Y101" s="346">
        <f>X101+W101+V101+U101+S101+T101</f>
        <v>2.9089999999999998</v>
      </c>
      <c r="Z101" s="328"/>
      <c r="AA101" s="328"/>
    </row>
    <row r="102" spans="1:27" s="327" customFormat="1" x14ac:dyDescent="0.25">
      <c r="A102" s="69" t="s">
        <v>77</v>
      </c>
      <c r="B102" s="347" t="s">
        <v>72</v>
      </c>
      <c r="C102" s="334">
        <v>12</v>
      </c>
      <c r="D102" s="330"/>
      <c r="E102" s="306"/>
      <c r="F102" s="306"/>
      <c r="G102" s="306"/>
      <c r="H102" s="331"/>
      <c r="I102" s="333"/>
      <c r="J102" s="357"/>
      <c r="K102" s="357"/>
      <c r="L102" s="357"/>
      <c r="M102" s="357"/>
      <c r="N102" s="356"/>
      <c r="O102" s="352"/>
      <c r="P102" s="306"/>
      <c r="Q102" s="351"/>
      <c r="R102" s="351"/>
      <c r="S102" s="355"/>
      <c r="T102" s="354"/>
      <c r="U102" s="351"/>
      <c r="V102" s="351"/>
      <c r="W102" s="351"/>
      <c r="X102" s="351">
        <v>12</v>
      </c>
      <c r="Y102" s="346">
        <f>X102+W102+V102+U102+S102+T102</f>
        <v>12</v>
      </c>
      <c r="Z102" s="328"/>
      <c r="AA102" s="328"/>
    </row>
    <row r="103" spans="1:27" s="327" customFormat="1" ht="31.5" x14ac:dyDescent="0.25">
      <c r="A103" s="69" t="s">
        <v>75</v>
      </c>
      <c r="B103" s="315" t="s">
        <v>68</v>
      </c>
      <c r="C103" s="334">
        <v>16.465</v>
      </c>
      <c r="D103" s="330"/>
      <c r="E103" s="306"/>
      <c r="F103" s="306"/>
      <c r="G103" s="306"/>
      <c r="H103" s="331"/>
      <c r="I103" s="333"/>
      <c r="J103" s="357"/>
      <c r="K103" s="357"/>
      <c r="L103" s="357"/>
      <c r="M103" s="357"/>
      <c r="N103" s="356"/>
      <c r="O103" s="352"/>
      <c r="P103" s="306"/>
      <c r="Q103" s="351"/>
      <c r="R103" s="351"/>
      <c r="S103" s="355">
        <f>R103</f>
        <v>0</v>
      </c>
      <c r="T103" s="354"/>
      <c r="U103" s="351"/>
      <c r="V103" s="351"/>
      <c r="W103" s="351"/>
      <c r="X103" s="351"/>
      <c r="Y103" s="346">
        <f>X103+W103+V103+U103+S103+T103</f>
        <v>0</v>
      </c>
      <c r="Z103" s="328"/>
      <c r="AA103" s="328"/>
    </row>
    <row r="104" spans="1:27" s="327" customFormat="1" ht="31.5" x14ac:dyDescent="0.25">
      <c r="A104" s="69" t="s">
        <v>73</v>
      </c>
      <c r="B104" s="315" t="s">
        <v>66</v>
      </c>
      <c r="C104" s="334">
        <v>18.097999999999999</v>
      </c>
      <c r="D104" s="330"/>
      <c r="E104" s="306"/>
      <c r="F104" s="306"/>
      <c r="G104" s="306"/>
      <c r="H104" s="331"/>
      <c r="I104" s="333"/>
      <c r="J104" s="357"/>
      <c r="K104" s="357"/>
      <c r="L104" s="357"/>
      <c r="M104" s="357"/>
      <c r="N104" s="356"/>
      <c r="O104" s="352"/>
      <c r="P104" s="306"/>
      <c r="Q104" s="351"/>
      <c r="R104" s="351"/>
      <c r="S104" s="355"/>
      <c r="T104" s="354"/>
      <c r="U104" s="351"/>
      <c r="V104" s="351"/>
      <c r="W104" s="351"/>
      <c r="X104" s="351"/>
      <c r="Y104" s="346">
        <f>X104+W104+V104+U104+S104+T104</f>
        <v>0</v>
      </c>
      <c r="Z104" s="328"/>
      <c r="AA104" s="328"/>
    </row>
    <row r="105" spans="1:27" s="371" customFormat="1" x14ac:dyDescent="0.25">
      <c r="A105" s="384" t="s">
        <v>235</v>
      </c>
      <c r="B105" s="383" t="s">
        <v>64</v>
      </c>
      <c r="C105" s="382">
        <f>C106+C126+C127+C130+C148+C153+C154</f>
        <v>402.98199999999997</v>
      </c>
      <c r="D105" s="375"/>
      <c r="E105" s="374"/>
      <c r="F105" s="374"/>
      <c r="G105" s="374"/>
      <c r="H105" s="381"/>
      <c r="I105" s="380"/>
      <c r="J105" s="379"/>
      <c r="K105" s="379"/>
      <c r="L105" s="379"/>
      <c r="M105" s="379"/>
      <c r="N105" s="378"/>
      <c r="O105" s="377">
        <f>O106+O126+O127+O130+O148+O153+O154</f>
        <v>0.53100000000000003</v>
      </c>
      <c r="P105" s="374">
        <f>P106+P126+P127+P130+P148+P153+P154</f>
        <v>13.674999999999999</v>
      </c>
      <c r="Q105" s="374">
        <f>Q106+Q126+Q127+Q130+Q148+Q153+Q154</f>
        <v>0</v>
      </c>
      <c r="R105" s="374">
        <f>R106+R126+R127+R130+R148+R153+R154</f>
        <v>63.936</v>
      </c>
      <c r="S105" s="376">
        <f>S106+S126+S127+S130+S148+S153+S154</f>
        <v>78.141999999999996</v>
      </c>
      <c r="T105" s="375">
        <f>T106+T126+T127+T130+T148+T153+T154</f>
        <v>83.314000000000007</v>
      </c>
      <c r="U105" s="374">
        <f>U106+U126+U127+U130+U148+U153+U154</f>
        <v>25.5</v>
      </c>
      <c r="V105" s="374">
        <f>V106+V126+V127+V130+V148+V153+V154</f>
        <v>57.5</v>
      </c>
      <c r="W105" s="374">
        <f>W106+W126+W127+W130+W148+W153+W154</f>
        <v>37.5</v>
      </c>
      <c r="X105" s="374">
        <f>X106+X126+X127+X130+X148+X153+X154</f>
        <v>51.6</v>
      </c>
      <c r="Y105" s="373">
        <f>Y106+Y126+Y127+Y130+Y148+Y153+Y154</f>
        <v>333.55600000000004</v>
      </c>
      <c r="Z105" s="372"/>
      <c r="AA105" s="372"/>
    </row>
    <row r="106" spans="1:27" s="337" customFormat="1" x14ac:dyDescent="0.25">
      <c r="A106" s="76" t="s">
        <v>63</v>
      </c>
      <c r="B106" s="75" t="s">
        <v>62</v>
      </c>
      <c r="C106" s="348">
        <f>C107+C119</f>
        <v>50.115000000000002</v>
      </c>
      <c r="D106" s="340"/>
      <c r="E106" s="339"/>
      <c r="F106" s="339"/>
      <c r="G106" s="339"/>
      <c r="H106" s="343"/>
      <c r="I106" s="345"/>
      <c r="J106" s="365"/>
      <c r="K106" s="365"/>
      <c r="L106" s="365"/>
      <c r="M106" s="365"/>
      <c r="N106" s="364"/>
      <c r="O106" s="342">
        <f>O107+O119</f>
        <v>0</v>
      </c>
      <c r="P106" s="339">
        <f>P107+P119</f>
        <v>0</v>
      </c>
      <c r="Q106" s="339">
        <f>Q107+Q119</f>
        <v>0</v>
      </c>
      <c r="R106" s="339">
        <f>R107+R119</f>
        <v>0</v>
      </c>
      <c r="S106" s="341">
        <f>S107+S119</f>
        <v>0</v>
      </c>
      <c r="T106" s="340">
        <f>T107+T119</f>
        <v>0</v>
      </c>
      <c r="U106" s="339">
        <f>U107+U119</f>
        <v>0</v>
      </c>
      <c r="V106" s="339">
        <f>V107+V119</f>
        <v>32</v>
      </c>
      <c r="W106" s="339">
        <f>W107+W119</f>
        <v>18</v>
      </c>
      <c r="X106" s="339">
        <f>X107+X119</f>
        <v>0</v>
      </c>
      <c r="Y106" s="329">
        <f>Y107+Y119</f>
        <v>50</v>
      </c>
      <c r="Z106" s="338"/>
      <c r="AA106" s="338"/>
    </row>
    <row r="107" spans="1:27" s="337" customFormat="1" x14ac:dyDescent="0.25">
      <c r="A107" s="76"/>
      <c r="B107" s="77" t="s">
        <v>49</v>
      </c>
      <c r="C107" s="348">
        <f>C108+C114</f>
        <v>50</v>
      </c>
      <c r="D107" s="340"/>
      <c r="E107" s="339"/>
      <c r="F107" s="339"/>
      <c r="G107" s="339"/>
      <c r="H107" s="343"/>
      <c r="I107" s="345"/>
      <c r="J107" s="365"/>
      <c r="K107" s="365"/>
      <c r="L107" s="365"/>
      <c r="M107" s="365"/>
      <c r="N107" s="364"/>
      <c r="O107" s="342">
        <f>O108+O114</f>
        <v>0</v>
      </c>
      <c r="P107" s="339">
        <f>P108+P114</f>
        <v>0</v>
      </c>
      <c r="Q107" s="339">
        <f>Q108+Q114</f>
        <v>0</v>
      </c>
      <c r="R107" s="339">
        <f>R108+R114</f>
        <v>0</v>
      </c>
      <c r="S107" s="341">
        <f>S108+S114</f>
        <v>0</v>
      </c>
      <c r="T107" s="340">
        <f>T108+T114</f>
        <v>0</v>
      </c>
      <c r="U107" s="339">
        <f>U108+U114</f>
        <v>0</v>
      </c>
      <c r="V107" s="339">
        <f>V108+V114</f>
        <v>32</v>
      </c>
      <c r="W107" s="339">
        <f>W108+W114</f>
        <v>18</v>
      </c>
      <c r="X107" s="339">
        <f>X108+X114</f>
        <v>0</v>
      </c>
      <c r="Y107" s="329">
        <f>Y108+Y114</f>
        <v>50</v>
      </c>
      <c r="Z107" s="338"/>
      <c r="AA107" s="338"/>
    </row>
    <row r="108" spans="1:27" s="337" customFormat="1" x14ac:dyDescent="0.25">
      <c r="A108" s="76"/>
      <c r="B108" s="77" t="s">
        <v>48</v>
      </c>
      <c r="C108" s="348">
        <f>C109+C110+C111+C113</f>
        <v>50</v>
      </c>
      <c r="D108" s="340"/>
      <c r="E108" s="339"/>
      <c r="F108" s="339"/>
      <c r="G108" s="339"/>
      <c r="H108" s="343"/>
      <c r="I108" s="345"/>
      <c r="J108" s="365"/>
      <c r="K108" s="365"/>
      <c r="L108" s="365"/>
      <c r="M108" s="365"/>
      <c r="N108" s="364"/>
      <c r="O108" s="342">
        <f>O109+O110+O111+O113</f>
        <v>0</v>
      </c>
      <c r="P108" s="339">
        <f>P109+P110+P111+P113</f>
        <v>0</v>
      </c>
      <c r="Q108" s="339">
        <f>Q109+Q110+Q111+Q113</f>
        <v>0</v>
      </c>
      <c r="R108" s="339">
        <f>R109+R110+R111+R113</f>
        <v>0</v>
      </c>
      <c r="S108" s="341">
        <f>S109+S110+S111+S113</f>
        <v>0</v>
      </c>
      <c r="T108" s="340">
        <f>T109+T110+T111+T113</f>
        <v>0</v>
      </c>
      <c r="U108" s="339">
        <f>U109+U110+U111+U113</f>
        <v>0</v>
      </c>
      <c r="V108" s="339">
        <f>V109+V110+V111+V113</f>
        <v>32</v>
      </c>
      <c r="W108" s="339">
        <f>W109+W110+W111+W113</f>
        <v>18</v>
      </c>
      <c r="X108" s="339">
        <f>X109+X110+X111+X113</f>
        <v>0</v>
      </c>
      <c r="Y108" s="329">
        <f>Y109+Y110+Y111+Y113</f>
        <v>50</v>
      </c>
      <c r="Z108" s="338"/>
      <c r="AA108" s="338"/>
    </row>
    <row r="109" spans="1:27" s="337" customFormat="1" ht="15.75" hidden="1" customHeight="1" x14ac:dyDescent="0.25">
      <c r="A109" s="76"/>
      <c r="B109" s="77" t="s">
        <v>47</v>
      </c>
      <c r="C109" s="348"/>
      <c r="D109" s="340"/>
      <c r="E109" s="339"/>
      <c r="F109" s="339"/>
      <c r="G109" s="339"/>
      <c r="H109" s="343"/>
      <c r="I109" s="345"/>
      <c r="J109" s="365"/>
      <c r="K109" s="365"/>
      <c r="L109" s="365"/>
      <c r="M109" s="365"/>
      <c r="N109" s="364"/>
      <c r="O109" s="342"/>
      <c r="P109" s="339"/>
      <c r="Q109" s="339"/>
      <c r="R109" s="339"/>
      <c r="S109" s="341"/>
      <c r="T109" s="340"/>
      <c r="U109" s="339"/>
      <c r="V109" s="339"/>
      <c r="W109" s="339"/>
      <c r="X109" s="339"/>
      <c r="Y109" s="329"/>
      <c r="Z109" s="338"/>
      <c r="AA109" s="338"/>
    </row>
    <row r="110" spans="1:27" s="337" customFormat="1" ht="15.75" hidden="1" customHeight="1" x14ac:dyDescent="0.25">
      <c r="A110" s="76"/>
      <c r="B110" s="77" t="s">
        <v>46</v>
      </c>
      <c r="C110" s="348"/>
      <c r="D110" s="340"/>
      <c r="E110" s="339"/>
      <c r="F110" s="339"/>
      <c r="G110" s="339"/>
      <c r="H110" s="343"/>
      <c r="I110" s="345"/>
      <c r="J110" s="365"/>
      <c r="K110" s="365"/>
      <c r="L110" s="365"/>
      <c r="M110" s="365"/>
      <c r="N110" s="364"/>
      <c r="O110" s="342"/>
      <c r="P110" s="339"/>
      <c r="Q110" s="339"/>
      <c r="R110" s="339"/>
      <c r="S110" s="341"/>
      <c r="T110" s="340"/>
      <c r="U110" s="339"/>
      <c r="V110" s="339"/>
      <c r="W110" s="339"/>
      <c r="X110" s="339"/>
      <c r="Y110" s="329"/>
      <c r="Z110" s="338"/>
      <c r="AA110" s="338"/>
    </row>
    <row r="111" spans="1:27" s="337" customFormat="1" x14ac:dyDescent="0.25">
      <c r="A111" s="76"/>
      <c r="B111" s="77" t="s">
        <v>45</v>
      </c>
      <c r="C111" s="348">
        <f>C112</f>
        <v>50</v>
      </c>
      <c r="D111" s="340"/>
      <c r="E111" s="339"/>
      <c r="F111" s="339"/>
      <c r="G111" s="339"/>
      <c r="H111" s="343"/>
      <c r="I111" s="345"/>
      <c r="J111" s="365"/>
      <c r="K111" s="365"/>
      <c r="L111" s="365"/>
      <c r="M111" s="365"/>
      <c r="N111" s="364"/>
      <c r="O111" s="342">
        <f>O112</f>
        <v>0</v>
      </c>
      <c r="P111" s="339">
        <f>P112</f>
        <v>0</v>
      </c>
      <c r="Q111" s="339">
        <f>Q112</f>
        <v>0</v>
      </c>
      <c r="R111" s="339">
        <f>R112</f>
        <v>0</v>
      </c>
      <c r="S111" s="341">
        <f>S112</f>
        <v>0</v>
      </c>
      <c r="T111" s="340">
        <f>T112</f>
        <v>0</v>
      </c>
      <c r="U111" s="339">
        <f>U112</f>
        <v>0</v>
      </c>
      <c r="V111" s="339">
        <f>V112</f>
        <v>32</v>
      </c>
      <c r="W111" s="339">
        <f>W112</f>
        <v>18</v>
      </c>
      <c r="X111" s="339">
        <f>X112</f>
        <v>0</v>
      </c>
      <c r="Y111" s="329">
        <f>Y112</f>
        <v>50</v>
      </c>
      <c r="Z111" s="338"/>
      <c r="AA111" s="338"/>
    </row>
    <row r="112" spans="1:27" s="337" customFormat="1" x14ac:dyDescent="0.25">
      <c r="A112" s="69" t="s">
        <v>71</v>
      </c>
      <c r="B112" s="347" t="s">
        <v>60</v>
      </c>
      <c r="C112" s="348">
        <v>50</v>
      </c>
      <c r="D112" s="340"/>
      <c r="E112" s="339"/>
      <c r="F112" s="339"/>
      <c r="G112" s="339"/>
      <c r="H112" s="343"/>
      <c r="I112" s="345"/>
      <c r="J112" s="365"/>
      <c r="K112" s="365"/>
      <c r="L112" s="365"/>
      <c r="M112" s="365"/>
      <c r="N112" s="364"/>
      <c r="O112" s="363"/>
      <c r="P112" s="339"/>
      <c r="Q112" s="360"/>
      <c r="R112" s="360"/>
      <c r="S112" s="362"/>
      <c r="T112" s="361"/>
      <c r="U112" s="360"/>
      <c r="V112" s="306">
        <v>32</v>
      </c>
      <c r="W112" s="306">
        <v>18</v>
      </c>
      <c r="X112" s="360"/>
      <c r="Y112" s="346">
        <f>X112+W112+V112+U112+S112+T112</f>
        <v>50</v>
      </c>
      <c r="Z112" s="338"/>
      <c r="AA112" s="338"/>
    </row>
    <row r="113" spans="1:27" s="337" customFormat="1" ht="15.75" hidden="1" customHeight="1" x14ac:dyDescent="0.25">
      <c r="A113" s="76"/>
      <c r="B113" s="77" t="s">
        <v>42</v>
      </c>
      <c r="C113" s="348"/>
      <c r="D113" s="340"/>
      <c r="E113" s="339"/>
      <c r="F113" s="339"/>
      <c r="G113" s="339"/>
      <c r="H113" s="343"/>
      <c r="I113" s="345"/>
      <c r="J113" s="365"/>
      <c r="K113" s="365"/>
      <c r="L113" s="365"/>
      <c r="M113" s="365"/>
      <c r="N113" s="364"/>
      <c r="O113" s="363"/>
      <c r="P113" s="339"/>
      <c r="Q113" s="360"/>
      <c r="R113" s="360"/>
      <c r="S113" s="362"/>
      <c r="T113" s="361"/>
      <c r="U113" s="360"/>
      <c r="V113" s="360"/>
      <c r="W113" s="360"/>
      <c r="X113" s="360"/>
      <c r="Y113" s="359"/>
      <c r="Z113" s="338"/>
      <c r="AA113" s="338"/>
    </row>
    <row r="114" spans="1:27" s="337" customFormat="1" ht="15.75" hidden="1" customHeight="1" x14ac:dyDescent="0.25">
      <c r="A114" s="76"/>
      <c r="B114" s="77" t="s">
        <v>41</v>
      </c>
      <c r="C114" s="348"/>
      <c r="D114" s="340"/>
      <c r="E114" s="339"/>
      <c r="F114" s="339"/>
      <c r="G114" s="339"/>
      <c r="H114" s="343"/>
      <c r="I114" s="345"/>
      <c r="J114" s="365"/>
      <c r="K114" s="365"/>
      <c r="L114" s="365"/>
      <c r="M114" s="365"/>
      <c r="N114" s="364"/>
      <c r="O114" s="363"/>
      <c r="P114" s="339"/>
      <c r="Q114" s="360"/>
      <c r="R114" s="360"/>
      <c r="S114" s="362"/>
      <c r="T114" s="361"/>
      <c r="U114" s="360"/>
      <c r="V114" s="360"/>
      <c r="W114" s="360"/>
      <c r="X114" s="360"/>
      <c r="Y114" s="359"/>
      <c r="Z114" s="338"/>
      <c r="AA114" s="338"/>
    </row>
    <row r="115" spans="1:27" s="337" customFormat="1" ht="15.75" hidden="1" customHeight="1" x14ac:dyDescent="0.25">
      <c r="A115" s="76"/>
      <c r="B115" s="77" t="s">
        <v>40</v>
      </c>
      <c r="C115" s="348"/>
      <c r="D115" s="340"/>
      <c r="E115" s="339"/>
      <c r="F115" s="339"/>
      <c r="G115" s="339"/>
      <c r="H115" s="343"/>
      <c r="I115" s="345"/>
      <c r="J115" s="365"/>
      <c r="K115" s="365"/>
      <c r="L115" s="365"/>
      <c r="M115" s="365"/>
      <c r="N115" s="364"/>
      <c r="O115" s="363"/>
      <c r="P115" s="339"/>
      <c r="Q115" s="360"/>
      <c r="R115" s="360"/>
      <c r="S115" s="362"/>
      <c r="T115" s="361"/>
      <c r="U115" s="360"/>
      <c r="V115" s="360"/>
      <c r="W115" s="360"/>
      <c r="X115" s="360"/>
      <c r="Y115" s="359"/>
      <c r="Z115" s="338"/>
      <c r="AA115" s="338"/>
    </row>
    <row r="116" spans="1:27" s="337" customFormat="1" ht="15.75" hidden="1" customHeight="1" x14ac:dyDescent="0.25">
      <c r="A116" s="76"/>
      <c r="B116" s="77" t="s">
        <v>39</v>
      </c>
      <c r="C116" s="348"/>
      <c r="D116" s="340"/>
      <c r="E116" s="339"/>
      <c r="F116" s="339"/>
      <c r="G116" s="339"/>
      <c r="H116" s="343"/>
      <c r="I116" s="345"/>
      <c r="J116" s="365"/>
      <c r="K116" s="365"/>
      <c r="L116" s="365"/>
      <c r="M116" s="365"/>
      <c r="N116" s="364"/>
      <c r="O116" s="363"/>
      <c r="P116" s="339"/>
      <c r="Q116" s="360"/>
      <c r="R116" s="360"/>
      <c r="S116" s="362"/>
      <c r="T116" s="361"/>
      <c r="U116" s="360"/>
      <c r="V116" s="360"/>
      <c r="W116" s="360"/>
      <c r="X116" s="360"/>
      <c r="Y116" s="359"/>
      <c r="Z116" s="338"/>
      <c r="AA116" s="338"/>
    </row>
    <row r="117" spans="1:27" s="337" customFormat="1" ht="15.75" hidden="1" customHeight="1" x14ac:dyDescent="0.25">
      <c r="A117" s="76"/>
      <c r="B117" s="77" t="s">
        <v>38</v>
      </c>
      <c r="C117" s="348"/>
      <c r="D117" s="340"/>
      <c r="E117" s="339"/>
      <c r="F117" s="339"/>
      <c r="G117" s="339"/>
      <c r="H117" s="343"/>
      <c r="I117" s="345"/>
      <c r="J117" s="365"/>
      <c r="K117" s="365"/>
      <c r="L117" s="365"/>
      <c r="M117" s="365"/>
      <c r="N117" s="364"/>
      <c r="O117" s="363"/>
      <c r="P117" s="339"/>
      <c r="Q117" s="360"/>
      <c r="R117" s="360"/>
      <c r="S117" s="362"/>
      <c r="T117" s="361"/>
      <c r="U117" s="360"/>
      <c r="V117" s="360"/>
      <c r="W117" s="360"/>
      <c r="X117" s="360"/>
      <c r="Y117" s="359"/>
      <c r="Z117" s="338"/>
      <c r="AA117" s="338"/>
    </row>
    <row r="118" spans="1:27" s="337" customFormat="1" ht="15.75" hidden="1" customHeight="1" x14ac:dyDescent="0.25">
      <c r="A118" s="76"/>
      <c r="B118" s="77" t="s">
        <v>37</v>
      </c>
      <c r="C118" s="348"/>
      <c r="D118" s="340"/>
      <c r="E118" s="339"/>
      <c r="F118" s="339"/>
      <c r="G118" s="339"/>
      <c r="H118" s="343"/>
      <c r="I118" s="345"/>
      <c r="J118" s="365"/>
      <c r="K118" s="365"/>
      <c r="L118" s="365"/>
      <c r="M118" s="365"/>
      <c r="N118" s="364"/>
      <c r="O118" s="363"/>
      <c r="P118" s="360"/>
      <c r="Q118" s="360"/>
      <c r="R118" s="360"/>
      <c r="S118" s="362"/>
      <c r="T118" s="361"/>
      <c r="U118" s="360"/>
      <c r="V118" s="360"/>
      <c r="W118" s="360"/>
      <c r="X118" s="360"/>
      <c r="Y118" s="359"/>
      <c r="Z118" s="338"/>
      <c r="AA118" s="338"/>
    </row>
    <row r="119" spans="1:27" s="337" customFormat="1" x14ac:dyDescent="0.25">
      <c r="A119" s="76"/>
      <c r="B119" s="77" t="s">
        <v>36</v>
      </c>
      <c r="C119" s="348">
        <f>C120+C122+C124</f>
        <v>0.115</v>
      </c>
      <c r="D119" s="340"/>
      <c r="E119" s="339"/>
      <c r="F119" s="339"/>
      <c r="G119" s="339"/>
      <c r="H119" s="343"/>
      <c r="I119" s="345"/>
      <c r="J119" s="365"/>
      <c r="K119" s="365"/>
      <c r="L119" s="365"/>
      <c r="M119" s="365"/>
      <c r="N119" s="364"/>
      <c r="O119" s="342">
        <f>O120+O122+O124</f>
        <v>0</v>
      </c>
      <c r="P119" s="339">
        <f>P120+P122+P124</f>
        <v>0</v>
      </c>
      <c r="Q119" s="339">
        <f>Q120+Q122+Q124</f>
        <v>0</v>
      </c>
      <c r="R119" s="339">
        <f>R120+R122+R124</f>
        <v>0</v>
      </c>
      <c r="S119" s="341">
        <f>S120+S122+S124</f>
        <v>0</v>
      </c>
      <c r="T119" s="340">
        <f>T120+T122+T124</f>
        <v>0</v>
      </c>
      <c r="U119" s="339">
        <f>U120+U122+U124</f>
        <v>0</v>
      </c>
      <c r="V119" s="339">
        <f>V120+V122+V124</f>
        <v>0</v>
      </c>
      <c r="W119" s="339">
        <f>W120+W122+W124</f>
        <v>0</v>
      </c>
      <c r="X119" s="339">
        <f>X120+X122+X124</f>
        <v>0</v>
      </c>
      <c r="Y119" s="329">
        <f>Y120+Y122+Y124</f>
        <v>0</v>
      </c>
      <c r="Z119" s="338"/>
      <c r="AA119" s="338"/>
    </row>
    <row r="120" spans="1:27" s="337" customFormat="1" x14ac:dyDescent="0.25">
      <c r="A120" s="76"/>
      <c r="B120" s="75" t="s">
        <v>59</v>
      </c>
      <c r="C120" s="348">
        <f>C121</f>
        <v>0.115</v>
      </c>
      <c r="D120" s="340"/>
      <c r="E120" s="339"/>
      <c r="F120" s="339"/>
      <c r="G120" s="339"/>
      <c r="H120" s="343"/>
      <c r="I120" s="345"/>
      <c r="J120" s="365"/>
      <c r="K120" s="365"/>
      <c r="L120" s="365"/>
      <c r="M120" s="365"/>
      <c r="N120" s="364"/>
      <c r="O120" s="342">
        <f>O121</f>
        <v>0</v>
      </c>
      <c r="P120" s="339">
        <f>P121</f>
        <v>0</v>
      </c>
      <c r="Q120" s="339">
        <f>Q121</f>
        <v>0</v>
      </c>
      <c r="R120" s="339">
        <f>R121</f>
        <v>0</v>
      </c>
      <c r="S120" s="341">
        <f>S121</f>
        <v>0</v>
      </c>
      <c r="T120" s="340">
        <f>T121</f>
        <v>0</v>
      </c>
      <c r="U120" s="339">
        <f>U121</f>
        <v>0</v>
      </c>
      <c r="V120" s="339">
        <f>V121</f>
        <v>0</v>
      </c>
      <c r="W120" s="339">
        <f>W121</f>
        <v>0</v>
      </c>
      <c r="X120" s="339">
        <f>X121</f>
        <v>0</v>
      </c>
      <c r="Y120" s="329">
        <f>Y121</f>
        <v>0</v>
      </c>
      <c r="Z120" s="338"/>
      <c r="AA120" s="338"/>
    </row>
    <row r="121" spans="1:27" s="337" customFormat="1" x14ac:dyDescent="0.25">
      <c r="A121" s="69" t="s">
        <v>69</v>
      </c>
      <c r="B121" s="370" t="s">
        <v>57</v>
      </c>
      <c r="C121" s="334">
        <v>0.115</v>
      </c>
      <c r="D121" s="330"/>
      <c r="E121" s="306"/>
      <c r="F121" s="306"/>
      <c r="G121" s="306"/>
      <c r="H121" s="343"/>
      <c r="I121" s="345"/>
      <c r="J121" s="344"/>
      <c r="K121" s="344"/>
      <c r="L121" s="344"/>
      <c r="M121" s="344"/>
      <c r="N121" s="343"/>
      <c r="O121" s="342"/>
      <c r="P121" s="339"/>
      <c r="Q121" s="339"/>
      <c r="R121" s="339"/>
      <c r="S121" s="341"/>
      <c r="T121" s="340"/>
      <c r="U121" s="339"/>
      <c r="V121" s="339"/>
      <c r="W121" s="339"/>
      <c r="X121" s="339"/>
      <c r="Y121" s="346">
        <f>X121+W121+V121+U121+S121+T121</f>
        <v>0</v>
      </c>
      <c r="Z121" s="338"/>
      <c r="AA121" s="338"/>
    </row>
    <row r="122" spans="1:27" s="337" customFormat="1" ht="15.75" hidden="1" customHeight="1" x14ac:dyDescent="0.25">
      <c r="A122" s="76"/>
      <c r="B122" s="75" t="s">
        <v>34</v>
      </c>
      <c r="C122" s="348"/>
      <c r="D122" s="340"/>
      <c r="E122" s="339"/>
      <c r="F122" s="339"/>
      <c r="G122" s="339"/>
      <c r="H122" s="343"/>
      <c r="I122" s="345"/>
      <c r="J122" s="344"/>
      <c r="K122" s="344"/>
      <c r="L122" s="344"/>
      <c r="M122" s="344"/>
      <c r="N122" s="343"/>
      <c r="O122" s="342"/>
      <c r="P122" s="339"/>
      <c r="Q122" s="339"/>
      <c r="R122" s="339"/>
      <c r="S122" s="341"/>
      <c r="T122" s="340"/>
      <c r="U122" s="339"/>
      <c r="V122" s="339"/>
      <c r="W122" s="339"/>
      <c r="X122" s="339"/>
      <c r="Y122" s="329"/>
      <c r="Z122" s="338"/>
      <c r="AA122" s="338"/>
    </row>
    <row r="123" spans="1:27" s="337" customFormat="1" ht="15.75" hidden="1" customHeight="1" x14ac:dyDescent="0.25">
      <c r="A123" s="76"/>
      <c r="B123" s="77"/>
      <c r="C123" s="348"/>
      <c r="D123" s="340"/>
      <c r="E123" s="339"/>
      <c r="F123" s="339"/>
      <c r="G123" s="339"/>
      <c r="H123" s="343"/>
      <c r="I123" s="345"/>
      <c r="J123" s="344"/>
      <c r="K123" s="344"/>
      <c r="L123" s="344"/>
      <c r="M123" s="344"/>
      <c r="N123" s="343"/>
      <c r="O123" s="342"/>
      <c r="P123" s="339"/>
      <c r="Q123" s="339"/>
      <c r="R123" s="339"/>
      <c r="S123" s="341"/>
      <c r="T123" s="340"/>
      <c r="U123" s="339"/>
      <c r="V123" s="339"/>
      <c r="W123" s="339"/>
      <c r="X123" s="339"/>
      <c r="Y123" s="329"/>
      <c r="Z123" s="338"/>
      <c r="AA123" s="338"/>
    </row>
    <row r="124" spans="1:27" s="337" customFormat="1" ht="15.75" hidden="1" customHeight="1" x14ac:dyDescent="0.25">
      <c r="A124" s="76"/>
      <c r="B124" s="75" t="s">
        <v>56</v>
      </c>
      <c r="C124" s="348"/>
      <c r="D124" s="340"/>
      <c r="E124" s="339"/>
      <c r="F124" s="339"/>
      <c r="G124" s="339"/>
      <c r="H124" s="343"/>
      <c r="I124" s="345"/>
      <c r="J124" s="344"/>
      <c r="K124" s="344"/>
      <c r="L124" s="344"/>
      <c r="M124" s="344"/>
      <c r="N124" s="343"/>
      <c r="O124" s="342"/>
      <c r="P124" s="339"/>
      <c r="Q124" s="339"/>
      <c r="R124" s="339"/>
      <c r="S124" s="341"/>
      <c r="T124" s="340"/>
      <c r="U124" s="339"/>
      <c r="V124" s="339"/>
      <c r="W124" s="339"/>
      <c r="X124" s="339"/>
      <c r="Y124" s="329"/>
      <c r="Z124" s="338"/>
      <c r="AA124" s="338"/>
    </row>
    <row r="125" spans="1:27" s="337" customFormat="1" ht="15.75" hidden="1" customHeight="1" x14ac:dyDescent="0.25">
      <c r="A125" s="76"/>
      <c r="B125" s="77"/>
      <c r="C125" s="348"/>
      <c r="D125" s="340"/>
      <c r="E125" s="339"/>
      <c r="F125" s="339"/>
      <c r="G125" s="339"/>
      <c r="H125" s="343"/>
      <c r="I125" s="345"/>
      <c r="J125" s="344"/>
      <c r="K125" s="344"/>
      <c r="L125" s="344"/>
      <c r="M125" s="344"/>
      <c r="N125" s="343"/>
      <c r="O125" s="342"/>
      <c r="P125" s="339"/>
      <c r="Q125" s="339"/>
      <c r="R125" s="339"/>
      <c r="S125" s="341"/>
      <c r="T125" s="340"/>
      <c r="U125" s="339"/>
      <c r="V125" s="339"/>
      <c r="W125" s="339"/>
      <c r="X125" s="339"/>
      <c r="Y125" s="329"/>
      <c r="Z125" s="338"/>
      <c r="AA125" s="338"/>
    </row>
    <row r="126" spans="1:27" s="337" customFormat="1" ht="31.5" x14ac:dyDescent="0.25">
      <c r="A126" s="76" t="s">
        <v>55</v>
      </c>
      <c r="B126" s="77" t="s">
        <v>54</v>
      </c>
      <c r="C126" s="348"/>
      <c r="D126" s="340"/>
      <c r="E126" s="339"/>
      <c r="F126" s="339"/>
      <c r="G126" s="339"/>
      <c r="H126" s="343"/>
      <c r="I126" s="345"/>
      <c r="J126" s="365"/>
      <c r="K126" s="365"/>
      <c r="L126" s="365"/>
      <c r="M126" s="365"/>
      <c r="N126" s="364"/>
      <c r="O126" s="363"/>
      <c r="P126" s="360"/>
      <c r="Q126" s="360"/>
      <c r="R126" s="360"/>
      <c r="S126" s="362"/>
      <c r="T126" s="361"/>
      <c r="U126" s="360"/>
      <c r="V126" s="360"/>
      <c r="W126" s="360"/>
      <c r="X126" s="360"/>
      <c r="Y126" s="359"/>
      <c r="Z126" s="338"/>
      <c r="AA126" s="338"/>
    </row>
    <row r="127" spans="1:27" s="337" customFormat="1" x14ac:dyDescent="0.25">
      <c r="A127" s="76" t="s">
        <v>53</v>
      </c>
      <c r="B127" s="77" t="s">
        <v>234</v>
      </c>
      <c r="C127" s="348"/>
      <c r="D127" s="340"/>
      <c r="E127" s="339"/>
      <c r="F127" s="339"/>
      <c r="G127" s="339"/>
      <c r="H127" s="343"/>
      <c r="I127" s="345"/>
      <c r="J127" s="365"/>
      <c r="K127" s="365"/>
      <c r="L127" s="365"/>
      <c r="M127" s="365"/>
      <c r="N127" s="364"/>
      <c r="O127" s="363"/>
      <c r="P127" s="360"/>
      <c r="Q127" s="360"/>
      <c r="R127" s="360"/>
      <c r="S127" s="362"/>
      <c r="T127" s="361"/>
      <c r="U127" s="360"/>
      <c r="V127" s="360"/>
      <c r="W127" s="360"/>
      <c r="X127" s="360"/>
      <c r="Y127" s="359"/>
      <c r="Z127" s="338"/>
      <c r="AA127" s="338"/>
    </row>
    <row r="128" spans="1:27" s="337" customFormat="1" x14ac:dyDescent="0.25">
      <c r="A128" s="76" t="s">
        <v>233</v>
      </c>
      <c r="B128" s="77" t="s">
        <v>232</v>
      </c>
      <c r="C128" s="348"/>
      <c r="D128" s="340"/>
      <c r="E128" s="339"/>
      <c r="F128" s="339"/>
      <c r="G128" s="339"/>
      <c r="H128" s="343"/>
      <c r="I128" s="345"/>
      <c r="J128" s="365"/>
      <c r="K128" s="365"/>
      <c r="L128" s="365"/>
      <c r="M128" s="365"/>
      <c r="N128" s="364"/>
      <c r="O128" s="363"/>
      <c r="P128" s="360"/>
      <c r="Q128" s="360"/>
      <c r="R128" s="360"/>
      <c r="S128" s="362"/>
      <c r="T128" s="361"/>
      <c r="U128" s="360"/>
      <c r="V128" s="360"/>
      <c r="W128" s="360"/>
      <c r="X128" s="360"/>
      <c r="Y128" s="359"/>
      <c r="Z128" s="338"/>
      <c r="AA128" s="338"/>
    </row>
    <row r="129" spans="1:27" s="337" customFormat="1" x14ac:dyDescent="0.25">
      <c r="A129" s="76" t="s">
        <v>231</v>
      </c>
      <c r="B129" s="77" t="s">
        <v>230</v>
      </c>
      <c r="C129" s="348"/>
      <c r="D129" s="340"/>
      <c r="E129" s="339"/>
      <c r="F129" s="339"/>
      <c r="G129" s="339"/>
      <c r="H129" s="343"/>
      <c r="I129" s="345"/>
      <c r="J129" s="365"/>
      <c r="K129" s="365"/>
      <c r="L129" s="365"/>
      <c r="M129" s="365"/>
      <c r="N129" s="364"/>
      <c r="O129" s="363"/>
      <c r="P129" s="360"/>
      <c r="Q129" s="360"/>
      <c r="R129" s="360"/>
      <c r="S129" s="362"/>
      <c r="T129" s="361"/>
      <c r="U129" s="360"/>
      <c r="V129" s="360"/>
      <c r="W129" s="360"/>
      <c r="X129" s="360"/>
      <c r="Y129" s="359"/>
      <c r="Z129" s="338"/>
      <c r="AA129" s="338"/>
    </row>
    <row r="130" spans="1:27" s="337" customFormat="1" x14ac:dyDescent="0.25">
      <c r="A130" s="76" t="s">
        <v>51</v>
      </c>
      <c r="B130" s="75" t="s">
        <v>50</v>
      </c>
      <c r="C130" s="348">
        <f>C131+C144</f>
        <v>255.49299999999999</v>
      </c>
      <c r="D130" s="340"/>
      <c r="E130" s="339"/>
      <c r="F130" s="339"/>
      <c r="G130" s="339"/>
      <c r="H130" s="343"/>
      <c r="I130" s="345"/>
      <c r="J130" s="365"/>
      <c r="K130" s="365"/>
      <c r="L130" s="365"/>
      <c r="M130" s="365"/>
      <c r="N130" s="364"/>
      <c r="O130" s="342">
        <f>O131+O144</f>
        <v>0.53100000000000003</v>
      </c>
      <c r="P130" s="339">
        <f>P131+P144</f>
        <v>13.674999999999999</v>
      </c>
      <c r="Q130" s="339">
        <f>Q131+Q144</f>
        <v>0</v>
      </c>
      <c r="R130" s="339">
        <f>R131+R144</f>
        <v>63.936</v>
      </c>
      <c r="S130" s="341">
        <f>S131+S144</f>
        <v>78.141999999999996</v>
      </c>
      <c r="T130" s="340">
        <f>T131+T144</f>
        <v>78.319000000000003</v>
      </c>
      <c r="U130" s="339">
        <f>U131+U144</f>
        <v>20</v>
      </c>
      <c r="V130" s="339">
        <f>V131+V144</f>
        <v>19.5</v>
      </c>
      <c r="W130" s="339">
        <f>W131+W144</f>
        <v>19</v>
      </c>
      <c r="X130" s="339">
        <f>X131+X144</f>
        <v>18.5</v>
      </c>
      <c r="Y130" s="329">
        <f>Y131+Y144</f>
        <v>233.46099999999998</v>
      </c>
      <c r="Z130" s="338"/>
      <c r="AA130" s="338"/>
    </row>
    <row r="131" spans="1:27" s="337" customFormat="1" x14ac:dyDescent="0.25">
      <c r="A131" s="76"/>
      <c r="B131" s="77" t="s">
        <v>49</v>
      </c>
      <c r="C131" s="348">
        <f>C132+C139</f>
        <v>255.49299999999999</v>
      </c>
      <c r="D131" s="340"/>
      <c r="E131" s="339"/>
      <c r="F131" s="339"/>
      <c r="G131" s="339"/>
      <c r="H131" s="343"/>
      <c r="I131" s="345"/>
      <c r="J131" s="365"/>
      <c r="K131" s="365"/>
      <c r="L131" s="365"/>
      <c r="M131" s="365"/>
      <c r="N131" s="364"/>
      <c r="O131" s="342">
        <f>O132+O139</f>
        <v>0.53100000000000003</v>
      </c>
      <c r="P131" s="339">
        <f>P132+P139</f>
        <v>13.674999999999999</v>
      </c>
      <c r="Q131" s="339">
        <f>Q132+Q139</f>
        <v>0</v>
      </c>
      <c r="R131" s="339">
        <f>R132+R139</f>
        <v>63.936</v>
      </c>
      <c r="S131" s="341">
        <f>S132+S139</f>
        <v>78.141999999999996</v>
      </c>
      <c r="T131" s="340">
        <f>T132+T139</f>
        <v>78.319000000000003</v>
      </c>
      <c r="U131" s="339">
        <f>U132+U139</f>
        <v>20</v>
      </c>
      <c r="V131" s="339">
        <f>V132+V139</f>
        <v>19.5</v>
      </c>
      <c r="W131" s="339">
        <f>W132+W139</f>
        <v>19</v>
      </c>
      <c r="X131" s="339">
        <f>X132+X139</f>
        <v>18.5</v>
      </c>
      <c r="Y131" s="329">
        <f>Y132+Y139</f>
        <v>233.46099999999998</v>
      </c>
      <c r="Z131" s="338"/>
      <c r="AA131" s="338"/>
    </row>
    <row r="132" spans="1:27" s="337" customFormat="1" x14ac:dyDescent="0.25">
      <c r="A132" s="76"/>
      <c r="B132" s="77" t="s">
        <v>48</v>
      </c>
      <c r="C132" s="348">
        <f>C133+C134+C135+C138</f>
        <v>255.49299999999999</v>
      </c>
      <c r="D132" s="340"/>
      <c r="E132" s="339"/>
      <c r="F132" s="339"/>
      <c r="G132" s="339"/>
      <c r="H132" s="343"/>
      <c r="I132" s="345"/>
      <c r="J132" s="365"/>
      <c r="K132" s="365"/>
      <c r="L132" s="365"/>
      <c r="M132" s="365"/>
      <c r="N132" s="364"/>
      <c r="O132" s="342">
        <f>O133+O134+O135+O138</f>
        <v>0.53100000000000003</v>
      </c>
      <c r="P132" s="339">
        <f>P133+P134+P135+P138</f>
        <v>13.674999999999999</v>
      </c>
      <c r="Q132" s="339">
        <f>Q133+Q134+Q135+Q138</f>
        <v>0</v>
      </c>
      <c r="R132" s="339">
        <f>R133+R134+R135+R138</f>
        <v>63.936</v>
      </c>
      <c r="S132" s="341">
        <f>S133+S134+S135+S138</f>
        <v>78.141999999999996</v>
      </c>
      <c r="T132" s="340">
        <f>T133+T134+T135+T138</f>
        <v>78.319000000000003</v>
      </c>
      <c r="U132" s="339">
        <f>U133+U134+U135+U138</f>
        <v>20</v>
      </c>
      <c r="V132" s="339">
        <f>V133+V134+V135+V138</f>
        <v>19.5</v>
      </c>
      <c r="W132" s="339">
        <f>W133+W134+W135+W138</f>
        <v>19</v>
      </c>
      <c r="X132" s="339">
        <f>X133+X134+X135+X138</f>
        <v>18.5</v>
      </c>
      <c r="Y132" s="329">
        <f>Y133+Y134+Y135+Y138</f>
        <v>233.46099999999998</v>
      </c>
      <c r="Z132" s="338"/>
      <c r="AA132" s="338"/>
    </row>
    <row r="133" spans="1:27" s="337" customFormat="1" ht="15.75" hidden="1" customHeight="1" x14ac:dyDescent="0.25">
      <c r="A133" s="76"/>
      <c r="B133" s="77" t="s">
        <v>47</v>
      </c>
      <c r="C133" s="348"/>
      <c r="D133" s="340"/>
      <c r="E133" s="339"/>
      <c r="F133" s="339"/>
      <c r="G133" s="339"/>
      <c r="H133" s="343"/>
      <c r="I133" s="345"/>
      <c r="J133" s="365"/>
      <c r="K133" s="365"/>
      <c r="L133" s="365"/>
      <c r="M133" s="365"/>
      <c r="N133" s="364"/>
      <c r="O133" s="342"/>
      <c r="P133" s="339"/>
      <c r="Q133" s="339"/>
      <c r="R133" s="339"/>
      <c r="S133" s="341"/>
      <c r="T133" s="340"/>
      <c r="U133" s="339"/>
      <c r="V133" s="339"/>
      <c r="W133" s="339"/>
      <c r="X133" s="339"/>
      <c r="Y133" s="329"/>
      <c r="Z133" s="338"/>
      <c r="AA133" s="338"/>
    </row>
    <row r="134" spans="1:27" s="337" customFormat="1" ht="15.75" hidden="1" customHeight="1" x14ac:dyDescent="0.25">
      <c r="A134" s="366"/>
      <c r="B134" s="77" t="s">
        <v>46</v>
      </c>
      <c r="C134" s="348"/>
      <c r="D134" s="340"/>
      <c r="E134" s="339"/>
      <c r="F134" s="339"/>
      <c r="G134" s="339"/>
      <c r="H134" s="343"/>
      <c r="I134" s="345"/>
      <c r="J134" s="365"/>
      <c r="K134" s="365"/>
      <c r="L134" s="365"/>
      <c r="M134" s="365"/>
      <c r="N134" s="364"/>
      <c r="O134" s="342"/>
      <c r="P134" s="339"/>
      <c r="Q134" s="339"/>
      <c r="R134" s="339"/>
      <c r="S134" s="341"/>
      <c r="T134" s="340"/>
      <c r="U134" s="339"/>
      <c r="V134" s="339"/>
      <c r="W134" s="339"/>
      <c r="X134" s="339"/>
      <c r="Y134" s="329"/>
      <c r="Z134" s="338"/>
      <c r="AA134" s="338"/>
    </row>
    <row r="135" spans="1:27" s="337" customFormat="1" x14ac:dyDescent="0.25">
      <c r="A135" s="366"/>
      <c r="B135" s="77" t="s">
        <v>45</v>
      </c>
      <c r="C135" s="348">
        <f>C136+C137</f>
        <v>255.49299999999999</v>
      </c>
      <c r="D135" s="340"/>
      <c r="E135" s="339"/>
      <c r="F135" s="339"/>
      <c r="G135" s="339"/>
      <c r="H135" s="343"/>
      <c r="I135" s="345"/>
      <c r="J135" s="365"/>
      <c r="K135" s="365"/>
      <c r="L135" s="365"/>
      <c r="M135" s="365"/>
      <c r="N135" s="364"/>
      <c r="O135" s="342">
        <f>O136+O137</f>
        <v>0.53100000000000003</v>
      </c>
      <c r="P135" s="339">
        <f>P136+P137</f>
        <v>13.674999999999999</v>
      </c>
      <c r="Q135" s="339">
        <f>Q136+Q137</f>
        <v>0</v>
      </c>
      <c r="R135" s="339">
        <f>R136+R137</f>
        <v>63.936</v>
      </c>
      <c r="S135" s="341">
        <f>S136+S137</f>
        <v>78.141999999999996</v>
      </c>
      <c r="T135" s="340">
        <f>T136+T137</f>
        <v>78.319000000000003</v>
      </c>
      <c r="U135" s="339">
        <f>U136+U137</f>
        <v>20</v>
      </c>
      <c r="V135" s="339">
        <f>V136+V137</f>
        <v>19.5</v>
      </c>
      <c r="W135" s="339">
        <f>W136+W137</f>
        <v>19</v>
      </c>
      <c r="X135" s="339">
        <f>X136+X137</f>
        <v>18.5</v>
      </c>
      <c r="Y135" s="329">
        <f>Y136+Y137</f>
        <v>233.46099999999998</v>
      </c>
      <c r="Z135" s="338"/>
      <c r="AA135" s="338"/>
    </row>
    <row r="136" spans="1:27" s="327" customFormat="1" x14ac:dyDescent="0.25">
      <c r="A136" s="369">
        <v>41</v>
      </c>
      <c r="B136" s="315" t="s">
        <v>44</v>
      </c>
      <c r="C136" s="334">
        <v>224.71600000000001</v>
      </c>
      <c r="D136" s="330"/>
      <c r="E136" s="306"/>
      <c r="F136" s="306"/>
      <c r="G136" s="306"/>
      <c r="H136" s="331"/>
      <c r="I136" s="333"/>
      <c r="J136" s="357"/>
      <c r="K136" s="357"/>
      <c r="L136" s="357"/>
      <c r="M136" s="357"/>
      <c r="N136" s="356"/>
      <c r="O136" s="352">
        <v>0.106</v>
      </c>
      <c r="P136" s="306">
        <v>13.353999999999999</v>
      </c>
      <c r="Q136" s="351"/>
      <c r="R136" s="351">
        <v>55.009</v>
      </c>
      <c r="S136" s="319">
        <f>O136+P136+Q136+R136</f>
        <v>68.468999999999994</v>
      </c>
      <c r="T136" s="367">
        <v>70.319000000000003</v>
      </c>
      <c r="U136" s="350">
        <v>16</v>
      </c>
      <c r="V136" s="350">
        <v>15.6</v>
      </c>
      <c r="W136" s="350">
        <v>15.2</v>
      </c>
      <c r="X136" s="350">
        <v>14.8</v>
      </c>
      <c r="Y136" s="346">
        <f>X136+W136+V136+U136+S136+T136</f>
        <v>200.38799999999998</v>
      </c>
      <c r="Z136" s="328"/>
      <c r="AA136" s="328"/>
    </row>
    <row r="137" spans="1:27" s="327" customFormat="1" x14ac:dyDescent="0.25">
      <c r="A137" s="369">
        <v>42</v>
      </c>
      <c r="B137" s="368" t="s">
        <v>43</v>
      </c>
      <c r="C137" s="334">
        <v>30.777000000000001</v>
      </c>
      <c r="D137" s="330"/>
      <c r="E137" s="306"/>
      <c r="F137" s="306"/>
      <c r="G137" s="306"/>
      <c r="H137" s="331"/>
      <c r="I137" s="333"/>
      <c r="J137" s="357"/>
      <c r="K137" s="357"/>
      <c r="L137" s="357"/>
      <c r="M137" s="357"/>
      <c r="N137" s="356"/>
      <c r="O137" s="352">
        <v>0.42499999999999999</v>
      </c>
      <c r="P137" s="306">
        <v>0.32100000000000001</v>
      </c>
      <c r="Q137" s="351"/>
      <c r="R137" s="351">
        <v>8.9269999999999996</v>
      </c>
      <c r="S137" s="319">
        <f>O137+P137+Q137+R137</f>
        <v>9.673</v>
      </c>
      <c r="T137" s="367">
        <v>8</v>
      </c>
      <c r="U137" s="350">
        <v>4</v>
      </c>
      <c r="V137" s="350">
        <v>3.9</v>
      </c>
      <c r="W137" s="350">
        <v>3.8</v>
      </c>
      <c r="X137" s="350">
        <v>3.7</v>
      </c>
      <c r="Y137" s="346">
        <f>X137+W137+V137+U137+S137+T137</f>
        <v>33.073</v>
      </c>
      <c r="Z137" s="328"/>
      <c r="AA137" s="328"/>
    </row>
    <row r="138" spans="1:27" s="327" customFormat="1" ht="15.75" hidden="1" customHeight="1" x14ac:dyDescent="0.25">
      <c r="A138" s="358"/>
      <c r="B138" s="82" t="s">
        <v>42</v>
      </c>
      <c r="C138" s="334"/>
      <c r="D138" s="330"/>
      <c r="E138" s="306"/>
      <c r="F138" s="306"/>
      <c r="G138" s="306"/>
      <c r="H138" s="331"/>
      <c r="I138" s="333"/>
      <c r="J138" s="357"/>
      <c r="K138" s="357"/>
      <c r="L138" s="357"/>
      <c r="M138" s="357"/>
      <c r="N138" s="356"/>
      <c r="O138" s="352"/>
      <c r="P138" s="351"/>
      <c r="Q138" s="351"/>
      <c r="R138" s="351"/>
      <c r="S138" s="355"/>
      <c r="T138" s="354"/>
      <c r="U138" s="351"/>
      <c r="V138" s="351"/>
      <c r="W138" s="351"/>
      <c r="X138" s="351"/>
      <c r="Y138" s="353"/>
      <c r="Z138" s="328"/>
      <c r="AA138" s="328"/>
    </row>
    <row r="139" spans="1:27" s="337" customFormat="1" ht="15.75" hidden="1" customHeight="1" x14ac:dyDescent="0.25">
      <c r="A139" s="366"/>
      <c r="B139" s="77" t="s">
        <v>41</v>
      </c>
      <c r="C139" s="348"/>
      <c r="D139" s="340"/>
      <c r="E139" s="339"/>
      <c r="F139" s="339"/>
      <c r="G139" s="339"/>
      <c r="H139" s="343"/>
      <c r="I139" s="345"/>
      <c r="J139" s="365"/>
      <c r="K139" s="365"/>
      <c r="L139" s="365"/>
      <c r="M139" s="365"/>
      <c r="N139" s="364"/>
      <c r="O139" s="363"/>
      <c r="P139" s="360"/>
      <c r="Q139" s="360"/>
      <c r="R139" s="360"/>
      <c r="S139" s="362"/>
      <c r="T139" s="361"/>
      <c r="U139" s="360"/>
      <c r="V139" s="360"/>
      <c r="W139" s="360"/>
      <c r="X139" s="360"/>
      <c r="Y139" s="359"/>
      <c r="Z139" s="338"/>
      <c r="AA139" s="338"/>
    </row>
    <row r="140" spans="1:27" s="327" customFormat="1" ht="15.75" hidden="1" customHeight="1" x14ac:dyDescent="0.25">
      <c r="A140" s="358"/>
      <c r="B140" s="82" t="s">
        <v>40</v>
      </c>
      <c r="C140" s="334"/>
      <c r="D140" s="330"/>
      <c r="E140" s="306"/>
      <c r="F140" s="306"/>
      <c r="G140" s="306"/>
      <c r="H140" s="331"/>
      <c r="I140" s="333"/>
      <c r="J140" s="357"/>
      <c r="K140" s="357"/>
      <c r="L140" s="357"/>
      <c r="M140" s="357"/>
      <c r="N140" s="356"/>
      <c r="O140" s="352"/>
      <c r="P140" s="351"/>
      <c r="Q140" s="351"/>
      <c r="R140" s="351"/>
      <c r="S140" s="355"/>
      <c r="T140" s="354"/>
      <c r="U140" s="351"/>
      <c r="V140" s="351"/>
      <c r="W140" s="351"/>
      <c r="X140" s="351"/>
      <c r="Y140" s="353"/>
      <c r="Z140" s="328"/>
      <c r="AA140" s="328"/>
    </row>
    <row r="141" spans="1:27" s="327" customFormat="1" ht="15.75" hidden="1" customHeight="1" x14ac:dyDescent="0.25">
      <c r="A141" s="358"/>
      <c r="B141" s="82" t="s">
        <v>39</v>
      </c>
      <c r="C141" s="334"/>
      <c r="D141" s="330"/>
      <c r="E141" s="306"/>
      <c r="F141" s="306"/>
      <c r="G141" s="306"/>
      <c r="H141" s="331"/>
      <c r="I141" s="333"/>
      <c r="J141" s="357"/>
      <c r="K141" s="357"/>
      <c r="L141" s="357"/>
      <c r="M141" s="357"/>
      <c r="N141" s="356"/>
      <c r="O141" s="352"/>
      <c r="P141" s="351"/>
      <c r="Q141" s="351"/>
      <c r="R141" s="351"/>
      <c r="S141" s="355"/>
      <c r="T141" s="354"/>
      <c r="U141" s="351"/>
      <c r="V141" s="351"/>
      <c r="W141" s="351"/>
      <c r="X141" s="351"/>
      <c r="Y141" s="353"/>
      <c r="Z141" s="328"/>
      <c r="AA141" s="328"/>
    </row>
    <row r="142" spans="1:27" s="327" customFormat="1" ht="15.75" hidden="1" customHeight="1" x14ac:dyDescent="0.25">
      <c r="A142" s="358"/>
      <c r="B142" s="82" t="s">
        <v>38</v>
      </c>
      <c r="C142" s="334"/>
      <c r="D142" s="330"/>
      <c r="E142" s="306"/>
      <c r="F142" s="306"/>
      <c r="G142" s="306"/>
      <c r="H142" s="331"/>
      <c r="I142" s="333"/>
      <c r="J142" s="357"/>
      <c r="K142" s="357"/>
      <c r="L142" s="357"/>
      <c r="M142" s="357"/>
      <c r="N142" s="356"/>
      <c r="O142" s="352"/>
      <c r="P142" s="351"/>
      <c r="Q142" s="351"/>
      <c r="R142" s="351"/>
      <c r="S142" s="355"/>
      <c r="T142" s="354"/>
      <c r="U142" s="351"/>
      <c r="V142" s="351"/>
      <c r="W142" s="351"/>
      <c r="X142" s="351"/>
      <c r="Y142" s="353"/>
      <c r="Z142" s="328"/>
      <c r="AA142" s="328"/>
    </row>
    <row r="143" spans="1:27" s="327" customFormat="1" ht="15.75" hidden="1" customHeight="1" x14ac:dyDescent="0.25">
      <c r="A143" s="358"/>
      <c r="B143" s="82" t="s">
        <v>37</v>
      </c>
      <c r="C143" s="334"/>
      <c r="D143" s="330"/>
      <c r="E143" s="306"/>
      <c r="F143" s="306"/>
      <c r="G143" s="306"/>
      <c r="H143" s="331"/>
      <c r="I143" s="333"/>
      <c r="J143" s="357"/>
      <c r="K143" s="357"/>
      <c r="L143" s="357"/>
      <c r="M143" s="357"/>
      <c r="N143" s="356"/>
      <c r="O143" s="352"/>
      <c r="P143" s="351"/>
      <c r="Q143" s="351"/>
      <c r="R143" s="351"/>
      <c r="S143" s="355"/>
      <c r="T143" s="354"/>
      <c r="U143" s="351"/>
      <c r="V143" s="351"/>
      <c r="W143" s="351"/>
      <c r="X143" s="351"/>
      <c r="Y143" s="353"/>
      <c r="Z143" s="328"/>
      <c r="AA143" s="328"/>
    </row>
    <row r="144" spans="1:27" s="337" customFormat="1" ht="15.75" hidden="1" customHeight="1" x14ac:dyDescent="0.25">
      <c r="A144" s="366"/>
      <c r="B144" s="77" t="s">
        <v>36</v>
      </c>
      <c r="C144" s="348"/>
      <c r="D144" s="340"/>
      <c r="E144" s="339"/>
      <c r="F144" s="339"/>
      <c r="G144" s="339"/>
      <c r="H144" s="343"/>
      <c r="I144" s="345"/>
      <c r="J144" s="365"/>
      <c r="K144" s="365"/>
      <c r="L144" s="365"/>
      <c r="M144" s="365"/>
      <c r="N144" s="364"/>
      <c r="O144" s="363"/>
      <c r="P144" s="360"/>
      <c r="Q144" s="360"/>
      <c r="R144" s="360"/>
      <c r="S144" s="362"/>
      <c r="T144" s="361"/>
      <c r="U144" s="360"/>
      <c r="V144" s="360"/>
      <c r="W144" s="360"/>
      <c r="X144" s="360"/>
      <c r="Y144" s="359"/>
      <c r="Z144" s="338"/>
      <c r="AA144" s="338"/>
    </row>
    <row r="145" spans="1:27" s="327" customFormat="1" ht="15.75" hidden="1" customHeight="1" x14ac:dyDescent="0.25">
      <c r="A145" s="358"/>
      <c r="B145" s="79" t="s">
        <v>35</v>
      </c>
      <c r="C145" s="334"/>
      <c r="D145" s="330"/>
      <c r="E145" s="306"/>
      <c r="F145" s="306"/>
      <c r="G145" s="306"/>
      <c r="H145" s="331"/>
      <c r="I145" s="333"/>
      <c r="J145" s="357"/>
      <c r="K145" s="357"/>
      <c r="L145" s="357"/>
      <c r="M145" s="357"/>
      <c r="N145" s="356"/>
      <c r="O145" s="352"/>
      <c r="P145" s="351"/>
      <c r="Q145" s="351"/>
      <c r="R145" s="351"/>
      <c r="S145" s="355"/>
      <c r="T145" s="354"/>
      <c r="U145" s="351"/>
      <c r="V145" s="351"/>
      <c r="W145" s="351"/>
      <c r="X145" s="351"/>
      <c r="Y145" s="353"/>
      <c r="Z145" s="328"/>
      <c r="AA145" s="328"/>
    </row>
    <row r="146" spans="1:27" s="327" customFormat="1" ht="15.75" hidden="1" customHeight="1" x14ac:dyDescent="0.25">
      <c r="A146" s="358"/>
      <c r="B146" s="79" t="s">
        <v>34</v>
      </c>
      <c r="C146" s="334"/>
      <c r="D146" s="330"/>
      <c r="E146" s="306"/>
      <c r="F146" s="306"/>
      <c r="G146" s="306"/>
      <c r="H146" s="331"/>
      <c r="I146" s="333"/>
      <c r="J146" s="357"/>
      <c r="K146" s="357"/>
      <c r="L146" s="357"/>
      <c r="M146" s="357"/>
      <c r="N146" s="356"/>
      <c r="O146" s="352"/>
      <c r="P146" s="351"/>
      <c r="Q146" s="351"/>
      <c r="R146" s="351"/>
      <c r="S146" s="355"/>
      <c r="T146" s="354"/>
      <c r="U146" s="351"/>
      <c r="V146" s="351"/>
      <c r="W146" s="351"/>
      <c r="X146" s="351"/>
      <c r="Y146" s="353"/>
      <c r="Z146" s="328"/>
      <c r="AA146" s="328"/>
    </row>
    <row r="147" spans="1:27" s="327" customFormat="1" ht="15.75" hidden="1" customHeight="1" x14ac:dyDescent="0.25">
      <c r="A147" s="358"/>
      <c r="B147" s="79" t="s">
        <v>33</v>
      </c>
      <c r="C147" s="334"/>
      <c r="D147" s="330"/>
      <c r="E147" s="306"/>
      <c r="F147" s="306"/>
      <c r="G147" s="306"/>
      <c r="H147" s="331"/>
      <c r="I147" s="333"/>
      <c r="J147" s="357"/>
      <c r="K147" s="357"/>
      <c r="L147" s="357"/>
      <c r="M147" s="357"/>
      <c r="N147" s="356"/>
      <c r="O147" s="352"/>
      <c r="P147" s="351"/>
      <c r="Q147" s="351"/>
      <c r="R147" s="351"/>
      <c r="S147" s="355"/>
      <c r="T147" s="354"/>
      <c r="U147" s="351"/>
      <c r="V147" s="351"/>
      <c r="W147" s="351"/>
      <c r="X147" s="351"/>
      <c r="Y147" s="353"/>
      <c r="Z147" s="328"/>
      <c r="AA147" s="328"/>
    </row>
    <row r="148" spans="1:27" s="337" customFormat="1" x14ac:dyDescent="0.25">
      <c r="A148" s="76" t="s">
        <v>32</v>
      </c>
      <c r="B148" s="77" t="s">
        <v>31</v>
      </c>
      <c r="C148" s="348">
        <f>SUM(C149:C152)</f>
        <v>44.313000000000002</v>
      </c>
      <c r="D148" s="340"/>
      <c r="E148" s="339"/>
      <c r="F148" s="339"/>
      <c r="G148" s="339"/>
      <c r="H148" s="343"/>
      <c r="I148" s="345"/>
      <c r="J148" s="344"/>
      <c r="K148" s="344"/>
      <c r="L148" s="344"/>
      <c r="M148" s="344"/>
      <c r="N148" s="343"/>
      <c r="O148" s="342">
        <f>SUM(O149:O152)</f>
        <v>0</v>
      </c>
      <c r="P148" s="339">
        <f>SUM(P149:P152)</f>
        <v>0</v>
      </c>
      <c r="Q148" s="339">
        <f>SUM(Q149:Q152)</f>
        <v>0</v>
      </c>
      <c r="R148" s="339">
        <f>SUM(R149:R152)</f>
        <v>0</v>
      </c>
      <c r="S148" s="341">
        <f>SUM(S149:S152)</f>
        <v>0</v>
      </c>
      <c r="T148" s="340">
        <f>SUM(T149:T152)</f>
        <v>4.9950000000000001</v>
      </c>
      <c r="U148" s="339">
        <f>SUM(U149:U152)</f>
        <v>5.5</v>
      </c>
      <c r="V148" s="339">
        <f>SUM(V149:V152)</f>
        <v>0</v>
      </c>
      <c r="W148" s="339">
        <f>SUM(W149:W152)</f>
        <v>0.5</v>
      </c>
      <c r="X148" s="339">
        <f>SUM(X149:X152)</f>
        <v>30.1</v>
      </c>
      <c r="Y148" s="329">
        <f>SUM(Y149:Y152)</f>
        <v>41.094999999999999</v>
      </c>
      <c r="Z148" s="338"/>
      <c r="AA148" s="338"/>
    </row>
    <row r="149" spans="1:27" s="327" customFormat="1" x14ac:dyDescent="0.25">
      <c r="A149" s="316">
        <v>43</v>
      </c>
      <c r="B149" s="78" t="s">
        <v>30</v>
      </c>
      <c r="C149" s="334">
        <v>10.86</v>
      </c>
      <c r="D149" s="330"/>
      <c r="E149" s="306"/>
      <c r="F149" s="306"/>
      <c r="G149" s="306"/>
      <c r="H149" s="331"/>
      <c r="I149" s="333"/>
      <c r="J149" s="332"/>
      <c r="K149" s="332"/>
      <c r="L149" s="332"/>
      <c r="M149" s="332"/>
      <c r="N149" s="331"/>
      <c r="O149" s="307"/>
      <c r="P149" s="306"/>
      <c r="Q149" s="306"/>
      <c r="R149" s="306"/>
      <c r="S149" s="319"/>
      <c r="T149" s="316"/>
      <c r="U149" s="350"/>
      <c r="V149" s="350"/>
      <c r="W149" s="350">
        <v>0.5</v>
      </c>
      <c r="X149" s="350">
        <v>10</v>
      </c>
      <c r="Y149" s="346">
        <f>X149+W149+V149+U149+S149+T149</f>
        <v>10.5</v>
      </c>
      <c r="Z149" s="328"/>
      <c r="AA149" s="328"/>
    </row>
    <row r="150" spans="1:27" s="327" customFormat="1" x14ac:dyDescent="0.25">
      <c r="A150" s="316">
        <v>44</v>
      </c>
      <c r="B150" s="335" t="s">
        <v>229</v>
      </c>
      <c r="C150" s="334">
        <v>23</v>
      </c>
      <c r="D150" s="330"/>
      <c r="E150" s="306"/>
      <c r="F150" s="306"/>
      <c r="G150" s="306"/>
      <c r="H150" s="331"/>
      <c r="I150" s="333"/>
      <c r="J150" s="332"/>
      <c r="K150" s="332"/>
      <c r="L150" s="332"/>
      <c r="M150" s="332"/>
      <c r="N150" s="331"/>
      <c r="O150" s="307"/>
      <c r="P150" s="306"/>
      <c r="Q150" s="306"/>
      <c r="R150" s="306"/>
      <c r="S150" s="319"/>
      <c r="T150" s="316"/>
      <c r="U150" s="350"/>
      <c r="V150" s="350"/>
      <c r="W150" s="350"/>
      <c r="X150" s="350">
        <v>20.100000000000001</v>
      </c>
      <c r="Y150" s="346">
        <f>X150+W150+V150+U150+S150+T150</f>
        <v>20.100000000000001</v>
      </c>
      <c r="Z150" s="328"/>
      <c r="AA150" s="328"/>
    </row>
    <row r="151" spans="1:27" s="327" customFormat="1" ht="31.5" x14ac:dyDescent="0.25">
      <c r="A151" s="316">
        <v>45</v>
      </c>
      <c r="B151" s="335" t="s">
        <v>27</v>
      </c>
      <c r="C151" s="334">
        <v>4.9530000000000003</v>
      </c>
      <c r="D151" s="330"/>
      <c r="E151" s="306"/>
      <c r="F151" s="306"/>
      <c r="G151" s="306"/>
      <c r="H151" s="331"/>
      <c r="I151" s="333"/>
      <c r="J151" s="332"/>
      <c r="K151" s="332"/>
      <c r="L151" s="332"/>
      <c r="M151" s="332"/>
      <c r="N151" s="331"/>
      <c r="O151" s="352"/>
      <c r="P151" s="306"/>
      <c r="Q151" s="351"/>
      <c r="R151" s="351"/>
      <c r="S151" s="319"/>
      <c r="T151" s="316">
        <v>4.9950000000000001</v>
      </c>
      <c r="U151" s="349"/>
      <c r="V151" s="349"/>
      <c r="W151" s="349"/>
      <c r="X151" s="349"/>
      <c r="Y151" s="346">
        <f>X151+W151+V151+U151+S151+T151</f>
        <v>4.9950000000000001</v>
      </c>
      <c r="Z151" s="328"/>
      <c r="AA151" s="328"/>
    </row>
    <row r="152" spans="1:27" s="327" customFormat="1" x14ac:dyDescent="0.25">
      <c r="A152" s="316">
        <v>46</v>
      </c>
      <c r="B152" s="335" t="s">
        <v>26</v>
      </c>
      <c r="C152" s="334">
        <v>5.5</v>
      </c>
      <c r="D152" s="330"/>
      <c r="E152" s="306"/>
      <c r="F152" s="306"/>
      <c r="G152" s="306"/>
      <c r="H152" s="331"/>
      <c r="I152" s="333"/>
      <c r="J152" s="332"/>
      <c r="K152" s="332"/>
      <c r="L152" s="332"/>
      <c r="M152" s="332"/>
      <c r="N152" s="331"/>
      <c r="O152" s="307"/>
      <c r="P152" s="306"/>
      <c r="Q152" s="306"/>
      <c r="R152" s="306"/>
      <c r="S152" s="319"/>
      <c r="T152" s="316"/>
      <c r="U152" s="350">
        <v>5.5</v>
      </c>
      <c r="V152" s="349"/>
      <c r="W152" s="349"/>
      <c r="X152" s="349"/>
      <c r="Y152" s="346">
        <f>X152+W152+V152+U152+S152+T152</f>
        <v>5.5</v>
      </c>
      <c r="Z152" s="328"/>
      <c r="AA152" s="328"/>
    </row>
    <row r="153" spans="1:27" s="337" customFormat="1" x14ac:dyDescent="0.25">
      <c r="A153" s="76" t="s">
        <v>24</v>
      </c>
      <c r="B153" s="77" t="s">
        <v>23</v>
      </c>
      <c r="C153" s="348"/>
      <c r="D153" s="340"/>
      <c r="E153" s="339"/>
      <c r="F153" s="339"/>
      <c r="G153" s="339"/>
      <c r="H153" s="343"/>
      <c r="I153" s="345"/>
      <c r="J153" s="344"/>
      <c r="K153" s="344"/>
      <c r="L153" s="344"/>
      <c r="M153" s="344"/>
      <c r="N153" s="343"/>
      <c r="O153" s="342"/>
      <c r="P153" s="339"/>
      <c r="Q153" s="339"/>
      <c r="R153" s="339"/>
      <c r="S153" s="341"/>
      <c r="T153" s="340"/>
      <c r="U153" s="339"/>
      <c r="V153" s="339"/>
      <c r="W153" s="339"/>
      <c r="X153" s="339"/>
      <c r="Y153" s="329"/>
      <c r="Z153" s="338"/>
      <c r="AA153" s="338"/>
    </row>
    <row r="154" spans="1:27" s="337" customFormat="1" x14ac:dyDescent="0.25">
      <c r="A154" s="76" t="s">
        <v>22</v>
      </c>
      <c r="B154" s="75" t="s">
        <v>21</v>
      </c>
      <c r="C154" s="348">
        <f>SUM(C155:C159)</f>
        <v>53.061</v>
      </c>
      <c r="D154" s="340"/>
      <c r="E154" s="339"/>
      <c r="F154" s="339"/>
      <c r="G154" s="339"/>
      <c r="H154" s="343"/>
      <c r="I154" s="345"/>
      <c r="J154" s="344"/>
      <c r="K154" s="344"/>
      <c r="L154" s="344"/>
      <c r="M154" s="344"/>
      <c r="N154" s="343"/>
      <c r="O154" s="342">
        <f>SUM(O155:O159)</f>
        <v>0</v>
      </c>
      <c r="P154" s="339">
        <f>SUM(P155:P159)</f>
        <v>0</v>
      </c>
      <c r="Q154" s="339">
        <f>SUM(Q155:Q159)</f>
        <v>0</v>
      </c>
      <c r="R154" s="339">
        <f>SUM(R155:R159)</f>
        <v>0</v>
      </c>
      <c r="S154" s="341">
        <f>SUM(S155:S159)</f>
        <v>0</v>
      </c>
      <c r="T154" s="340">
        <f>SUM(T155:T159)</f>
        <v>0</v>
      </c>
      <c r="U154" s="339">
        <f>SUM(U155:U159)</f>
        <v>0</v>
      </c>
      <c r="V154" s="339">
        <f>SUM(V155:V159)</f>
        <v>6</v>
      </c>
      <c r="W154" s="339">
        <f>SUM(W155:W159)</f>
        <v>0</v>
      </c>
      <c r="X154" s="339">
        <f>SUM(X155:X159)</f>
        <v>3</v>
      </c>
      <c r="Y154" s="329">
        <f>SUM(Y155:Y159)</f>
        <v>9</v>
      </c>
      <c r="Z154" s="338"/>
      <c r="AA154" s="338"/>
    </row>
    <row r="155" spans="1:27" s="337" customFormat="1" x14ac:dyDescent="0.25">
      <c r="A155" s="69" t="s">
        <v>228</v>
      </c>
      <c r="B155" s="347" t="s">
        <v>19</v>
      </c>
      <c r="C155" s="334">
        <v>6</v>
      </c>
      <c r="D155" s="330"/>
      <c r="E155" s="306"/>
      <c r="F155" s="306"/>
      <c r="G155" s="306"/>
      <c r="H155" s="343"/>
      <c r="I155" s="345"/>
      <c r="J155" s="344"/>
      <c r="K155" s="344"/>
      <c r="L155" s="344"/>
      <c r="M155" s="344"/>
      <c r="N155" s="343"/>
      <c r="O155" s="342"/>
      <c r="P155" s="339"/>
      <c r="Q155" s="339"/>
      <c r="R155" s="339"/>
      <c r="S155" s="341"/>
      <c r="T155" s="340"/>
      <c r="U155" s="339"/>
      <c r="V155" s="306">
        <v>6</v>
      </c>
      <c r="W155" s="339"/>
      <c r="X155" s="339"/>
      <c r="Y155" s="346">
        <f>X155+W155+V155+U155+S155+T155</f>
        <v>6</v>
      </c>
      <c r="Z155" s="338"/>
      <c r="AA155" s="338"/>
    </row>
    <row r="156" spans="1:27" s="337" customFormat="1" x14ac:dyDescent="0.25">
      <c r="A156" s="69" t="s">
        <v>20</v>
      </c>
      <c r="B156" s="79" t="s">
        <v>227</v>
      </c>
      <c r="C156" s="334">
        <v>3</v>
      </c>
      <c r="D156" s="330"/>
      <c r="E156" s="306"/>
      <c r="F156" s="306"/>
      <c r="G156" s="306"/>
      <c r="H156" s="343"/>
      <c r="I156" s="345"/>
      <c r="J156" s="344"/>
      <c r="K156" s="344"/>
      <c r="L156" s="344"/>
      <c r="M156" s="344"/>
      <c r="N156" s="343"/>
      <c r="O156" s="342"/>
      <c r="P156" s="339"/>
      <c r="Q156" s="339"/>
      <c r="R156" s="339"/>
      <c r="S156" s="341"/>
      <c r="T156" s="340"/>
      <c r="U156" s="339"/>
      <c r="V156" s="339"/>
      <c r="W156" s="339"/>
      <c r="X156" s="306">
        <v>3</v>
      </c>
      <c r="Y156" s="346">
        <f>X156+W156+V156+U156+S156+T156</f>
        <v>3</v>
      </c>
      <c r="Z156" s="338"/>
      <c r="AA156" s="338"/>
    </row>
    <row r="157" spans="1:27" s="337" customFormat="1" x14ac:dyDescent="0.25">
      <c r="A157" s="69" t="s">
        <v>18</v>
      </c>
      <c r="B157" s="79" t="s">
        <v>15</v>
      </c>
      <c r="C157" s="334">
        <v>3.5</v>
      </c>
      <c r="D157" s="330"/>
      <c r="E157" s="306"/>
      <c r="F157" s="306"/>
      <c r="G157" s="306"/>
      <c r="H157" s="343"/>
      <c r="I157" s="345"/>
      <c r="J157" s="344"/>
      <c r="K157" s="344"/>
      <c r="L157" s="344"/>
      <c r="M157" s="344"/>
      <c r="N157" s="343"/>
      <c r="O157" s="342"/>
      <c r="P157" s="339"/>
      <c r="Q157" s="339"/>
      <c r="R157" s="339"/>
      <c r="S157" s="341"/>
      <c r="T157" s="340"/>
      <c r="U157" s="339"/>
      <c r="V157" s="339"/>
      <c r="W157" s="339"/>
      <c r="X157" s="339"/>
      <c r="Y157" s="329">
        <f>X157+W157+V157+U157+T157</f>
        <v>0</v>
      </c>
      <c r="Z157" s="338"/>
      <c r="AA157" s="338"/>
    </row>
    <row r="158" spans="1:27" s="327" customFormat="1" ht="31.5" x14ac:dyDescent="0.25">
      <c r="A158" s="336" t="s">
        <v>16</v>
      </c>
      <c r="B158" s="315" t="s">
        <v>17</v>
      </c>
      <c r="C158" s="334">
        <v>15.553000000000001</v>
      </c>
      <c r="D158" s="330"/>
      <c r="E158" s="306"/>
      <c r="F158" s="306"/>
      <c r="G158" s="306"/>
      <c r="H158" s="331"/>
      <c r="I158" s="333"/>
      <c r="J158" s="332"/>
      <c r="K158" s="332"/>
      <c r="L158" s="332"/>
      <c r="M158" s="332"/>
      <c r="N158" s="331"/>
      <c r="O158" s="307"/>
      <c r="P158" s="306"/>
      <c r="Q158" s="306"/>
      <c r="R158" s="306"/>
      <c r="S158" s="319"/>
      <c r="T158" s="330"/>
      <c r="U158" s="306"/>
      <c r="V158" s="306"/>
      <c r="W158" s="306"/>
      <c r="X158" s="306"/>
      <c r="Y158" s="329">
        <f>X158+W158+V158+U158+T158</f>
        <v>0</v>
      </c>
      <c r="Z158" s="328"/>
      <c r="AA158" s="328"/>
    </row>
    <row r="159" spans="1:27" s="327" customFormat="1" ht="31.5" x14ac:dyDescent="0.25">
      <c r="A159" s="336" t="s">
        <v>14</v>
      </c>
      <c r="B159" s="335" t="s">
        <v>11</v>
      </c>
      <c r="C159" s="334">
        <v>25.007999999999999</v>
      </c>
      <c r="D159" s="330"/>
      <c r="E159" s="306"/>
      <c r="F159" s="306"/>
      <c r="G159" s="306"/>
      <c r="H159" s="331"/>
      <c r="I159" s="333"/>
      <c r="J159" s="332"/>
      <c r="K159" s="332"/>
      <c r="L159" s="332"/>
      <c r="M159" s="332"/>
      <c r="N159" s="331"/>
      <c r="O159" s="307"/>
      <c r="P159" s="306"/>
      <c r="Q159" s="306"/>
      <c r="R159" s="306"/>
      <c r="S159" s="319"/>
      <c r="T159" s="330"/>
      <c r="U159" s="306"/>
      <c r="V159" s="306"/>
      <c r="W159" s="306"/>
      <c r="X159" s="306"/>
      <c r="Y159" s="329">
        <f>X159+W159+V159+U159+T159</f>
        <v>0</v>
      </c>
      <c r="Z159" s="328"/>
      <c r="AA159" s="328"/>
    </row>
    <row r="160" spans="1:27" x14ac:dyDescent="0.25">
      <c r="A160" s="76" t="s">
        <v>9</v>
      </c>
      <c r="B160" s="77" t="s">
        <v>8</v>
      </c>
      <c r="C160" s="324">
        <f>C161</f>
        <v>0.1</v>
      </c>
      <c r="D160" s="304"/>
      <c r="E160" s="303"/>
      <c r="F160" s="303"/>
      <c r="G160" s="303"/>
      <c r="H160" s="308"/>
      <c r="I160" s="310"/>
      <c r="J160" s="309"/>
      <c r="K160" s="309"/>
      <c r="L160" s="309"/>
      <c r="M160" s="309"/>
      <c r="N160" s="308"/>
      <c r="O160" s="326">
        <f>O161</f>
        <v>0</v>
      </c>
      <c r="P160" s="303">
        <f>P161</f>
        <v>0</v>
      </c>
      <c r="Q160" s="303">
        <f>Q161</f>
        <v>0</v>
      </c>
      <c r="R160" s="303">
        <f>R161</f>
        <v>0</v>
      </c>
      <c r="S160" s="305">
        <f>S161</f>
        <v>0</v>
      </c>
      <c r="T160" s="304">
        <f>T161</f>
        <v>0</v>
      </c>
      <c r="U160" s="303">
        <f>U161</f>
        <v>0</v>
      </c>
      <c r="V160" s="303">
        <f>V161</f>
        <v>0</v>
      </c>
      <c r="W160" s="303">
        <f>W161</f>
        <v>0</v>
      </c>
      <c r="X160" s="303">
        <f>X161</f>
        <v>0</v>
      </c>
      <c r="Y160" s="302">
        <f>Y161</f>
        <v>0</v>
      </c>
    </row>
    <row r="161" spans="1:25" ht="31.5" x14ac:dyDescent="0.25">
      <c r="A161" s="57" t="s">
        <v>12</v>
      </c>
      <c r="B161" s="325" t="s">
        <v>6</v>
      </c>
      <c r="C161" s="324">
        <v>0.1</v>
      </c>
      <c r="D161" s="304"/>
      <c r="E161" s="303"/>
      <c r="F161" s="303"/>
      <c r="G161" s="303"/>
      <c r="H161" s="311"/>
      <c r="I161" s="310"/>
      <c r="J161" s="309"/>
      <c r="K161" s="309"/>
      <c r="L161" s="309"/>
      <c r="M161" s="309"/>
      <c r="N161" s="308"/>
      <c r="O161" s="307"/>
      <c r="P161" s="306"/>
      <c r="Q161" s="306"/>
      <c r="R161" s="306"/>
      <c r="S161" s="319"/>
      <c r="T161" s="304"/>
      <c r="U161" s="303"/>
      <c r="V161" s="303"/>
      <c r="W161" s="303"/>
      <c r="X161" s="303"/>
      <c r="Y161" s="302"/>
    </row>
    <row r="162" spans="1:25" x14ac:dyDescent="0.25">
      <c r="A162" s="323" t="s">
        <v>5</v>
      </c>
      <c r="B162" s="322"/>
      <c r="C162" s="314"/>
      <c r="D162" s="313"/>
      <c r="E162" s="312"/>
      <c r="F162" s="312"/>
      <c r="G162" s="312"/>
      <c r="H162" s="311"/>
      <c r="I162" s="310"/>
      <c r="J162" s="309"/>
      <c r="K162" s="309"/>
      <c r="L162" s="309"/>
      <c r="M162" s="309"/>
      <c r="N162" s="308"/>
      <c r="O162" s="307"/>
      <c r="P162" s="306"/>
      <c r="Q162" s="306"/>
      <c r="R162" s="306"/>
      <c r="S162" s="319"/>
      <c r="T162" s="304"/>
      <c r="U162" s="303"/>
      <c r="V162" s="303"/>
      <c r="W162" s="303"/>
      <c r="X162" s="303"/>
      <c r="Y162" s="302"/>
    </row>
    <row r="163" spans="1:25" x14ac:dyDescent="0.25">
      <c r="A163" s="321" t="s">
        <v>4</v>
      </c>
      <c r="B163" s="320"/>
      <c r="C163" s="314"/>
      <c r="D163" s="313"/>
      <c r="E163" s="312"/>
      <c r="F163" s="312"/>
      <c r="G163" s="312"/>
      <c r="H163" s="311"/>
      <c r="I163" s="310"/>
      <c r="J163" s="309"/>
      <c r="K163" s="309"/>
      <c r="L163" s="309"/>
      <c r="M163" s="309"/>
      <c r="N163" s="308"/>
      <c r="O163" s="307"/>
      <c r="P163" s="306"/>
      <c r="Q163" s="306"/>
      <c r="R163" s="306"/>
      <c r="S163" s="319"/>
      <c r="T163" s="304"/>
      <c r="U163" s="303"/>
      <c r="V163" s="303"/>
      <c r="W163" s="303"/>
      <c r="X163" s="303"/>
      <c r="Y163" s="302"/>
    </row>
    <row r="164" spans="1:25" x14ac:dyDescent="0.25">
      <c r="A164" s="318"/>
      <c r="B164" s="317" t="s">
        <v>3</v>
      </c>
      <c r="C164" s="314"/>
      <c r="D164" s="313"/>
      <c r="E164" s="312"/>
      <c r="F164" s="312"/>
      <c r="G164" s="312"/>
      <c r="H164" s="311"/>
      <c r="I164" s="310"/>
      <c r="J164" s="309"/>
      <c r="K164" s="309"/>
      <c r="L164" s="309"/>
      <c r="M164" s="309"/>
      <c r="N164" s="308"/>
      <c r="O164" s="307"/>
      <c r="P164" s="306"/>
      <c r="Q164" s="306"/>
      <c r="R164" s="306"/>
      <c r="S164" s="305"/>
      <c r="T164" s="304"/>
      <c r="U164" s="303"/>
      <c r="V164" s="303"/>
      <c r="W164" s="303"/>
      <c r="X164" s="303"/>
      <c r="Y164" s="302"/>
    </row>
    <row r="165" spans="1:25" x14ac:dyDescent="0.25">
      <c r="A165" s="316">
        <v>1</v>
      </c>
      <c r="B165" s="315" t="s">
        <v>2</v>
      </c>
      <c r="C165" s="314"/>
      <c r="D165" s="313"/>
      <c r="E165" s="312"/>
      <c r="F165" s="312"/>
      <c r="G165" s="312"/>
      <c r="H165" s="311"/>
      <c r="I165" s="310"/>
      <c r="J165" s="309"/>
      <c r="K165" s="309"/>
      <c r="L165" s="309"/>
      <c r="M165" s="309"/>
      <c r="N165" s="308"/>
      <c r="O165" s="307"/>
      <c r="P165" s="306"/>
      <c r="Q165" s="306"/>
      <c r="R165" s="306"/>
      <c r="S165" s="305"/>
      <c r="T165" s="304"/>
      <c r="U165" s="303"/>
      <c r="V165" s="303"/>
      <c r="W165" s="303"/>
      <c r="X165" s="303"/>
      <c r="Y165" s="302"/>
    </row>
    <row r="166" spans="1:25" ht="16.5" thickBot="1" x14ac:dyDescent="0.3">
      <c r="A166" s="301">
        <v>2</v>
      </c>
      <c r="B166" s="300" t="s">
        <v>1</v>
      </c>
      <c r="C166" s="299"/>
      <c r="D166" s="298"/>
      <c r="E166" s="297"/>
      <c r="F166" s="297"/>
      <c r="G166" s="297"/>
      <c r="H166" s="296"/>
      <c r="I166" s="295"/>
      <c r="J166" s="294"/>
      <c r="K166" s="294"/>
      <c r="L166" s="294"/>
      <c r="M166" s="294"/>
      <c r="N166" s="293"/>
      <c r="O166" s="292"/>
      <c r="P166" s="291"/>
      <c r="Q166" s="291"/>
      <c r="R166" s="291"/>
      <c r="S166" s="290"/>
      <c r="T166" s="289"/>
      <c r="U166" s="288"/>
      <c r="V166" s="288"/>
      <c r="W166" s="288"/>
      <c r="X166" s="288"/>
      <c r="Y166" s="287"/>
    </row>
    <row r="168" spans="1:25" x14ac:dyDescent="0.25">
      <c r="B168" s="281" t="s">
        <v>226</v>
      </c>
    </row>
  </sheetData>
  <mergeCells count="24">
    <mergeCell ref="E14:T14"/>
    <mergeCell ref="A2:I2"/>
    <mergeCell ref="A7:Y7"/>
    <mergeCell ref="A15:A18"/>
    <mergeCell ref="B15:B18"/>
    <mergeCell ref="C15:C17"/>
    <mergeCell ref="D15:N15"/>
    <mergeCell ref="A163:B163"/>
    <mergeCell ref="U16:U17"/>
    <mergeCell ref="V16:V17"/>
    <mergeCell ref="W16:W17"/>
    <mergeCell ref="X16:X17"/>
    <mergeCell ref="Y16:Y17"/>
    <mergeCell ref="N16:N17"/>
    <mergeCell ref="O16:S16"/>
    <mergeCell ref="T16:T17"/>
    <mergeCell ref="A162:B162"/>
    <mergeCell ref="K16:K17"/>
    <mergeCell ref="L16:L17"/>
    <mergeCell ref="M16:M17"/>
    <mergeCell ref="O15:Y15"/>
    <mergeCell ref="D16:H16"/>
    <mergeCell ref="I16:I17"/>
    <mergeCell ref="J16:J17"/>
  </mergeCells>
  <pageMargins left="0.41" right="0.23" top="0.34" bottom="0.36" header="0.23" footer="0.24"/>
  <pageSetup paperSize="9" scale="41" fitToHeight="1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4.1</vt:lpstr>
      <vt:lpstr>4.2</vt:lpstr>
      <vt:lpstr>'4.1'!Заголовки_для_печати</vt:lpstr>
      <vt:lpstr>'4.1'!Область_печати</vt:lpstr>
      <vt:lpstr>'4.2'!Область_печати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2013-11-07T03:43:17Z</dcterms:created>
  <dcterms:modified xsi:type="dcterms:W3CDTF">2013-11-07T03:43:49Z</dcterms:modified>
</cp:coreProperties>
</file>