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аэс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ESTATE">[1]Опции!$B$14</definedName>
    <definedName name="_PRJ_SHEET_">[1]Опции!$B$15</definedName>
    <definedName name="About_AI">#REF!</definedName>
    <definedName name="About_AI_Summ">#REF!</definedName>
    <definedName name="AI_Version">[1]Опции!$B$5</definedName>
    <definedName name="asset_count_1">[1]Проект!$E$480</definedName>
    <definedName name="asset_count_2">[1]Проект!$E$501</definedName>
    <definedName name="asset_count_3">[1]Проект!$E$525</definedName>
    <definedName name="CalcMethod">[1]Проект!$F$217</definedName>
    <definedName name="Cash_At_End">[1]Проект!$A$984:$AP$984</definedName>
    <definedName name="COMP_LAST_COLUMN">[1]Компания!$AN$1:$AN$65536</definedName>
    <definedName name="CUR_Foreign">[1]Проект!$B$12</definedName>
    <definedName name="CUR_I_Foreign">[1]Проект!$D$12</definedName>
    <definedName name="CUR_I_Main">[1]Проект!$D$11</definedName>
    <definedName name="CUR_I_Report">[1]Проект!$D$19</definedName>
    <definedName name="CUR_Main">[1]Проект!$B$11</definedName>
    <definedName name="CUR_Report">[1]Проект!$B$19</definedName>
    <definedName name="CurrencyRate">[1]Проект!$F$226:$AN$226</definedName>
    <definedName name="EST_BALANCE">[1]Проект!$A$144:$IV$214</definedName>
    <definedName name="EST_DATA">[1]Проект!$A$33:$IV$143</definedName>
    <definedName name="EST_FROM">[1]Проект!$B$35</definedName>
    <definedName name="EST_NumStages">[1]Проект!$D$57</definedName>
    <definedName name="EST_ProdNum">[1]Проект!$D$37</definedName>
    <definedName name="EST_SQUARE">[1]Проект!$B$41</definedName>
    <definedName name="gexp_count_1">[1]Проект!$E$413</definedName>
    <definedName name="gexp_count_2">[1]Проект!$E$425</definedName>
    <definedName name="gexp_count_3">[1]Проект!$E$435</definedName>
    <definedName name="gexp_count_4">[1]Проект!$E$445</definedName>
    <definedName name="IS_DEMO">[1]Опции!$B$8</definedName>
    <definedName name="IS_ESTATE">[1]Опции!$B$13</definedName>
    <definedName name="IS_NULL">[1]Опции!$B$12</definedName>
    <definedName name="IS_PRIM">[1]Опции!$B$11</definedName>
    <definedName name="IS_SUMM">[1]Опции!$B$10</definedName>
    <definedName name="IS_TRIAL">[1]Опции!$B$16</definedName>
    <definedName name="LANGUAGE">[1]Проект!$D$17</definedName>
    <definedName name="LAST_COLUMN">[1]Проект!$AN$1:$AN$65536</definedName>
    <definedName name="lease_count">[1]Проект!$E$593</definedName>
    <definedName name="ListForSensAnal">[1]Анализ!$A$91:$C$98</definedName>
    <definedName name="loan_count">[1]Проект!$E$710</definedName>
    <definedName name="NWC_T_Cr_AdvK">[1]Проект!$B$655</definedName>
    <definedName name="NWC_T_Cr_AdvT">[1]Проект!$C$655</definedName>
    <definedName name="NWC_T_Cr_CrdK">[1]Проект!$B$656</definedName>
    <definedName name="NWC_T_Cr_CrdT">[1]Проект!$C$656</definedName>
    <definedName name="NWC_T_Cycle">[1]Проект!$B$634</definedName>
    <definedName name="NWC_T_Db_AdvK">[1]Проект!$B$643</definedName>
    <definedName name="NWC_T_Db_AdvT">[1]Проект!$C$643</definedName>
    <definedName name="NWC_T_Db_CrdK">[1]Проект!$B$644</definedName>
    <definedName name="NWC_T_Db_CrdT">[1]Проект!$C$644</definedName>
    <definedName name="NWC_T_Goods">[1]Проект!$B$638</definedName>
    <definedName name="NWC_T_Mat">[1]Проект!$B$632</definedName>
    <definedName name="PeriodTitle">[1]Проект!$F$215:$AN$215</definedName>
    <definedName name="pers_count_1">[1]Проект!$E$367</definedName>
    <definedName name="pers_count_2">[1]Проект!$E$373</definedName>
    <definedName name="pers_count_3">[1]Проект!$E$379</definedName>
    <definedName name="pers_count_4">[1]Проект!$E$385</definedName>
    <definedName name="PRJ_COUNT">[1]Компания!$D$8</definedName>
    <definedName name="PRJ_Len">[1]Проект!$D$8</definedName>
    <definedName name="PRJ_Protected">[1]Проект!$D$18</definedName>
    <definedName name="PRJ_StartDate">[1]Проект!$D$7</definedName>
    <definedName name="PRJ_StartMon">[1]Проект!$F$26</definedName>
    <definedName name="PRJ_StartYear">[1]Проект!$F$25</definedName>
    <definedName name="PRJ_Step">[1]Проект!$D$10</definedName>
    <definedName name="PRJ_Step_SName">[1]Проект!$E$9</definedName>
    <definedName name="PRJ_StepType">[1]Проект!$D$9</definedName>
    <definedName name="prod_tbl_1">[1]Проект!$A$243</definedName>
    <definedName name="prod_tbl_2">[1]Проект!$A$252</definedName>
    <definedName name="prod_tbl_3">[1]Проект!$A$260</definedName>
    <definedName name="prod_tbl_4">[1]Проект!$A$286</definedName>
    <definedName name="ProdNum">[1]Проект!$D$240</definedName>
    <definedName name="ProfitTax">[1]Проект!$B$830</definedName>
    <definedName name="ProfitTax_Period">[1]Проект!$B$831</definedName>
    <definedName name="RegNum">[1]Опции!$B$18</definedName>
    <definedName name="SENS_Parameter">[1]Анализ!$E$9</definedName>
    <definedName name="SENS_Project">[1]Анализ!$E$7</definedName>
    <definedName name="SENS_Res1">[1]Анализ!$A$13:$L$19</definedName>
    <definedName name="SENS_Res2">[1]Анализ!$A$51:$L$57</definedName>
    <definedName name="SensForSumm">[1]Анализ!$A$48:$L$85</definedName>
    <definedName name="ShowAbout">[1]Опции!$B$9</definedName>
    <definedName name="ShowRealDates">[1]Проект!$D$20</definedName>
    <definedName name="SUMM_LAST_COLUMN">[1]Сумм!$AN$1:$AN$65536</definedName>
    <definedName name="SUMM_PrjList">[1]Сумм!$A$6</definedName>
    <definedName name="TRIAL_DATE">[1]Опции!$C$16</definedName>
    <definedName name="UserName">[1]Опции!$B$19</definedName>
    <definedName name="VAT">[1]Проект!$B$775</definedName>
    <definedName name="VAT_OnAssets">[1]Проект!#REF!</definedName>
    <definedName name="VAT_Period">[1]Проект!$B$776</definedName>
    <definedName name="VAT_Repay">[1]Проект!$B$777</definedName>
    <definedName name="Ver_BuildDate">[1]Опции!$B$7</definedName>
    <definedName name="Ver_ChangeDate">[1]Опции!$B$6</definedName>
    <definedName name="XLRPARAMS_DK2" hidden="1">[3]XLR_NoRangeSheet!$E$6</definedName>
    <definedName name="XLRPARAMS_DT2" hidden="1">[3]XLR_NoRangeSheet!$G$6</definedName>
    <definedName name="XLRPARAMS_DT2X1" hidden="1">[4]XLR_NoRangeSheet!$H$6</definedName>
    <definedName name="XLRPARAMS_DT2X2" hidden="1">[4]XLR_NoRangeSheet!$I$6</definedName>
    <definedName name="XLRPARAMS_DT2X3" hidden="1">[3]XLR_NoRangeSheet!$J$6</definedName>
    <definedName name="XLRPARAMS_MYNAME" hidden="1">[4]XLR_NoRangeSheet!$C$6</definedName>
    <definedName name="XLRPARAMS_XDATE" hidden="1">[3]XLR_NoRangeSheet!$B$6</definedName>
    <definedName name="апрапр" hidden="1">[5]XLR_NoRangeSheet!$H$6</definedName>
    <definedName name="АЭС">#REF!</definedName>
    <definedName name="доли1">'[6]эл ст'!$A$368:$IV$368</definedName>
    <definedName name="ё">#REF!</definedName>
    <definedName name="ж" hidden="1">[8]XLR_NoRangeSheet!$B$6</definedName>
    <definedName name="курс">[9]Исходные!$I$8</definedName>
    <definedName name="ната" hidden="1">[10]XLR_NoRangeSheet!$G$6</definedName>
    <definedName name="нголеноек">[11]Исходные!$I$7</definedName>
    <definedName name="НДС">#REF!</definedName>
    <definedName name="НП">[13]Исходные!$I$7</definedName>
    <definedName name="Пирл">[14]Проект!#REF!</definedName>
    <definedName name="прил31" hidden="1">[15]XLR_NoRangeSheet!$J$6</definedName>
    <definedName name="Собст">'[6]эл ст'!$A$360:$IV$360</definedName>
    <definedName name="Собств">'[6]эл ст'!$A$369:$IV$369</definedName>
    <definedName name="СуммTable_10">[1]Сумм!$A$685:$AP$723</definedName>
    <definedName name="Т">[16]Проект!$D$20</definedName>
    <definedName name="э" hidden="1">[8]XLR_NoRangeSheet!$E$6</definedName>
    <definedName name="я" hidden="1">[15]XLR_NoRangeSheet!$G$6</definedName>
  </definedNames>
  <calcPr calcId="145621" fullCalcOnLoad="1"/>
</workbook>
</file>

<file path=xl/calcChain.xml><?xml version="1.0" encoding="utf-8"?>
<calcChain xmlns="http://schemas.openxmlformats.org/spreadsheetml/2006/main">
  <c r="Q5" i="1" l="1"/>
  <c r="K6" i="1"/>
  <c r="L6" i="1"/>
  <c r="M6" i="1"/>
  <c r="N6" i="1"/>
  <c r="J7" i="1"/>
  <c r="O7" i="1"/>
  <c r="Q7" i="1"/>
  <c r="AD8" i="1"/>
  <c r="AD6" i="1" s="1"/>
  <c r="I9" i="1"/>
  <c r="I7" i="1" s="1"/>
  <c r="J9" i="1"/>
  <c r="O9" i="1"/>
  <c r="Q9" i="1"/>
  <c r="J11" i="1"/>
  <c r="O11" i="1"/>
  <c r="Q11" i="1"/>
  <c r="J13" i="1"/>
  <c r="O13" i="1"/>
  <c r="Q13" i="1"/>
  <c r="U14" i="1"/>
  <c r="AB14" i="1"/>
  <c r="AB12" i="1" s="1"/>
  <c r="AB10" i="1" s="1"/>
  <c r="AC14" i="1"/>
  <c r="AC12" i="1" s="1"/>
  <c r="AC10" i="1" s="1"/>
  <c r="J15" i="1"/>
  <c r="J14" i="1" s="1"/>
  <c r="J12" i="1" s="1"/>
  <c r="O15" i="1"/>
  <c r="O14" i="1" s="1"/>
  <c r="O12" i="1" s="1"/>
  <c r="O10" i="1" s="1"/>
  <c r="O8" i="1" s="1"/>
  <c r="O6" i="1" s="1"/>
  <c r="S15" i="1"/>
  <c r="S14" i="1" s="1"/>
  <c r="T15" i="1"/>
  <c r="T14" i="1" s="1"/>
  <c r="W15" i="1"/>
  <c r="W14" i="1" s="1"/>
  <c r="W12" i="1" s="1"/>
  <c r="W10" i="1" s="1"/>
  <c r="X15" i="1"/>
  <c r="X14" i="1" s="1"/>
  <c r="X12" i="1" s="1"/>
  <c r="X10" i="1" s="1"/>
  <c r="AA15" i="1"/>
  <c r="AA14" i="1" s="1"/>
  <c r="AA12" i="1" s="1"/>
  <c r="AA10" i="1" s="1"/>
  <c r="AB15" i="1"/>
  <c r="AE15" i="1"/>
  <c r="AE14" i="1" s="1"/>
  <c r="AE12" i="1" s="1"/>
  <c r="AE10" i="1" s="1"/>
  <c r="AE8" i="1" s="1"/>
  <c r="AE6" i="1" s="1"/>
  <c r="AF15" i="1"/>
  <c r="AF14" i="1" s="1"/>
  <c r="AF12" i="1" s="1"/>
  <c r="AF10" i="1" s="1"/>
  <c r="AF8" i="1" s="1"/>
  <c r="AF6" i="1" s="1"/>
  <c r="AI15" i="1"/>
  <c r="AI14" i="1" s="1"/>
  <c r="AI12" i="1" s="1"/>
  <c r="AI10" i="1" s="1"/>
  <c r="Q16" i="1"/>
  <c r="Q17" i="1"/>
  <c r="J18" i="1"/>
  <c r="M18" i="1"/>
  <c r="N18" i="1"/>
  <c r="O18" i="1"/>
  <c r="P18" i="1"/>
  <c r="R18" i="1"/>
  <c r="R15" i="1" s="1"/>
  <c r="S18" i="1"/>
  <c r="T18" i="1"/>
  <c r="U18" i="1"/>
  <c r="U15" i="1" s="1"/>
  <c r="V18" i="1"/>
  <c r="V15" i="1" s="1"/>
  <c r="V14" i="1" s="1"/>
  <c r="V12" i="1" s="1"/>
  <c r="W18" i="1"/>
  <c r="X18" i="1"/>
  <c r="Y18" i="1"/>
  <c r="Y15" i="1" s="1"/>
  <c r="Y14" i="1" s="1"/>
  <c r="Y12" i="1" s="1"/>
  <c r="Y10" i="1" s="1"/>
  <c r="Z18" i="1"/>
  <c r="Z15" i="1" s="1"/>
  <c r="Z14" i="1" s="1"/>
  <c r="Z12" i="1" s="1"/>
  <c r="Z10" i="1" s="1"/>
  <c r="AA18" i="1"/>
  <c r="AB18" i="1"/>
  <c r="AC18" i="1"/>
  <c r="AC15" i="1" s="1"/>
  <c r="AD18" i="1"/>
  <c r="AD15" i="1" s="1"/>
  <c r="AD14" i="1" s="1"/>
  <c r="AD12" i="1" s="1"/>
  <c r="AD10" i="1" s="1"/>
  <c r="AE18" i="1"/>
  <c r="AF18" i="1"/>
  <c r="AG18" i="1"/>
  <c r="AG15" i="1" s="1"/>
  <c r="AG14" i="1" s="1"/>
  <c r="AG12" i="1" s="1"/>
  <c r="AG10" i="1" s="1"/>
  <c r="AG8" i="1" s="1"/>
  <c r="AG6" i="1" s="1"/>
  <c r="AH18" i="1"/>
  <c r="AH15" i="1" s="1"/>
  <c r="AH14" i="1" s="1"/>
  <c r="AH12" i="1" s="1"/>
  <c r="AH10" i="1" s="1"/>
  <c r="AI18" i="1"/>
  <c r="Q19" i="1"/>
  <c r="Q20" i="1"/>
  <c r="Q21" i="1"/>
  <c r="Q22" i="1"/>
  <c r="Q23" i="1"/>
  <c r="Q24" i="1"/>
  <c r="Q25" i="1"/>
  <c r="Q26" i="1"/>
  <c r="Q27" i="1"/>
  <c r="Q28" i="1"/>
  <c r="J29" i="1"/>
  <c r="S29" i="1"/>
  <c r="T29" i="1"/>
  <c r="J30" i="1"/>
  <c r="R30" i="1"/>
  <c r="S30" i="1"/>
  <c r="T30" i="1"/>
  <c r="U30" i="1"/>
  <c r="Q31" i="1"/>
  <c r="Q32" i="1"/>
  <c r="J33" i="1"/>
  <c r="R33" i="1"/>
  <c r="Q33" i="1" s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Q34" i="1"/>
  <c r="Q35" i="1"/>
  <c r="Q36" i="1"/>
  <c r="Q37" i="1"/>
  <c r="R38" i="1"/>
  <c r="Q38" i="1" s="1"/>
  <c r="S38" i="1"/>
  <c r="T38" i="1"/>
  <c r="U38" i="1"/>
  <c r="Q39" i="1"/>
  <c r="Q40" i="1"/>
  <c r="R41" i="1"/>
  <c r="S41" i="1"/>
  <c r="T41" i="1"/>
  <c r="U41" i="1"/>
  <c r="Q42" i="1"/>
  <c r="R43" i="1"/>
  <c r="S43" i="1"/>
  <c r="T43" i="1"/>
  <c r="U43" i="1"/>
  <c r="Q43" i="1" s="1"/>
  <c r="V43" i="1"/>
  <c r="W43" i="1"/>
  <c r="X43" i="1"/>
  <c r="Y43" i="1"/>
  <c r="Q44" i="1"/>
  <c r="Q45" i="1"/>
  <c r="Q46" i="1"/>
  <c r="J47" i="1"/>
  <c r="K47" i="1"/>
  <c r="L47" i="1"/>
  <c r="M47" i="1"/>
  <c r="N47" i="1"/>
  <c r="O47" i="1"/>
  <c r="P47" i="1"/>
  <c r="S47" i="1"/>
  <c r="V47" i="1"/>
  <c r="W47" i="1"/>
  <c r="X47" i="1"/>
  <c r="Y47" i="1"/>
  <c r="R48" i="1"/>
  <c r="R49" i="1"/>
  <c r="S49" i="1"/>
  <c r="S48" i="1" s="1"/>
  <c r="T49" i="1"/>
  <c r="T48" i="1" s="1"/>
  <c r="U49" i="1"/>
  <c r="U48" i="1" s="1"/>
  <c r="U47" i="1" s="1"/>
  <c r="Q50" i="1"/>
  <c r="Q51" i="1"/>
  <c r="Q52" i="1"/>
  <c r="Q53" i="1"/>
  <c r="Q54" i="1"/>
  <c r="Q55" i="1"/>
  <c r="Q56" i="1"/>
  <c r="Q57" i="1"/>
  <c r="Q58" i="1"/>
  <c r="R59" i="1"/>
  <c r="R47" i="1" s="1"/>
  <c r="U59" i="1"/>
  <c r="J60" i="1"/>
  <c r="J59" i="1" s="1"/>
  <c r="R60" i="1"/>
  <c r="S60" i="1"/>
  <c r="S59" i="1" s="1"/>
  <c r="T60" i="1"/>
  <c r="T59" i="1" s="1"/>
  <c r="U60" i="1"/>
  <c r="Q61" i="1"/>
  <c r="Q62" i="1"/>
  <c r="Q63" i="1"/>
  <c r="Q64" i="1"/>
  <c r="R65" i="1"/>
  <c r="S65" i="1"/>
  <c r="T65" i="1"/>
  <c r="U65" i="1"/>
  <c r="Q66" i="1"/>
  <c r="Q67" i="1"/>
  <c r="Q68" i="1"/>
  <c r="Q69" i="1"/>
  <c r="G70" i="1"/>
  <c r="I70" i="1"/>
  <c r="J70" i="1"/>
  <c r="K70" i="1"/>
  <c r="L70" i="1"/>
  <c r="M70" i="1"/>
  <c r="N70" i="1"/>
  <c r="O70" i="1"/>
  <c r="P70" i="1"/>
  <c r="R70" i="1"/>
  <c r="S70" i="1"/>
  <c r="T70" i="1"/>
  <c r="U70" i="1"/>
  <c r="Q70" i="1" s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Q71" i="1"/>
  <c r="Q72" i="1"/>
  <c r="T73" i="1"/>
  <c r="Q73" i="1" s="1"/>
  <c r="P74" i="1"/>
  <c r="R74" i="1"/>
  <c r="S74" i="1"/>
  <c r="T74" i="1"/>
  <c r="Q74" i="1" s="1"/>
  <c r="U74" i="1"/>
  <c r="Q75" i="1"/>
  <c r="Q76" i="1"/>
  <c r="AI77" i="1"/>
  <c r="AE78" i="1"/>
  <c r="AE79" i="1"/>
  <c r="R80" i="1"/>
  <c r="R79" i="1" s="1"/>
  <c r="R78" i="1" s="1"/>
  <c r="AC80" i="1"/>
  <c r="AC79" i="1" s="1"/>
  <c r="AC78" i="1" s="1"/>
  <c r="AD80" i="1"/>
  <c r="AD79" i="1" s="1"/>
  <c r="AD78" i="1" s="1"/>
  <c r="AE80" i="1"/>
  <c r="AF80" i="1"/>
  <c r="AF79" i="1" s="1"/>
  <c r="AF78" i="1" s="1"/>
  <c r="Q81" i="1"/>
  <c r="Q82" i="1"/>
  <c r="R83" i="1"/>
  <c r="S83" i="1"/>
  <c r="S80" i="1" s="1"/>
  <c r="S79" i="1" s="1"/>
  <c r="S78" i="1" s="1"/>
  <c r="T83" i="1"/>
  <c r="T80" i="1" s="1"/>
  <c r="T79" i="1" s="1"/>
  <c r="T78" i="1" s="1"/>
  <c r="U83" i="1"/>
  <c r="U80" i="1" s="1"/>
  <c r="U79" i="1" s="1"/>
  <c r="U78" i="1" s="1"/>
  <c r="AC83" i="1"/>
  <c r="AF83" i="1"/>
  <c r="AG83" i="1"/>
  <c r="AG80" i="1" s="1"/>
  <c r="AG79" i="1" s="1"/>
  <c r="AG78" i="1" s="1"/>
  <c r="AH83" i="1"/>
  <c r="AH80" i="1" s="1"/>
  <c r="AH79" i="1" s="1"/>
  <c r="AH78" i="1" s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H97" i="1"/>
  <c r="X97" i="1"/>
  <c r="R98" i="1"/>
  <c r="Z98" i="1"/>
  <c r="AA98" i="1"/>
  <c r="AA97" i="1" s="1"/>
  <c r="AA96" i="1" s="1"/>
  <c r="AA77" i="1" s="1"/>
  <c r="H99" i="1"/>
  <c r="H98" i="1" s="1"/>
  <c r="T99" i="1"/>
  <c r="T98" i="1" s="1"/>
  <c r="W99" i="1"/>
  <c r="W98" i="1" s="1"/>
  <c r="W97" i="1" s="1"/>
  <c r="W77" i="1" s="1"/>
  <c r="X99" i="1"/>
  <c r="X98" i="1" s="1"/>
  <c r="AA99" i="1"/>
  <c r="AB99" i="1"/>
  <c r="AB98" i="1" s="1"/>
  <c r="AB97" i="1" s="1"/>
  <c r="Q100" i="1"/>
  <c r="Q101" i="1"/>
  <c r="G102" i="1"/>
  <c r="H102" i="1"/>
  <c r="I102" i="1"/>
  <c r="J102" i="1"/>
  <c r="K102" i="1"/>
  <c r="L102" i="1"/>
  <c r="M102" i="1"/>
  <c r="N102" i="1"/>
  <c r="O102" i="1"/>
  <c r="P102" i="1"/>
  <c r="R102" i="1"/>
  <c r="R99" i="1" s="1"/>
  <c r="T102" i="1"/>
  <c r="U102" i="1"/>
  <c r="U99" i="1" s="1"/>
  <c r="V102" i="1"/>
  <c r="V99" i="1" s="1"/>
  <c r="V98" i="1" s="1"/>
  <c r="V97" i="1" s="1"/>
  <c r="V77" i="1" s="1"/>
  <c r="W102" i="1"/>
  <c r="X102" i="1"/>
  <c r="Y102" i="1"/>
  <c r="Y99" i="1" s="1"/>
  <c r="Z102" i="1"/>
  <c r="Z99" i="1" s="1"/>
  <c r="AA102" i="1"/>
  <c r="AB102" i="1"/>
  <c r="AC102" i="1"/>
  <c r="AC99" i="1" s="1"/>
  <c r="AC98" i="1" s="1"/>
  <c r="AC97" i="1" s="1"/>
  <c r="AF102" i="1"/>
  <c r="AG102" i="1"/>
  <c r="AH102" i="1"/>
  <c r="AH99" i="1" s="1"/>
  <c r="AH98" i="1" s="1"/>
  <c r="AI102" i="1"/>
  <c r="Q103" i="1"/>
  <c r="Q104" i="1"/>
  <c r="S105" i="1"/>
  <c r="Q106" i="1"/>
  <c r="Q109" i="1"/>
  <c r="Q111" i="1"/>
  <c r="Q112" i="1"/>
  <c r="Q113" i="1"/>
  <c r="S114" i="1"/>
  <c r="T114" i="1"/>
  <c r="AC114" i="1"/>
  <c r="AD114" i="1"/>
  <c r="AE114" i="1"/>
  <c r="AF114" i="1"/>
  <c r="AG114" i="1"/>
  <c r="AH114" i="1"/>
  <c r="AI114" i="1"/>
  <c r="Q115" i="1"/>
  <c r="Q116" i="1"/>
  <c r="R117" i="1"/>
  <c r="R114" i="1" s="1"/>
  <c r="S117" i="1"/>
  <c r="T117" i="1"/>
  <c r="U117" i="1"/>
  <c r="U114" i="1" s="1"/>
  <c r="V117" i="1"/>
  <c r="W117" i="1"/>
  <c r="X117" i="1"/>
  <c r="Y117" i="1"/>
  <c r="AH117" i="1"/>
  <c r="Q118" i="1"/>
  <c r="Q119" i="1"/>
  <c r="Q120" i="1"/>
  <c r="Q121" i="1"/>
  <c r="S122" i="1"/>
  <c r="AC122" i="1"/>
  <c r="AD122" i="1"/>
  <c r="AE122" i="1"/>
  <c r="AG122" i="1"/>
  <c r="Q123" i="1"/>
  <c r="Q124" i="1"/>
  <c r="H125" i="1"/>
  <c r="I125" i="1"/>
  <c r="J125" i="1"/>
  <c r="K125" i="1"/>
  <c r="L125" i="1"/>
  <c r="M125" i="1"/>
  <c r="N125" i="1"/>
  <c r="O125" i="1"/>
  <c r="P125" i="1"/>
  <c r="R125" i="1"/>
  <c r="R122" i="1" s="1"/>
  <c r="S125" i="1"/>
  <c r="T125" i="1"/>
  <c r="Q125" i="1" s="1"/>
  <c r="U125" i="1"/>
  <c r="U122" i="1" s="1"/>
  <c r="V125" i="1"/>
  <c r="W125" i="1"/>
  <c r="X125" i="1"/>
  <c r="Y125" i="1"/>
  <c r="AA125" i="1"/>
  <c r="AA122" i="1" s="1"/>
  <c r="AC125" i="1"/>
  <c r="AH125" i="1"/>
  <c r="AH122" i="1" s="1"/>
  <c r="AI125" i="1"/>
  <c r="AI122" i="1" s="1"/>
  <c r="Q126" i="1"/>
  <c r="Q127" i="1"/>
  <c r="Q128" i="1"/>
  <c r="AH128" i="1"/>
  <c r="Q129" i="1"/>
  <c r="G130" i="1"/>
  <c r="H130" i="1"/>
  <c r="I130" i="1"/>
  <c r="J130" i="1"/>
  <c r="K130" i="1"/>
  <c r="L130" i="1"/>
  <c r="M130" i="1"/>
  <c r="N130" i="1"/>
  <c r="O130" i="1"/>
  <c r="P130" i="1"/>
  <c r="R130" i="1"/>
  <c r="S130" i="1"/>
  <c r="T130" i="1"/>
  <c r="Q130" i="1" s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Q131" i="1"/>
  <c r="Q132" i="1"/>
  <c r="Q133" i="1"/>
  <c r="Q134" i="1"/>
  <c r="Q135" i="1"/>
  <c r="Q136" i="1"/>
  <c r="Q137" i="1"/>
  <c r="R138" i="1"/>
  <c r="S138" i="1"/>
  <c r="T138" i="1"/>
  <c r="U138" i="1"/>
  <c r="Q139" i="1"/>
  <c r="A140" i="1"/>
  <c r="A141" i="1" s="1"/>
  <c r="A142" i="1" s="1"/>
  <c r="A143" i="1" s="1"/>
  <c r="A144" i="1" s="1"/>
  <c r="A145" i="1" s="1"/>
  <c r="Q140" i="1"/>
  <c r="Q141" i="1"/>
  <c r="Q142" i="1"/>
  <c r="Q143" i="1"/>
  <c r="Q144" i="1"/>
  <c r="Q145" i="1"/>
  <c r="G146" i="1"/>
  <c r="H146" i="1"/>
  <c r="I146" i="1"/>
  <c r="J146" i="1"/>
  <c r="K146" i="1"/>
  <c r="L146" i="1"/>
  <c r="M146" i="1"/>
  <c r="N146" i="1"/>
  <c r="O146" i="1"/>
  <c r="P146" i="1"/>
  <c r="R146" i="1"/>
  <c r="S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Q147" i="1"/>
  <c r="A148" i="1"/>
  <c r="Q148" i="1"/>
  <c r="A149" i="1"/>
  <c r="A150" i="1" s="1"/>
  <c r="A151" i="1" s="1"/>
  <c r="Q149" i="1"/>
  <c r="Q150" i="1"/>
  <c r="T150" i="1"/>
  <c r="T146" i="1" s="1"/>
  <c r="Q151" i="1"/>
  <c r="AC8" i="1" l="1"/>
  <c r="AC6" i="1" s="1"/>
  <c r="Y8" i="1"/>
  <c r="Y6" i="1" s="1"/>
  <c r="AH77" i="1"/>
  <c r="AH8" i="1" s="1"/>
  <c r="AH6" i="1" s="1"/>
  <c r="AH97" i="1"/>
  <c r="AB77" i="1"/>
  <c r="AB8" i="1" s="1"/>
  <c r="AB6" i="1" s="1"/>
  <c r="Q78" i="1"/>
  <c r="Q49" i="1"/>
  <c r="Q146" i="1"/>
  <c r="T122" i="1"/>
  <c r="T97" i="1" s="1"/>
  <c r="T77" i="1" s="1"/>
  <c r="R97" i="1"/>
  <c r="Q80" i="1"/>
  <c r="T47" i="1"/>
  <c r="Q47" i="1" s="1"/>
  <c r="Q41" i="1"/>
  <c r="R29" i="1"/>
  <c r="J10" i="1"/>
  <c r="J8" i="1" s="1"/>
  <c r="J6" i="1" s="1"/>
  <c r="Q122" i="1"/>
  <c r="AC77" i="1"/>
  <c r="Q79" i="1"/>
  <c r="R77" i="1"/>
  <c r="Q65" i="1"/>
  <c r="Q60" i="1"/>
  <c r="Q59" i="1"/>
  <c r="U29" i="1"/>
  <c r="U12" i="1" s="1"/>
  <c r="U10" i="1" s="1"/>
  <c r="Q30" i="1"/>
  <c r="V10" i="1"/>
  <c r="V8" i="1" s="1"/>
  <c r="V6" i="1" s="1"/>
  <c r="R14" i="1"/>
  <c r="Q15" i="1"/>
  <c r="T12" i="1"/>
  <c r="Q117" i="1"/>
  <c r="Y98" i="1"/>
  <c r="Y97" i="1" s="1"/>
  <c r="Y77" i="1" s="1"/>
  <c r="U98" i="1"/>
  <c r="U97" i="1" s="1"/>
  <c r="U77" i="1" s="1"/>
  <c r="Q138" i="1"/>
  <c r="S102" i="1"/>
  <c r="Q105" i="1"/>
  <c r="X77" i="1"/>
  <c r="X8" i="1" s="1"/>
  <c r="X6" i="1" s="1"/>
  <c r="W8" i="1"/>
  <c r="W6" i="1" s="1"/>
  <c r="Q114" i="1"/>
  <c r="Q83" i="1"/>
  <c r="Q48" i="1"/>
  <c r="Q18" i="1"/>
  <c r="AI8" i="1"/>
  <c r="AI6" i="1" s="1"/>
  <c r="AA8" i="1"/>
  <c r="AA6" i="1" s="1"/>
  <c r="S12" i="1"/>
  <c r="S10" i="1" s="1"/>
  <c r="U8" i="1" l="1"/>
  <c r="U6" i="1" s="1"/>
  <c r="R12" i="1"/>
  <c r="Q14" i="1"/>
  <c r="Q102" i="1"/>
  <c r="S99" i="1"/>
  <c r="Q29" i="1"/>
  <c r="T10" i="1"/>
  <c r="T8" i="1" s="1"/>
  <c r="T6" i="1" s="1"/>
  <c r="R10" i="1" l="1"/>
  <c r="Q12" i="1"/>
  <c r="S98" i="1"/>
  <c r="Q99" i="1"/>
  <c r="S97" i="1" l="1"/>
  <c r="Q98" i="1"/>
  <c r="R8" i="1"/>
  <c r="Q10" i="1"/>
  <c r="R6" i="1" l="1"/>
  <c r="S77" i="1"/>
  <c r="Q97" i="1"/>
  <c r="Q77" i="1" l="1"/>
  <c r="S8" i="1"/>
  <c r="S6" i="1" l="1"/>
  <c r="Q6" i="1" s="1"/>
  <c r="Q8" i="1"/>
</calcChain>
</file>

<file path=xl/sharedStrings.xml><?xml version="1.0" encoding="utf-8"?>
<sst xmlns="http://schemas.openxmlformats.org/spreadsheetml/2006/main" count="329" uniqueCount="250">
  <si>
    <t>Выкуп ВЛ 0,4 кВ с.Верхнеильиновка</t>
  </si>
  <si>
    <t>Выкуп р/сетей г. Свободного</t>
  </si>
  <si>
    <t>Выкуп ТП г.Белогорск</t>
  </si>
  <si>
    <t>Выкуп ТП с. Чигири ул. Центральная</t>
  </si>
  <si>
    <t>Выкуп сетей ОАО "Дальэлектромонтаж"</t>
  </si>
  <si>
    <t>Приобретение объектов основных средств</t>
  </si>
  <si>
    <t>1.2.</t>
  </si>
  <si>
    <t>ПИР ВЛ 110 кВ Среднебелая - Березовка (строительство).</t>
  </si>
  <si>
    <t>ПИР   ВЛ 110 кВ ПС Журавли-Тамбовка (строительство).</t>
  </si>
  <si>
    <t>ПИР ВЛ-10 кВ Силикатная-Мухинка (строительство).</t>
  </si>
  <si>
    <t>ПИР  ВЛ-35 кВ Игнатьево-Водозабор (строительство).</t>
  </si>
  <si>
    <t>ПИР корпуса Энергетик (строительство)</t>
  </si>
  <si>
    <t>ПИР ПС-35/10 кВ Шахтаум (строительство).</t>
  </si>
  <si>
    <t>ПИР ВЛ-35 кВ Южная-Базовая (строительство).</t>
  </si>
  <si>
    <t>ПИР для строительства будущих лет, в.т.ч.:</t>
  </si>
  <si>
    <t>1.1.2.6</t>
  </si>
  <si>
    <t>Оборудование, не входящее в сметы строек, в.т.ч.:</t>
  </si>
  <si>
    <t>1.1.2.5</t>
  </si>
  <si>
    <t>Станция биологической очистки сточных вод с ПИР (строительство).</t>
  </si>
  <si>
    <t>54</t>
  </si>
  <si>
    <t>Административное здание Ивановского РЭС (строительство).</t>
  </si>
  <si>
    <t>53</t>
  </si>
  <si>
    <t>Центральный склад (строительство).</t>
  </si>
  <si>
    <t>52</t>
  </si>
  <si>
    <t>Ограждение и освещение территории базы Магдагачинского РЭС</t>
  </si>
  <si>
    <t>51</t>
  </si>
  <si>
    <t>РПБ Коболдо с ПИР (строительство).</t>
  </si>
  <si>
    <t>50</t>
  </si>
  <si>
    <t>Корпус СП УТП (строительство).</t>
  </si>
  <si>
    <t>49</t>
  </si>
  <si>
    <t>Прочие объекты электроэнергетики, в.т.ч.:</t>
  </si>
  <si>
    <t>1.1.2.4</t>
  </si>
  <si>
    <t>СИП3 1x50          ААБл 3x70        ВБбШВ 4x95</t>
  </si>
  <si>
    <t>Стойка СВ 10.5, Стойка СВ 9,5</t>
  </si>
  <si>
    <t>КТПН 2*400</t>
  </si>
  <si>
    <t>Строительство ТП-10/0,4 кВ, ВЛ-10/0.4 кВ в г.Сковородино (ООО "Востокнефтепровод").</t>
  </si>
  <si>
    <t>48</t>
  </si>
  <si>
    <t>ААБл-10 3х120</t>
  </si>
  <si>
    <t>КТПН 2*630</t>
  </si>
  <si>
    <t>Двухтрансформаторная ТП 10/0,4 кВ, КЛ-10 кВ в г.Белогорске (строительство) с ПИР, (Администрация г.Белогорска)</t>
  </si>
  <si>
    <t>47</t>
  </si>
  <si>
    <t>СИП 3х95+1х95, ААБл 4x70</t>
  </si>
  <si>
    <t>Строительство ТП-10/0,4 кВ, ВЛЗ-10 Кв, КЛ-10кВ, КЛ-0,4кВ в г.Белогорске, для электроснабжения жилых домов (заявитель ООО "Дальнефтепровод")</t>
  </si>
  <si>
    <t>46</t>
  </si>
  <si>
    <t xml:space="preserve">   Уровень входящего напряжения 10 кВ (СН2)</t>
  </si>
  <si>
    <t>Уовень входящего напряжения 35 кВ (СН1)</t>
  </si>
  <si>
    <t xml:space="preserve">   Уровень входящего напряжения 110 кВ (ВН)</t>
  </si>
  <si>
    <t xml:space="preserve">            Подстанции, в т. ч.</t>
  </si>
  <si>
    <t xml:space="preserve"> КЛЭП до 1 кВ (НН)</t>
  </si>
  <si>
    <t>0,800</t>
  </si>
  <si>
    <t>КЛ-10 кВ в г.Белогорске с ПИР (строительство), (ИП Тупало Л.Д.)</t>
  </si>
  <si>
    <t>45</t>
  </si>
  <si>
    <t>Прокладка КЛ 10 кВ от ТП №22 до ТП №64 ф. 26 ПС Томь</t>
  </si>
  <si>
    <t>44</t>
  </si>
  <si>
    <t>КЛ-10 кВ от ВЛ-10кВ ф. № 22 ПС 35 кВ Амурсельмаш,  КЛ-0,4 кВ от ТП-10/0,4 №99 с ПИР (строительство), (ЗАО "Желдорипотека")</t>
  </si>
  <si>
    <t>43</t>
  </si>
  <si>
    <t>КЛЭП 3-10 кВ (СН2)</t>
  </si>
  <si>
    <t>КЛЭП 20-35 кВ (СН1)</t>
  </si>
  <si>
    <t>КЛЭП 110 кВ (ВН)</t>
  </si>
  <si>
    <t>кабельные линии, в т.ч.</t>
  </si>
  <si>
    <t>ВЛЭП 0,4 кВ (НН)</t>
  </si>
  <si>
    <t>СИП3 1x50</t>
  </si>
  <si>
    <t>КТПН-100</t>
  </si>
  <si>
    <t>Стр-во ВЛ 10 кВ с установкой КТПН 10/0,4 кВ с.Натальино</t>
  </si>
  <si>
    <t>42</t>
  </si>
  <si>
    <t>АС-50</t>
  </si>
  <si>
    <t>КТПН-400</t>
  </si>
  <si>
    <t>Стр.ТП 10/0,4 кВ, ВЛ 10 кВ с.Тамбовка (Чжень Син)</t>
  </si>
  <si>
    <t>41</t>
  </si>
  <si>
    <t>ВЛ 10 кВ в с. Екатеринославка с ПИР (строительство), (ООО "Амур Агро Холдинг")</t>
  </si>
  <si>
    <t>40</t>
  </si>
  <si>
    <t>ВЛ, КЛ, ТП 10/0,4кВ п.Магдагачи (строительство).(ОАО "РЖД")</t>
  </si>
  <si>
    <t>39</t>
  </si>
  <si>
    <t>ВЛ, КЛ-10кВ г. Белогорск (Строительство). (заявитель- ООО "Агротехнологии")</t>
  </si>
  <si>
    <t>38</t>
  </si>
  <si>
    <t>ВЛ-10кВ с. Чигири. (Строительство), заявитель -ООО НЭП)</t>
  </si>
  <si>
    <t>37</t>
  </si>
  <si>
    <t>Провод СИП2 3х50+1х54.6+1х25, 3х70+1х70+1х25; СИП4 2х16, 4х25; АС-50, 70</t>
  </si>
  <si>
    <t>КТПН-400, 250, 100</t>
  </si>
  <si>
    <t xml:space="preserve">Мероприятия по подключению новых потребителей мощностью свыше  15 кВт </t>
  </si>
  <si>
    <t>36</t>
  </si>
  <si>
    <t>Мероприятия по подключению новых потребителей мощностью до 15 кВт</t>
  </si>
  <si>
    <t>35</t>
  </si>
  <si>
    <t>КТПН-160</t>
  </si>
  <si>
    <t>Строительство ВЛ-10/0,4 кВс ТП г.Благовещенск (таможня)</t>
  </si>
  <si>
    <t>34</t>
  </si>
  <si>
    <t>Строительство ВЛ-10-0,4 кВ с установкой ТП 10/0,4 кв г. Белогорск (ИП Ситников С.Ю.)</t>
  </si>
  <si>
    <t>33</t>
  </si>
  <si>
    <t xml:space="preserve">                   ВЛЭП 1-20 кВ (СН2)</t>
  </si>
  <si>
    <t xml:space="preserve">                   ВЛЭП 35 кВ (СН1)</t>
  </si>
  <si>
    <t>ВЛЭП 110-220 кВ (ВН)</t>
  </si>
  <si>
    <t xml:space="preserve">              воздушные линии, в т.ч.</t>
  </si>
  <si>
    <t xml:space="preserve">            Электрические линии, в т.ч.</t>
  </si>
  <si>
    <t>Технологическое присоединение потребителей, в т.ч.:</t>
  </si>
  <si>
    <t>1.1.2.3</t>
  </si>
  <si>
    <t>Энергосбережение и повышение энергетической эффективности, в т.ч.</t>
  </si>
  <si>
    <t>1.1.2.2</t>
  </si>
  <si>
    <t xml:space="preserve">                Уровень входящего напряжения СН2</t>
  </si>
  <si>
    <t xml:space="preserve">                Уровень входящего напряжения СН1</t>
  </si>
  <si>
    <t xml:space="preserve">                Уровень входящего напряжения ВН</t>
  </si>
  <si>
    <t>Подстанции, в т.ч.</t>
  </si>
  <si>
    <t xml:space="preserve">                   КЛЭП до 1 кВ (НН)</t>
  </si>
  <si>
    <t xml:space="preserve">                   КЛЭП 3-10 кВ (СН2)</t>
  </si>
  <si>
    <t xml:space="preserve">                   КЛЭП 20-35 кВ (СН1)</t>
  </si>
  <si>
    <t xml:space="preserve">                   КЛЭП 110 кВ (ВН)</t>
  </si>
  <si>
    <t xml:space="preserve">                   ВЛЭП 0,4 кВ (НН)</t>
  </si>
  <si>
    <t>СИП 3x50+1x54,6</t>
  </si>
  <si>
    <t>ВЛ 10-0,4 кВ с.Лозовое Белогорского района с ПИР (строительство).</t>
  </si>
  <si>
    <t>32</t>
  </si>
  <si>
    <t>КТПН-630</t>
  </si>
  <si>
    <t xml:space="preserve">Строительство  ВЛ 10 кВ  в  с.Грибовка Архаринского района с установкой вольтдобавочных трансформаторов (ПАРН) </t>
  </si>
  <si>
    <t>31</t>
  </si>
  <si>
    <t xml:space="preserve">                   ВЛЭП 110-220 кВ (ВН)</t>
  </si>
  <si>
    <t>Основные объекты всего, в т.ч.</t>
  </si>
  <si>
    <t>1.1.2.1</t>
  </si>
  <si>
    <t>Новое строительство</t>
  </si>
  <si>
    <t>1.1.2</t>
  </si>
  <si>
    <t>ПИР Реконструкция ПС 35 кВ Южная.</t>
  </si>
  <si>
    <t>30</t>
  </si>
  <si>
    <t>ПИР Реконструкция ВЛ-35 кВ Тында-Аэропорт.</t>
  </si>
  <si>
    <t>29</t>
  </si>
  <si>
    <t>ПИР для реконструкции будущих лет, в.т.ч.:</t>
  </si>
  <si>
    <t>1.1.1.9</t>
  </si>
  <si>
    <t>Оборудование, не требующее монтажа</t>
  </si>
  <si>
    <t>28</t>
  </si>
  <si>
    <t>Автотранспортная техника</t>
  </si>
  <si>
    <t>27</t>
  </si>
  <si>
    <t>Оборудование ИТ</t>
  </si>
  <si>
    <t>26</t>
  </si>
  <si>
    <t>1.1.1.8</t>
  </si>
  <si>
    <t>Реконструкция инженерных сетей СП УТП Мухинка</t>
  </si>
  <si>
    <t>25</t>
  </si>
  <si>
    <t>Модернизация измерительных приборов показателей качества электроэнергии</t>
  </si>
  <si>
    <t>24</t>
  </si>
  <si>
    <t xml:space="preserve">Монтаж систем безопасности на объектах энергосистемы </t>
  </si>
  <si>
    <t>23</t>
  </si>
  <si>
    <t>Замена измерительных трансформаторов тока и напряжения (ЦП 2.4)</t>
  </si>
  <si>
    <t>22</t>
  </si>
  <si>
    <t>1.1.1.7</t>
  </si>
  <si>
    <t xml:space="preserve">     Уровень входящего напряжения 10 кВ (СН2)</t>
  </si>
  <si>
    <t xml:space="preserve">   Уровень входящего напряжения 35 кВ (СН1)</t>
  </si>
  <si>
    <t>ТДТН-40000/110/35/10-2 шт.</t>
  </si>
  <si>
    <t xml:space="preserve">Реконструкция ПС 110/35/10 Сетевая (установка 2 линейных ячеек 10 кВ на разные секции шин), (заявитель ООО "КСК ХУАФУ") </t>
  </si>
  <si>
    <t>21</t>
  </si>
  <si>
    <t>ТДН-16000/110/10-2 шт.</t>
  </si>
  <si>
    <t>Расширение ПС 110/10 Чигири на одну линейную ячейку 10 кВт, (ОАО Благовещенскстрой</t>
  </si>
  <si>
    <t>20</t>
  </si>
  <si>
    <t xml:space="preserve">  Уровень входящего напряжения 110 кВ (ВН)</t>
  </si>
  <si>
    <t xml:space="preserve">              кабельные линии, в т.ч.</t>
  </si>
  <si>
    <t>1.1.1.6</t>
  </si>
  <si>
    <t>Оснащение ПС и ДП источниками бесперебойного питания телемеханики и связи (ЦП 3.3. )</t>
  </si>
  <si>
    <t>19</t>
  </si>
  <si>
    <t>Оснащение ПС  устройствами телемеханики и ДП оперативно-информационными комплексами (ОИК) (ЦП 3.1)</t>
  </si>
  <si>
    <t>18</t>
  </si>
  <si>
    <t>Оснащение ПС  средствами телемеханики и связи</t>
  </si>
  <si>
    <t>17</t>
  </si>
  <si>
    <t>Создание систем телемеханики  и связи, в т.ч.</t>
  </si>
  <si>
    <t>1.1.1.5</t>
  </si>
  <si>
    <t xml:space="preserve">Модернизация устройств РЗА на телемеханизированных объектах </t>
  </si>
  <si>
    <t>16</t>
  </si>
  <si>
    <t>Создание систем противоаварийной и режимной автоматики</t>
  </si>
  <si>
    <t>1.1.1.4</t>
  </si>
  <si>
    <t>Инновации и НИОКР</t>
  </si>
  <si>
    <t>1.1.1.3</t>
  </si>
  <si>
    <t>АИИС КУЭ розничного рынка (с ПИР).</t>
  </si>
  <si>
    <t>15</t>
  </si>
  <si>
    <t>1.1.1.2</t>
  </si>
  <si>
    <t xml:space="preserve">Монтаж ячеек 6/10 кВ на ПС 110 кВ </t>
  </si>
  <si>
    <t>14</t>
  </si>
  <si>
    <t>ТМН-2500/35/10 -1 шт.</t>
  </si>
  <si>
    <t>Реконструкция ПС 35/10 кВ Чагоян (замена силового трансформатора ТМ 1000/35 на ТМН 2500/35, настройка РЗА, подключение нагрузки к противоаварийной автоматике (АЧР, ЧАПВ))</t>
  </si>
  <si>
    <t>13</t>
  </si>
  <si>
    <t>ТМ-4000/35/10 - 2 шт.</t>
  </si>
  <si>
    <t>Реконструкция ПС 35 кВ Набережная (замена МВ 35 кВ на элегазовые.Замена ячеек КРН-10 кВ на К-59 с выкуумными выключателями . Установка микропроцессорных защит).</t>
  </si>
  <si>
    <t>12</t>
  </si>
  <si>
    <t>11</t>
  </si>
  <si>
    <t>ТРДН-40000/110/35/10 - 2 шт.</t>
  </si>
  <si>
    <t>Реконструкция ПС 110 кВ Новая (РУ-110, замена АКБ, монтаж ОПУ).</t>
  </si>
  <si>
    <t>10</t>
  </si>
  <si>
    <t>Уровень входящего напряжения ВН</t>
  </si>
  <si>
    <t>КЛЭП до 1 кВ (НН)</t>
  </si>
  <si>
    <t xml:space="preserve">Провод СИП2 3х50+1х54.6, Провод СИП4 4*16,            </t>
  </si>
  <si>
    <t>Реконструкция распределительных сетей 10-0,4 кВ г.Свободного</t>
  </si>
  <si>
    <t>9</t>
  </si>
  <si>
    <t>Провод СИП2 3х50+1х54.6,               Провод СИП4 4*16,                             Провод СИП3 1*70</t>
  </si>
  <si>
    <t>Реконструкция сетей 10/0,4 кВ</t>
  </si>
  <si>
    <t>8</t>
  </si>
  <si>
    <t>КТПН-400 кВА - 28 шт                       КТПН-250 кВА - 14 шт                        КТПН-160 кВА - 34 шт                            КТПН-630 кВА - 9 шт                           КТПН-100 кВА - 15 шт                       ТМГ-400 - 22 шт                                  ТМГ-250 - 27 шт                                          ТМГ-630 - 7 шт                                               ТМГ-160 - 28 шт                                           ТМГ-100 - 22 шт</t>
  </si>
  <si>
    <t>Реконструкция распредсетей 0,4-10 кВ  г.Зеи (замена опор, провода, с заменой ТП 10/0,4 кВ).</t>
  </si>
  <si>
    <t>7</t>
  </si>
  <si>
    <t>Провод СИП2 3х50+1х54.6,            Провод СИП4 4*16,                         Провод АС-70/11</t>
  </si>
  <si>
    <t>КТПН-400 кВА - 7 шт                       КТПН-250 кВА - 14 шт                        КТПН-160 кВА - 21 шт                            КТПН-630 кВА - 2 шт                           КТПН-100 кВА - 8 шт                       ТМГ-400 - 8 шт                                  ТМГ-250 - 6 шт                                          ТМГ-630 - 2 шт                                               ТМГ-160 - 2 шт                                           ТМГ-100 - 6 шт</t>
  </si>
  <si>
    <t>Реконструкция ВЛ 10-0,4 кВ.  Сковородинского района (замена опор, провода, с заменой ТП 10/0,4 кВ).</t>
  </si>
  <si>
    <t>6</t>
  </si>
  <si>
    <t>СИП2 3*50+1*54,6-10,1 км, СИП2 3Х50+1Х54,6+1Х25-2,7 км, СИП4 2*16-7 км, СИП4 4*25-1,3 км</t>
  </si>
  <si>
    <t>СВ-95-3, ТУ-5863-00700113557-94 -292 шт СВ-105-5, ТУ-5863-00700113557-94-117 шт</t>
  </si>
  <si>
    <t>КТПН-250 кВА-1 шт</t>
  </si>
  <si>
    <t xml:space="preserve">Реконструкция ВЛ-10/0,4кВ пгт. Серышево (замена ТП, деревянных опор на ж/б, голого провода на СИП). </t>
  </si>
  <si>
    <t>5</t>
  </si>
  <si>
    <t>КТПН-400 кВА - 7 шт                       КТПН-250 кВА - 14 шт                        КТПН-160 кВА - 23 шт                            КТПН-630 кВА - 5 шт                           КТПН-100 кВА - 12 шт                       ТМГ-400 - 8 шт                                  ТМГ-250 - 6 шт                                          ТМГ-630 - 5 шт                                               ТМГ-160 - 2 шт                                           ТМГ-100 - 4 шт</t>
  </si>
  <si>
    <t>Реконструкция ВЛ 10-0,4 кВ.  Магдагачинского района (замена опор, провода, с заменой ТП 10/0,4 кВ).</t>
  </si>
  <si>
    <t>4</t>
  </si>
  <si>
    <t>Провод СИП2 3х70+1х70+1х25; СИП4 2х16, 4х25; АС-50, 70</t>
  </si>
  <si>
    <t xml:space="preserve">КТПН-400 кВА - 1 шт                       КТПН-250 кВА - 2 шт   </t>
  </si>
  <si>
    <t>Реконструкция ВЛ 10/0,4 кВ с. Екатеринославка (замена деревянных опор на ж/б, голого провода на СИП).</t>
  </si>
  <si>
    <t>3</t>
  </si>
  <si>
    <t xml:space="preserve">Реконструкция ВЛ-10/0,4кВ пгт. Новокиевский Увал </t>
  </si>
  <si>
    <t>2</t>
  </si>
  <si>
    <t>СИП 3х70+1х70+1х25; АС-70/11</t>
  </si>
  <si>
    <t>Реконструкция ВЛ-10-0,4 кВ с. Тамбовка.</t>
  </si>
  <si>
    <t>1</t>
  </si>
  <si>
    <t>ВЛЭП 1-20 кВ (СН2)</t>
  </si>
  <si>
    <t>ВЛЭП 35 кВ (СН1)</t>
  </si>
  <si>
    <t xml:space="preserve"> ВЛЭП 110-220 кВ (ВН)</t>
  </si>
  <si>
    <t>Электрические линии, в т.ч.</t>
  </si>
  <si>
    <t>1.1.1.1</t>
  </si>
  <si>
    <t>Техническое перевооружение и реконструкция</t>
  </si>
  <si>
    <t>1.1.1</t>
  </si>
  <si>
    <t xml:space="preserve">Инвестиции на производственное развитие, из них: </t>
  </si>
  <si>
    <t>1.1.</t>
  </si>
  <si>
    <t>Инвестиции в основной капитал, в т.ч.</t>
  </si>
  <si>
    <t>1.</t>
  </si>
  <si>
    <t>протяженность, км</t>
  </si>
  <si>
    <t>Марка кабеля</t>
  </si>
  <si>
    <t>Тип опор</t>
  </si>
  <si>
    <t>Нормативный срок службы, лет</t>
  </si>
  <si>
    <t>год ввода в эксплуа-тацию</t>
  </si>
  <si>
    <t>Мощность, МВА</t>
  </si>
  <si>
    <t>Количество и марка силовых трансформаторов, шт</t>
  </si>
  <si>
    <t>год ввода в эксплуатацию</t>
  </si>
  <si>
    <t>тепловая энергия, 
Гкал/час</t>
  </si>
  <si>
    <t>мощность, МВт</t>
  </si>
  <si>
    <t>Нормативный 
срок службы, 
лет</t>
  </si>
  <si>
    <t>прочие</t>
  </si>
  <si>
    <t>оборудование и материалы</t>
  </si>
  <si>
    <t>СМР</t>
  </si>
  <si>
    <t>ПИР</t>
  </si>
  <si>
    <t>Всего</t>
  </si>
  <si>
    <t>тепловая энергия,
Гкал/час</t>
  </si>
  <si>
    <t>Иные 
объекты</t>
  </si>
  <si>
    <t>Линии электропередачи</t>
  </si>
  <si>
    <t xml:space="preserve">Подстанции </t>
  </si>
  <si>
    <t>Генерирующие объекты</t>
  </si>
  <si>
    <t>Иные
объекты</t>
  </si>
  <si>
    <t>Технические характеристики строящихся объектов</t>
  </si>
  <si>
    <t>Плановый объем финансирования, млн. руб.**</t>
  </si>
  <si>
    <t>Технические  характеристики реконструируемых объектов</t>
  </si>
  <si>
    <t>Наименование объекта*</t>
  </si>
  <si>
    <t>№</t>
  </si>
  <si>
    <t>Стоимость основных этапов работ по реализации инвестиционной программы филиала ОАО "ДРСК"  "Амурские ЭС" на 2013год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</si>
</sst>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0.0"/>
    <numFmt numFmtId="166" formatCode="0.0000"/>
    <numFmt numFmtId="167" formatCode="#,##0_);[Red]\(#,##0\)"/>
    <numFmt numFmtId="168" formatCode="#,##0_);\(#,##0\)"/>
    <numFmt numFmtId="169" formatCode="[&lt;=9999999]###\-####;\+#_ \(###\)\ ###\-####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 CYR"/>
      <charset val="204"/>
    </font>
    <font>
      <sz val="12"/>
      <color indexed="8"/>
      <name val="Arial"/>
      <family val="2"/>
      <charset val="204"/>
    </font>
    <font>
      <sz val="10"/>
      <name val="Helv"/>
    </font>
    <font>
      <sz val="10"/>
      <name val="Helv"/>
      <charset val="204"/>
    </font>
    <font>
      <b/>
      <sz val="12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12"/>
      <name val="Arial Cyr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sz val="8"/>
      <color indexed="9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SimSun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8"/>
      <name val="SimSun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</font>
    <font>
      <sz val="11"/>
      <color indexed="52"/>
      <name val="Calibri"/>
      <family val="2"/>
      <charset val="204"/>
    </font>
    <font>
      <sz val="10"/>
      <name val="Helv"/>
      <family val="2"/>
      <charset val="204"/>
    </font>
    <font>
      <sz val="11"/>
      <color indexed="10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17"/>
      <name val="Calibri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88">
    <xf numFmtId="0" fontId="0" fillId="0" borderId="0"/>
    <xf numFmtId="0" fontId="2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8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7" fontId="12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167" fontId="12" fillId="0" borderId="0">
      <alignment vertical="top"/>
    </xf>
    <xf numFmtId="0" fontId="8" fillId="0" borderId="0"/>
    <xf numFmtId="167" fontId="12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167" fontId="12" fillId="0" borderId="0">
      <alignment vertical="top"/>
    </xf>
    <xf numFmtId="0" fontId="8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167" fontId="15" fillId="18" borderId="0">
      <alignment vertical="top"/>
    </xf>
    <xf numFmtId="14" fontId="16" fillId="0" borderId="0">
      <alignment vertical="top"/>
    </xf>
    <xf numFmtId="167" fontId="17" fillId="0" borderId="0">
      <alignment vertical="top"/>
    </xf>
    <xf numFmtId="0" fontId="18" fillId="0" borderId="0">
      <alignment vertical="top"/>
    </xf>
    <xf numFmtId="167" fontId="19" fillId="0" borderId="0">
      <alignment vertical="top"/>
    </xf>
    <xf numFmtId="168" fontId="15" fillId="0" borderId="0">
      <alignment vertical="top"/>
    </xf>
    <xf numFmtId="0" fontId="8" fillId="0" borderId="0"/>
    <xf numFmtId="167" fontId="20" fillId="19" borderId="0">
      <alignment horizontal="right" vertical="top"/>
    </xf>
    <xf numFmtId="169" fontId="16" fillId="0" borderId="0">
      <alignment vertical="top"/>
    </xf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21" fillId="9" borderId="13" applyNumberFormat="0" applyAlignment="0" applyProtection="0"/>
    <xf numFmtId="0" fontId="22" fillId="24" borderId="14" applyNumberFormat="0" applyAlignment="0" applyProtection="0"/>
    <xf numFmtId="0" fontId="23" fillId="24" borderId="13" applyNumberFormat="0" applyAlignment="0" applyProtection="0"/>
    <xf numFmtId="44" fontId="3" fillId="0" borderId="0" applyFont="0" applyFill="0" applyBorder="0" applyAlignment="0" applyProtection="0"/>
    <xf numFmtId="0" fontId="24" fillId="0" borderId="0" applyBorder="0">
      <alignment horizontal="center" vertical="center" wrapText="1"/>
    </xf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8" applyBorder="0">
      <alignment horizontal="center" vertical="center" wrapText="1"/>
    </xf>
    <xf numFmtId="4" fontId="29" fillId="25" borderId="1" applyBorder="0">
      <alignment horizontal="right"/>
    </xf>
    <xf numFmtId="0" fontId="30" fillId="0" borderId="19" applyNumberFormat="0" applyFill="0" applyAlignment="0" applyProtection="0"/>
    <xf numFmtId="0" fontId="31" fillId="26" borderId="20" applyNumberFormat="0" applyAlignment="0" applyProtection="0"/>
    <xf numFmtId="0" fontId="32" fillId="0" borderId="0" applyNumberFormat="0" applyFill="0" applyBorder="0" applyAlignment="0" applyProtection="0"/>
    <xf numFmtId="0" fontId="3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4" fillId="0" borderId="0"/>
    <xf numFmtId="0" fontId="2" fillId="0" borderId="0"/>
    <xf numFmtId="0" fontId="34" fillId="0" borderId="0"/>
    <xf numFmtId="0" fontId="1" fillId="0" borderId="0"/>
    <xf numFmtId="0" fontId="35" fillId="0" borderId="0"/>
    <xf numFmtId="0" fontId="36" fillId="0" borderId="0"/>
    <xf numFmtId="0" fontId="34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1" fillId="0" borderId="0"/>
    <xf numFmtId="0" fontId="37" fillId="0" borderId="0"/>
    <xf numFmtId="0" fontId="13" fillId="0" borderId="0"/>
    <xf numFmtId="0" fontId="34" fillId="0" borderId="0"/>
    <xf numFmtId="0" fontId="1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13" fillId="0" borderId="0"/>
    <xf numFmtId="0" fontId="34" fillId="0" borderId="0"/>
    <xf numFmtId="0" fontId="40" fillId="5" borderId="0" applyNumberFormat="0" applyBorder="0" applyAlignment="0" applyProtection="0"/>
    <xf numFmtId="0" fontId="41" fillId="0" borderId="0" applyNumberFormat="0" applyFill="0" applyBorder="0" applyAlignment="0" applyProtection="0"/>
    <xf numFmtId="0" fontId="3" fillId="28" borderId="21" applyNumberFormat="0" applyFont="0" applyAlignment="0" applyProtection="0"/>
    <xf numFmtId="0" fontId="13" fillId="28" borderId="21" applyNumberFormat="0" applyFont="0" applyAlignment="0" applyProtection="0"/>
    <xf numFmtId="9" fontId="3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3" fillId="0" borderId="22" applyNumberFormat="0" applyFill="0" applyAlignment="0" applyProtection="0"/>
    <xf numFmtId="0" fontId="9" fillId="0" borderId="0"/>
    <xf numFmtId="167" fontId="12" fillId="0" borderId="0">
      <alignment vertical="top"/>
    </xf>
    <xf numFmtId="0" fontId="9" fillId="0" borderId="0"/>
    <xf numFmtId="0" fontId="8" fillId="0" borderId="0"/>
    <xf numFmtId="0" fontId="8" fillId="0" borderId="0"/>
    <xf numFmtId="0" fontId="44" fillId="0" borderId="0"/>
    <xf numFmtId="0" fontId="9" fillId="0" borderId="0"/>
    <xf numFmtId="0" fontId="45" fillId="0" borderId="0" applyNumberForma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29" fillId="29" borderId="0" applyBorder="0">
      <alignment horizontal="right"/>
    </xf>
    <xf numFmtId="0" fontId="47" fillId="6" borderId="0" applyNumberFormat="0" applyBorder="0" applyAlignment="0" applyProtection="0"/>
  </cellStyleXfs>
  <cellXfs count="147">
    <xf numFmtId="0" fontId="0" fillId="0" borderId="0" xfId="0"/>
    <xf numFmtId="0" fontId="2" fillId="0" borderId="0" xfId="1"/>
    <xf numFmtId="0" fontId="4" fillId="0" borderId="1" xfId="2" applyFont="1" applyFill="1" applyBorder="1"/>
    <xf numFmtId="164" fontId="4" fillId="0" borderId="1" xfId="2" applyNumberFormat="1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/>
    </xf>
    <xf numFmtId="165" fontId="4" fillId="0" borderId="1" xfId="2" applyNumberFormat="1" applyFont="1" applyFill="1" applyBorder="1"/>
    <xf numFmtId="1" fontId="5" fillId="0" borderId="1" xfId="2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 applyProtection="1">
      <alignment horizontal="left" vertical="center" wrapText="1"/>
      <protection locked="0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/>
    <xf numFmtId="164" fontId="4" fillId="0" borderId="2" xfId="2" applyNumberFormat="1" applyFont="1" applyFill="1" applyBorder="1" applyAlignment="1">
      <alignment horizontal="center" vertical="center" wrapText="1"/>
    </xf>
    <xf numFmtId="165" fontId="5" fillId="0" borderId="1" xfId="2" applyNumberFormat="1" applyFont="1" applyFill="1" applyBorder="1" applyAlignment="1">
      <alignment horizontal="center"/>
    </xf>
    <xf numFmtId="165" fontId="5" fillId="0" borderId="1" xfId="2" applyNumberFormat="1" applyFont="1" applyFill="1" applyBorder="1"/>
    <xf numFmtId="0" fontId="5" fillId="0" borderId="1" xfId="2" applyFont="1" applyFill="1" applyBorder="1" applyAlignment="1">
      <alignment horizontal="left" vertical="center" wrapText="1"/>
    </xf>
    <xf numFmtId="0" fontId="5" fillId="0" borderId="3" xfId="2" applyFont="1" applyFill="1" applyBorder="1"/>
    <xf numFmtId="0" fontId="5" fillId="0" borderId="2" xfId="2" applyFont="1" applyFill="1" applyBorder="1"/>
    <xf numFmtId="164" fontId="5" fillId="0" borderId="2" xfId="2" applyNumberFormat="1" applyFont="1" applyFill="1" applyBorder="1" applyAlignment="1">
      <alignment horizontal="center" vertical="center" wrapText="1"/>
    </xf>
    <xf numFmtId="164" fontId="5" fillId="0" borderId="2" xfId="2" applyNumberFormat="1" applyFont="1" applyFill="1" applyBorder="1" applyAlignment="1">
      <alignment horizontal="center" vertical="center"/>
    </xf>
    <xf numFmtId="165" fontId="5" fillId="0" borderId="2" xfId="2" applyNumberFormat="1" applyFont="1" applyFill="1" applyBorder="1" applyAlignment="1">
      <alignment horizontal="center"/>
    </xf>
    <xf numFmtId="165" fontId="5" fillId="0" borderId="2" xfId="2" applyNumberFormat="1" applyFont="1" applyFill="1" applyBorder="1"/>
    <xf numFmtId="1" fontId="5" fillId="0" borderId="2" xfId="2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 wrapText="1"/>
    </xf>
    <xf numFmtId="0" fontId="5" fillId="0" borderId="4" xfId="2" applyFont="1" applyFill="1" applyBorder="1" applyAlignment="1">
      <alignment horizontal="center" vertical="center"/>
    </xf>
    <xf numFmtId="164" fontId="4" fillId="0" borderId="5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0" borderId="6" xfId="2" applyFont="1" applyFill="1" applyBorder="1" applyAlignment="1">
      <alignment horizontal="center" vertical="center"/>
    </xf>
    <xf numFmtId="0" fontId="4" fillId="0" borderId="5" xfId="2" applyFont="1" applyFill="1" applyBorder="1"/>
    <xf numFmtId="0" fontId="5" fillId="0" borderId="1" xfId="2" applyFont="1" applyFill="1" applyBorder="1" applyAlignment="1">
      <alignment wrapText="1"/>
    </xf>
    <xf numFmtId="0" fontId="5" fillId="0" borderId="6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 wrapText="1"/>
    </xf>
    <xf numFmtId="0" fontId="4" fillId="0" borderId="1" xfId="4" applyFont="1" applyFill="1" applyBorder="1" applyAlignment="1">
      <alignment wrapText="1"/>
    </xf>
    <xf numFmtId="164" fontId="4" fillId="0" borderId="1" xfId="2" applyNumberFormat="1" applyFont="1" applyFill="1" applyBorder="1"/>
    <xf numFmtId="1" fontId="5" fillId="0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center" vertical="center"/>
    </xf>
    <xf numFmtId="164" fontId="5" fillId="0" borderId="5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wrapText="1"/>
    </xf>
    <xf numFmtId="1" fontId="4" fillId="0" borderId="1" xfId="2" applyNumberFormat="1" applyFont="1" applyFill="1" applyBorder="1" applyAlignment="1">
      <alignment horizontal="center" vertical="center" wrapText="1"/>
    </xf>
    <xf numFmtId="49" fontId="4" fillId="0" borderId="6" xfId="2" applyNumberFormat="1" applyFont="1" applyFill="1" applyBorder="1" applyAlignment="1">
      <alignment horizontal="center" vertical="center"/>
    </xf>
    <xf numFmtId="0" fontId="5" fillId="0" borderId="5" xfId="2" applyFont="1" applyFill="1" applyBorder="1"/>
    <xf numFmtId="49" fontId="5" fillId="0" borderId="6" xfId="2" applyNumberFormat="1" applyFont="1" applyFill="1" applyBorder="1" applyAlignment="1">
      <alignment horizontal="center"/>
    </xf>
    <xf numFmtId="2" fontId="5" fillId="0" borderId="1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2" applyFont="1" applyFill="1" applyBorder="1" applyAlignment="1">
      <alignment horizontal="center" vertical="center"/>
    </xf>
    <xf numFmtId="2" fontId="4" fillId="0" borderId="1" xfId="2" applyNumberFormat="1" applyFont="1" applyFill="1" applyBorder="1" applyAlignment="1">
      <alignment horizontal="center" vertical="center"/>
    </xf>
    <xf numFmtId="1" fontId="4" fillId="0" borderId="1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 wrapText="1" indent="3"/>
    </xf>
    <xf numFmtId="0" fontId="5" fillId="0" borderId="5" xfId="2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 wrapText="1"/>
    </xf>
    <xf numFmtId="165" fontId="5" fillId="0" borderId="1" xfId="2" applyNumberFormat="1" applyFont="1" applyFill="1" applyBorder="1" applyAlignment="1">
      <alignment horizontal="center" vertical="center"/>
    </xf>
    <xf numFmtId="166" fontId="5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164" fontId="7" fillId="0" borderId="1" xfId="5" applyNumberFormat="1" applyFont="1" applyFill="1" applyBorder="1" applyAlignment="1">
      <alignment horizontal="center" vertical="center" wrapText="1"/>
    </xf>
    <xf numFmtId="164" fontId="5" fillId="0" borderId="1" xfId="6" applyNumberFormat="1" applyFont="1" applyFill="1" applyBorder="1" applyAlignment="1" applyProtection="1">
      <alignment horizontal="center" vertical="center" wrapText="1"/>
    </xf>
    <xf numFmtId="164" fontId="5" fillId="0" borderId="5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 vertical="center" wrapText="1" indent="3"/>
    </xf>
    <xf numFmtId="0" fontId="5" fillId="0" borderId="5" xfId="2" applyFont="1" applyFill="1" applyBorder="1" applyAlignment="1">
      <alignment vertical="center"/>
    </xf>
    <xf numFmtId="2" fontId="5" fillId="0" borderId="1" xfId="2" applyNumberFormat="1" applyFont="1" applyFill="1" applyBorder="1" applyAlignment="1">
      <alignment vertical="center"/>
    </xf>
    <xf numFmtId="2" fontId="5" fillId="0" borderId="1" xfId="2" applyNumberFormat="1" applyFont="1" applyFill="1" applyBorder="1" applyAlignment="1">
      <alignment vertical="center" wrapText="1"/>
    </xf>
    <xf numFmtId="1" fontId="5" fillId="0" borderId="1" xfId="2" applyNumberFormat="1" applyFont="1" applyFill="1" applyBorder="1" applyAlignment="1">
      <alignment vertical="center"/>
    </xf>
    <xf numFmtId="0" fontId="5" fillId="0" borderId="1" xfId="2" applyFont="1" applyFill="1" applyBorder="1" applyAlignment="1">
      <alignment vertical="center"/>
    </xf>
    <xf numFmtId="165" fontId="5" fillId="0" borderId="1" xfId="2" applyNumberFormat="1" applyFont="1" applyFill="1" applyBorder="1" applyAlignment="1">
      <alignment vertical="center" wrapText="1"/>
    </xf>
    <xf numFmtId="165" fontId="5" fillId="0" borderId="1" xfId="2" applyNumberFormat="1" applyFont="1" applyFill="1" applyBorder="1" applyAlignment="1">
      <alignment vertical="center"/>
    </xf>
    <xf numFmtId="49" fontId="5" fillId="0" borderId="6" xfId="2" applyNumberFormat="1" applyFont="1" applyFill="1" applyBorder="1" applyAlignment="1">
      <alignment vertical="center"/>
    </xf>
    <xf numFmtId="49" fontId="4" fillId="0" borderId="6" xfId="2" applyNumberFormat="1" applyFont="1" applyFill="1" applyBorder="1" applyAlignment="1">
      <alignment horizontal="center" vertical="center" wrapText="1"/>
    </xf>
    <xf numFmtId="49" fontId="5" fillId="0" borderId="6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wrapText="1"/>
    </xf>
    <xf numFmtId="49" fontId="4" fillId="0" borderId="6" xfId="2" applyNumberFormat="1" applyFont="1" applyFill="1" applyBorder="1" applyAlignment="1">
      <alignment horizontal="right" vertical="center"/>
    </xf>
    <xf numFmtId="164" fontId="4" fillId="2" borderId="5" xfId="2" applyNumberFormat="1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horizontal="center" vertical="center"/>
    </xf>
    <xf numFmtId="164" fontId="5" fillId="2" borderId="1" xfId="2" applyNumberFormat="1" applyFont="1" applyFill="1" applyBorder="1" applyAlignment="1">
      <alignment horizontal="center" vertical="center" wrapText="1"/>
    </xf>
    <xf numFmtId="1" fontId="7" fillId="2" borderId="1" xfId="2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0" fontId="5" fillId="2" borderId="1" xfId="2" applyFont="1" applyFill="1" applyBorder="1"/>
    <xf numFmtId="0" fontId="4" fillId="2" borderId="1" xfId="2" applyFont="1" applyFill="1" applyBorder="1" applyAlignment="1">
      <alignment horizontal="left" vertical="center" wrapText="1"/>
    </xf>
    <xf numFmtId="49" fontId="4" fillId="2" borderId="6" xfId="2" applyNumberFormat="1" applyFont="1" applyFill="1" applyBorder="1" applyAlignment="1">
      <alignment horizontal="center" vertical="center"/>
    </xf>
    <xf numFmtId="1" fontId="7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 applyProtection="1">
      <alignment horizontal="left" vertical="top" wrapText="1"/>
      <protection locked="0"/>
    </xf>
    <xf numFmtId="0" fontId="4" fillId="0" borderId="1" xfId="2" applyFont="1" applyFill="1" applyBorder="1" applyAlignment="1" applyProtection="1">
      <alignment horizontal="left" vertical="top" wrapText="1"/>
      <protection locked="0"/>
    </xf>
    <xf numFmtId="0" fontId="4" fillId="0" borderId="1" xfId="2" applyFont="1" applyFill="1" applyBorder="1" applyAlignment="1" applyProtection="1">
      <alignment horizontal="left" vertical="center" wrapText="1"/>
      <protection locked="0"/>
    </xf>
    <xf numFmtId="0" fontId="5" fillId="0" borderId="1" xfId="2" applyFont="1" applyFill="1" applyBorder="1" applyAlignment="1" applyProtection="1">
      <alignment horizontal="left" vertical="center" wrapText="1"/>
      <protection locked="0"/>
    </xf>
    <xf numFmtId="0" fontId="5" fillId="0" borderId="1" xfId="4" applyFont="1" applyFill="1" applyBorder="1" applyAlignment="1" applyProtection="1">
      <alignment horizontal="left" vertical="center" wrapText="1"/>
      <protection locked="0"/>
    </xf>
    <xf numFmtId="0" fontId="5" fillId="0" borderId="1" xfId="4" applyFont="1" applyFill="1" applyBorder="1" applyAlignment="1" applyProtection="1">
      <alignment horizontal="left" vertical="top" wrapText="1"/>
      <protection locked="0"/>
    </xf>
    <xf numFmtId="0" fontId="4" fillId="0" borderId="1" xfId="4" applyFont="1" applyFill="1" applyBorder="1" applyAlignment="1" applyProtection="1">
      <alignment horizontal="left" vertical="top" wrapText="1"/>
      <protection locked="0"/>
    </xf>
    <xf numFmtId="0" fontId="4" fillId="0" borderId="1" xfId="7" applyFont="1" applyFill="1" applyBorder="1" applyAlignment="1" applyProtection="1">
      <alignment horizontal="left" wrapText="1" indent="3"/>
      <protection locked="0"/>
    </xf>
    <xf numFmtId="0" fontId="7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distributed"/>
    </xf>
    <xf numFmtId="0" fontId="10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distributed"/>
    </xf>
    <xf numFmtId="0" fontId="5" fillId="0" borderId="1" xfId="3" applyFont="1" applyFill="1" applyBorder="1" applyAlignment="1">
      <alignment horizontal="left" vertical="center" wrapText="1"/>
    </xf>
    <xf numFmtId="2" fontId="5" fillId="0" borderId="1" xfId="2" applyNumberFormat="1" applyFont="1" applyFill="1" applyBorder="1" applyAlignment="1">
      <alignment horizontal="center" vertical="center"/>
    </xf>
    <xf numFmtId="2" fontId="4" fillId="0" borderId="1" xfId="2" applyNumberFormat="1" applyFont="1" applyFill="1" applyBorder="1" applyAlignment="1">
      <alignment horizontal="center" vertical="center" wrapText="1"/>
    </xf>
    <xf numFmtId="1" fontId="10" fillId="0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 applyProtection="1">
      <alignment horizontal="left" vertical="center" wrapText="1"/>
      <protection locked="0"/>
    </xf>
    <xf numFmtId="3" fontId="4" fillId="0" borderId="1" xfId="2" applyNumberFormat="1" applyFont="1" applyFill="1" applyBorder="1" applyAlignment="1" applyProtection="1">
      <alignment horizontal="left" vertical="center" wrapText="1"/>
      <protection locked="0"/>
    </xf>
    <xf numFmtId="0" fontId="4" fillId="0" borderId="1" xfId="8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distributed"/>
    </xf>
    <xf numFmtId="0" fontId="4" fillId="2" borderId="1" xfId="8" applyFont="1" applyFill="1" applyBorder="1" applyAlignment="1">
      <alignment horizontal="left" vertical="center" wrapText="1"/>
    </xf>
    <xf numFmtId="0" fontId="4" fillId="2" borderId="6" xfId="2" applyNumberFormat="1" applyFont="1" applyFill="1" applyBorder="1" applyAlignment="1">
      <alignment horizontal="center" vertical="center" wrapText="1"/>
    </xf>
    <xf numFmtId="0" fontId="4" fillId="0" borderId="6" xfId="2" applyNumberFormat="1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/>
    </xf>
    <xf numFmtId="49" fontId="4" fillId="2" borderId="6" xfId="2" applyNumberFormat="1" applyFont="1" applyFill="1" applyBorder="1" applyAlignment="1" applyProtection="1">
      <alignment horizontal="center" vertical="center" wrapText="1"/>
      <protection locked="0"/>
    </xf>
    <xf numFmtId="164" fontId="5" fillId="0" borderId="7" xfId="2" applyNumberFormat="1" applyFont="1" applyFill="1" applyBorder="1" applyAlignment="1">
      <alignment horizontal="center" vertical="center"/>
    </xf>
    <xf numFmtId="2" fontId="5" fillId="0" borderId="8" xfId="2" applyNumberFormat="1" applyFont="1" applyFill="1" applyBorder="1" applyAlignment="1">
      <alignment horizontal="center" vertical="center"/>
    </xf>
    <xf numFmtId="164" fontId="5" fillId="0" borderId="8" xfId="2" applyNumberFormat="1" applyFont="1" applyFill="1" applyBorder="1" applyAlignment="1">
      <alignment horizontal="center" vertical="center"/>
    </xf>
    <xf numFmtId="164" fontId="5" fillId="0" borderId="8" xfId="2" applyNumberFormat="1" applyFont="1" applyFill="1" applyBorder="1" applyAlignment="1">
      <alignment horizontal="center" vertical="center" wrapText="1"/>
    </xf>
    <xf numFmtId="164" fontId="4" fillId="0" borderId="8" xfId="2" applyNumberFormat="1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distributed"/>
    </xf>
    <xf numFmtId="0" fontId="7" fillId="0" borderId="8" xfId="2" applyFont="1" applyFill="1" applyBorder="1" applyAlignment="1">
      <alignment horizontal="center" vertical="center" wrapText="1"/>
    </xf>
    <xf numFmtId="0" fontId="5" fillId="0" borderId="8" xfId="8" applyFont="1" applyFill="1" applyBorder="1" applyAlignment="1">
      <alignment horizontal="left" vertical="center" wrapText="1"/>
    </xf>
    <xf numFmtId="0" fontId="5" fillId="0" borderId="9" xfId="2" applyNumberFormat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distributed" wrapText="1"/>
    </xf>
    <xf numFmtId="0" fontId="10" fillId="0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distributed"/>
    </xf>
    <xf numFmtId="2" fontId="4" fillId="0" borderId="2" xfId="2" applyNumberFormat="1" applyFont="1" applyFill="1" applyBorder="1" applyAlignment="1">
      <alignment horizontal="center" vertical="distributed"/>
    </xf>
    <xf numFmtId="0" fontId="5" fillId="0" borderId="2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11" fillId="3" borderId="0" xfId="9" applyFont="1" applyFill="1" applyBorder="1" applyAlignment="1">
      <alignment horizontal="center"/>
    </xf>
  </cellXfs>
  <cellStyles count="188">
    <cellStyle name=" 1" xfId="10"/>
    <cellStyle name="_2010 СТРУКТУРА СВОД" xfId="11"/>
    <cellStyle name="_4.1 и 5 Финпланы" xfId="12"/>
    <cellStyle name="_4.1 и 5 Финпланы (1)" xfId="13"/>
    <cellStyle name="_Copy of ДРСК_1" xfId="14"/>
    <cellStyle name="_ДРСК, ИПР 2010 Приложение 1свод" xfId="15"/>
    <cellStyle name="_Инвест-структура 2011 26.10.10" xfId="16"/>
    <cellStyle name="_Инвест-структура_ХЭС_22.10.2010" xfId="17"/>
    <cellStyle name="_Инвест-структура_ХЭС_29.10.2010" xfId="18"/>
    <cellStyle name="_ИПР 2011-2017  ХЭС  от 21.02.12" xfId="19"/>
    <cellStyle name="_ИПР 2011-2017 ХЭС  10.01.12 ПРАВИЛЬНЫЙ" xfId="20"/>
    <cellStyle name="_ИПР 2011-2017 ХЭС 16.12.11 на РАО" xfId="21"/>
    <cellStyle name="_ИПР 2012 ХЭС  12.01.12" xfId="22"/>
    <cellStyle name="_ИПР 2014-2018 ХЭС 06.12.12" xfId="23"/>
    <cellStyle name="_Книга2" xfId="24"/>
    <cellStyle name="_Книга4" xfId="25"/>
    <cellStyle name="_Лист1" xfId="26"/>
    <cellStyle name="_Лист2" xfId="6"/>
    <cellStyle name="_Модель Стратегия Ленэнерго_3" xfId="27"/>
    <cellStyle name="_Прил 14 ( 29 ноября)" xfId="28"/>
    <cellStyle name="_Прил 25а_ЕАО_25.12.2009" xfId="29"/>
    <cellStyle name="_Прил 25а_свод_02.11.2009" xfId="30"/>
    <cellStyle name="_Прил 4.1, 4.3 ИПР 2013-2017 24.01.12 СЕМЫКИН" xfId="31"/>
    <cellStyle name="_Прил 4_21.04.2009_СВОД" xfId="32"/>
    <cellStyle name="_Прил. 1.2, 2.2" xfId="33"/>
    <cellStyle name="_прил. 1.4" xfId="34"/>
    <cellStyle name="_Прил.1 Финансирование ИПР 2011-2013" xfId="35"/>
    <cellStyle name="_Прил.10 Отчет об исполнении  финплана 2009-2010" xfId="36"/>
    <cellStyle name="_Прил.4 Отчет об источниках финансирования ИПР 2009-2010 ХЭС" xfId="37"/>
    <cellStyle name="_Прил.9 Финплан 2011-2013" xfId="38"/>
    <cellStyle name="_Прилож. Л к регл. РАО ХЭС 28.11.11 1" xfId="39"/>
    <cellStyle name="_Приложение  2.2; 2.3 ИПР 2013 25.12.12" xfId="40"/>
    <cellStyle name="_Приложение 1 - ЮЯ 2010-2012 гг." xfId="41"/>
    <cellStyle name="_Приложение 1.2_ЮЯ" xfId="42"/>
    <cellStyle name="_Приложение 1.4 ИПР 2013г. ХЭС 21.12.12" xfId="43"/>
    <cellStyle name="_Приложение 14" xfId="44"/>
    <cellStyle name="_Приложение 14 ИПР 2013г. ХЭС 24.12.12" xfId="45"/>
    <cellStyle name="_Приложение 2 (3 вариант)" xfId="46"/>
    <cellStyle name="_Приложение 2 в формате Приложения 8" xfId="47"/>
    <cellStyle name="_Приложение 2 фин. модель ДРСК 01.03.2011 г." xfId="48"/>
    <cellStyle name="_Приложение 4 от 11.01.10" xfId="49"/>
    <cellStyle name="_Приложение 5 ИПР 2013-2017" xfId="50"/>
    <cellStyle name="_Приложение 6" xfId="51"/>
    <cellStyle name="_Приложение 6.1_ЕАО от Артура" xfId="52"/>
    <cellStyle name="_Приложение 7.1" xfId="53"/>
    <cellStyle name="_Приложение 8а" xfId="54"/>
    <cellStyle name="_Приложение №1" xfId="55"/>
    <cellStyle name="_Приложение Ж (инвест.стр-ра)" xfId="56"/>
    <cellStyle name="_Приложения  4.1 ОАО ДРСК,4.2 ХЭС" xfId="57"/>
    <cellStyle name="_Приложения 11 г. ХЭС 28.03.11 утв. Чудовым" xfId="58"/>
    <cellStyle name="_Приложения на Прав-во ХЭС 12.01.12" xfId="59"/>
    <cellStyle name="_таблица 14 ЕАО." xfId="60"/>
    <cellStyle name="_таблица 14 Перечень ИПР и план финансирования 2010г ЕАО." xfId="61"/>
    <cellStyle name="_Финплан ДРСК 2011-2013 17.02.10 Семыкин" xfId="62"/>
    <cellStyle name="_ЮЯ_РАО ЭСВ (1)" xfId="63"/>
    <cellStyle name="20% - Акцент1 2" xfId="64"/>
    <cellStyle name="20% - Акцент1 2 2" xfId="65"/>
    <cellStyle name="20% - Акцент2 2" xfId="66"/>
    <cellStyle name="20% - Акцент2 2 2" xfId="67"/>
    <cellStyle name="20% - Акцент3 2" xfId="68"/>
    <cellStyle name="20% - Акцент3 2 2" xfId="69"/>
    <cellStyle name="20% - Акцент4 2" xfId="70"/>
    <cellStyle name="20% - Акцент4 2 2" xfId="71"/>
    <cellStyle name="20% - Акцент5 2" xfId="72"/>
    <cellStyle name="20% - Акцент5 2 2" xfId="73"/>
    <cellStyle name="20% - Акцент6 2" xfId="74"/>
    <cellStyle name="20% - Акцент6 2 2" xfId="75"/>
    <cellStyle name="40% - Акцент1 2" xfId="76"/>
    <cellStyle name="40% - Акцент1 2 2" xfId="77"/>
    <cellStyle name="40% - Акцент2 2" xfId="78"/>
    <cellStyle name="40% - Акцент2 2 2" xfId="79"/>
    <cellStyle name="40% - Акцент3 2" xfId="80"/>
    <cellStyle name="40% - Акцент3 2 2" xfId="81"/>
    <cellStyle name="40% - Акцент4 2" xfId="82"/>
    <cellStyle name="40% - Акцент4 2 2" xfId="83"/>
    <cellStyle name="40% - Акцент5 2" xfId="84"/>
    <cellStyle name="40% - Акцент5 2 2" xfId="85"/>
    <cellStyle name="40% - Акцент6 2" xfId="86"/>
    <cellStyle name="40% - Акцент6 2 2" xfId="87"/>
    <cellStyle name="60% - Акцент1 2" xfId="88"/>
    <cellStyle name="60% - Акцент2 2" xfId="89"/>
    <cellStyle name="60% - Акцент3 2" xfId="90"/>
    <cellStyle name="60% - Акцент4 2" xfId="91"/>
    <cellStyle name="60% - Акцент5 2" xfId="92"/>
    <cellStyle name="60% - Акцент6 2" xfId="93"/>
    <cellStyle name="Assumption" xfId="94"/>
    <cellStyle name="Dates" xfId="95"/>
    <cellStyle name="E-mail" xfId="96"/>
    <cellStyle name="Heading" xfId="97"/>
    <cellStyle name="Heading2" xfId="98"/>
    <cellStyle name="Inputs" xfId="99"/>
    <cellStyle name="Normal_Copy of IP_Kamhatskenergo_v_formate_RAO" xfId="100"/>
    <cellStyle name="Table Heading" xfId="101"/>
    <cellStyle name="Telephone number" xfId="102"/>
    <cellStyle name="Акцент1 2" xfId="103"/>
    <cellStyle name="Акцент2 2" xfId="104"/>
    <cellStyle name="Акцент3 2" xfId="105"/>
    <cellStyle name="Акцент4 2" xfId="106"/>
    <cellStyle name="Акцент5 2" xfId="107"/>
    <cellStyle name="Акцент6 2" xfId="108"/>
    <cellStyle name="Ввод  2" xfId="109"/>
    <cellStyle name="Вывод 2" xfId="110"/>
    <cellStyle name="Вычисление 2" xfId="111"/>
    <cellStyle name="Денежный 2" xfId="112"/>
    <cellStyle name="Заголовок" xfId="113"/>
    <cellStyle name="Заголовок 1 2" xfId="114"/>
    <cellStyle name="Заголовок 2 2" xfId="115"/>
    <cellStyle name="Заголовок 3 2" xfId="116"/>
    <cellStyle name="Заголовок 4 2" xfId="117"/>
    <cellStyle name="ЗаголовокСтолбца" xfId="118"/>
    <cellStyle name="Значение" xfId="119"/>
    <cellStyle name="Итог 2" xfId="120"/>
    <cellStyle name="Контрольная ячейка 2" xfId="121"/>
    <cellStyle name="Название 2" xfId="122"/>
    <cellStyle name="Нейтральный 2" xfId="123"/>
    <cellStyle name="Обычный" xfId="0" builtinId="0"/>
    <cellStyle name="Обычный 10" xfId="124"/>
    <cellStyle name="Обычный 10 2" xfId="125"/>
    <cellStyle name="Обычный 10 3" xfId="1"/>
    <cellStyle name="Обычный 11" xfId="126"/>
    <cellStyle name="Обычный 11 2" xfId="127"/>
    <cellStyle name="Обычный 12" xfId="128"/>
    <cellStyle name="Обычный 12 2" xfId="129"/>
    <cellStyle name="Обычный 12 3" xfId="130"/>
    <cellStyle name="Обычный 13" xfId="131"/>
    <cellStyle name="Обычный 14" xfId="132"/>
    <cellStyle name="Обычный 15" xfId="133"/>
    <cellStyle name="Обычный 16" xfId="134"/>
    <cellStyle name="Обычный 2" xfId="135"/>
    <cellStyle name="Обычный 2 2" xfId="136"/>
    <cellStyle name="Обычный 2 2 2" xfId="137"/>
    <cellStyle name="Обычный 2 3" xfId="138"/>
    <cellStyle name="Обычный 3" xfId="2"/>
    <cellStyle name="Обычный 3 2" xfId="139"/>
    <cellStyle name="Обычный 3 3" xfId="140"/>
    <cellStyle name="Обычный 3_ДИПР 2014-2018 (прил 1.1,1.2,1.3,2.2,2.3, 6.1.,6.2,6.3)" xfId="141"/>
    <cellStyle name="Обычный 4" xfId="142"/>
    <cellStyle name="Обычный 5" xfId="143"/>
    <cellStyle name="Обычный 5 2" xfId="3"/>
    <cellStyle name="Обычный 5 2 2" xfId="144"/>
    <cellStyle name="Обычный 5 3" xfId="145"/>
    <cellStyle name="Обычный 5 4" xfId="146"/>
    <cellStyle name="Обычный 5_Все прил 2012-2017 (коррект ПР) ЕАО" xfId="147"/>
    <cellStyle name="Обычный 6" xfId="148"/>
    <cellStyle name="Обычный 6 2" xfId="149"/>
    <cellStyle name="Обычный 7" xfId="150"/>
    <cellStyle name="Обычный 7 2" xfId="151"/>
    <cellStyle name="Обычный 8" xfId="152"/>
    <cellStyle name="Обычный 8 28" xfId="153"/>
    <cellStyle name="Обычный 8 28 2" xfId="154"/>
    <cellStyle name="Обычный 8_Прил 6.1, 6,2, 6,3 факт ЕИ" xfId="155"/>
    <cellStyle name="Обычный 9" xfId="156"/>
    <cellStyle name="Обычный_Приложение 1." xfId="8"/>
    <cellStyle name="Обычный_Приложение 1.2" xfId="5"/>
    <cellStyle name="Обычный_Приложение 14" xfId="7"/>
    <cellStyle name="Обычный_Приложение 14 12.07.2011" xfId="4"/>
    <cellStyle name="Обычный_таблица 1.2 ЕАО Стоимость основных этапов работ 2011г" xfId="9"/>
    <cellStyle name="Плохой 2" xfId="157"/>
    <cellStyle name="Пояснение 2" xfId="158"/>
    <cellStyle name="Примечание 2" xfId="159"/>
    <cellStyle name="Примечание 2 2" xfId="160"/>
    <cellStyle name="Процентный 2" xfId="161"/>
    <cellStyle name="Процентный 2 2" xfId="162"/>
    <cellStyle name="Процентный 2 3" xfId="163"/>
    <cellStyle name="Процентный 3" xfId="164"/>
    <cellStyle name="Процентный 4" xfId="165"/>
    <cellStyle name="Процентный 5" xfId="166"/>
    <cellStyle name="Связанная ячейка 2" xfId="167"/>
    <cellStyle name="Стиль 1" xfId="168"/>
    <cellStyle name="Стиль 1 2" xfId="169"/>
    <cellStyle name="Стиль 1 3" xfId="170"/>
    <cellStyle name="Стиль 1 3 2" xfId="171"/>
    <cellStyle name="Стиль 1 4" xfId="172"/>
    <cellStyle name="Стиль 1 5" xfId="173"/>
    <cellStyle name="Стиль 1_1.2 ХЭС" xfId="174"/>
    <cellStyle name="Текст предупреждения 2" xfId="175"/>
    <cellStyle name="Финансовый 2" xfId="176"/>
    <cellStyle name="Финансовый 2 2" xfId="177"/>
    <cellStyle name="Финансовый 2 2 2" xfId="178"/>
    <cellStyle name="Финансовый 2 3" xfId="179"/>
    <cellStyle name="Финансовый 3" xfId="180"/>
    <cellStyle name="Финансовый 3 2" xfId="181"/>
    <cellStyle name="Финансовый 4" xfId="182"/>
    <cellStyle name="Финансовый 4 2" xfId="183"/>
    <cellStyle name="Финансовый 4 3" xfId="184"/>
    <cellStyle name="Финансовый 5" xfId="185"/>
    <cellStyle name="Формула" xfId="186"/>
    <cellStyle name="Хороший 2" xfId="1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1-2017\&#1054;&#1090;&#1074;&#1077;&#1090;&#1099;%20(&#1089;&#1086;&#1075;&#1083;&#1072;&#1089;&#1086;&#1074;&#1072;&#1085;&#1080;&#1103;)%20&#1088;&#1077;&#1075;&#1080;&#1086;&#1085;&#1086;&#1074;\&#1061;&#1069;&#1057;%20&#1085;&#1086;&#1074;&#1099;&#1081;%20&#1087;&#1072;&#1082;&#1077;&#1090;\&#1048;&#1055;&#1056;%202011-2017%20%20&#1061;&#1069;&#1057;%20%20&#1086;&#1090;%2021.02.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\&#1086;&#1073;&#1084;&#1077;&#1085;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89;&#1077;&#1090;&#1077;&#1074;&#1099;&#1077;%20&#1088;&#1077;&#1089;&#1091;&#1088;&#1089;&#1099;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2\&#1056;&#1045;&#1043;&#1048;&#1054;&#1053;%20&#1055;&#1054;%201%20&#1055;&#1054;&#1051;&#1059;&#1043;&#1054;&#1044;&#1048;&#1070;%202012%20&#1075;\&#1059;&#1058;&#1042;&#1045;&#1056;&#1046;&#1044;&#1025;&#1053;&#1053;&#1067;&#1045;%20&#1056;&#1045;&#1043;&#1048;&#1054;&#1053;&#1054;&#1052;\&#1069;&#1057;%20&#1045;&#1040;&#1054;\&#1048;&#1055;&#1056;%202012-2017%20&#1075;&#1075;%20(&#1087;&#1088;&#1080;&#1083;.%20&#1082;%20&#1087;&#1088;&#1080;&#1082;&#1072;&#1079;&#1091;_38%20&#1086;&#1090;%2028.09.2012&#107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obanov\plan-99\P-99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3\3.&#1042;%20&#1056;&#1069;&#1050;,%20&#1088;&#1077;&#1075;&#1080;&#1086;&#1085;%20&#1086;&#1090;%2019.02.2013%20(&#1040;&#1069;&#1057;,%20&#1061;&#1069;&#1057;,%20&#1045;&#1040;&#1054;)\&#1061;&#1069;&#1057;%2021.05.2013%20&#1074;%20&#1055;&#1088;&#1072;&#1074;&#1080;&#1090;&#1077;&#1083;&#1100;&#1089;&#1090;&#1074;&#1086;\&#1055;&#1088;&#1080;&#1083;&#1086;&#1078;&#1077;&#1085;&#1080;&#1103;%20%204.1,%204.3,%205%20&#1054;&#1040;&#1054;%20&#1044;&#1056;&#1057;&#1050;_2013-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\&#1086;&#1073;&#1084;&#1077;&#1085;\DOCUME~1\fin8\LOCALS~1\Temp\Rar$DI00.016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  <sheetName val="Карточка"/>
      <sheetName val="ф1 инвалюта"/>
    </sheetNames>
    <sheetDataSet>
      <sheetData sheetId="0">
        <row r="8">
          <cell r="D8">
            <v>1</v>
          </cell>
        </row>
        <row r="12">
          <cell r="AN12">
            <v>5</v>
          </cell>
        </row>
        <row r="106">
          <cell r="AN106" t="str">
            <v xml:space="preserve"> 2044</v>
          </cell>
        </row>
        <row r="110">
          <cell r="AN110">
            <v>0</v>
          </cell>
        </row>
        <row r="111">
          <cell r="AN111">
            <v>5.4000000000000048E-2</v>
          </cell>
        </row>
        <row r="112">
          <cell r="AN112">
            <v>1</v>
          </cell>
        </row>
        <row r="114">
          <cell r="AN114">
            <v>0</v>
          </cell>
        </row>
        <row r="115">
          <cell r="AN115">
            <v>0</v>
          </cell>
        </row>
        <row r="117">
          <cell r="AN117">
            <v>0</v>
          </cell>
        </row>
        <row r="118">
          <cell r="AN118">
            <v>5.4000000000000048E-2</v>
          </cell>
        </row>
        <row r="119">
          <cell r="AN119">
            <v>1</v>
          </cell>
        </row>
        <row r="121">
          <cell r="AN121">
            <v>0</v>
          </cell>
        </row>
        <row r="123">
          <cell r="AN123">
            <v>0</v>
          </cell>
        </row>
        <row r="124">
          <cell r="AN124">
            <v>0</v>
          </cell>
        </row>
        <row r="125">
          <cell r="AN125">
            <v>0</v>
          </cell>
        </row>
        <row r="126">
          <cell r="AN126">
            <v>0</v>
          </cell>
        </row>
        <row r="127">
          <cell r="AN127">
            <v>0</v>
          </cell>
        </row>
        <row r="128">
          <cell r="AN128">
            <v>0</v>
          </cell>
        </row>
        <row r="129">
          <cell r="AN129">
            <v>0</v>
          </cell>
        </row>
        <row r="130">
          <cell r="AN130">
            <v>0</v>
          </cell>
        </row>
        <row r="131">
          <cell r="AN131">
            <v>0</v>
          </cell>
        </row>
        <row r="134">
          <cell r="AN134" t="str">
            <v xml:space="preserve"> 2044</v>
          </cell>
        </row>
        <row r="137">
          <cell r="AN137">
            <v>0</v>
          </cell>
        </row>
        <row r="138">
          <cell r="AN138">
            <v>0</v>
          </cell>
        </row>
        <row r="139">
          <cell r="AN139">
            <v>0</v>
          </cell>
        </row>
        <row r="140">
          <cell r="AN140">
            <v>0</v>
          </cell>
        </row>
        <row r="141">
          <cell r="AN141">
            <v>0</v>
          </cell>
        </row>
        <row r="142">
          <cell r="AN142">
            <v>0</v>
          </cell>
        </row>
        <row r="144">
          <cell r="AN144">
            <v>0</v>
          </cell>
        </row>
        <row r="146">
          <cell r="AN146">
            <v>0</v>
          </cell>
        </row>
        <row r="147">
          <cell r="AN147">
            <v>0</v>
          </cell>
        </row>
        <row r="148">
          <cell r="AN148">
            <v>0</v>
          </cell>
        </row>
        <row r="149">
          <cell r="AN149">
            <v>0</v>
          </cell>
        </row>
        <row r="151">
          <cell r="AN151">
            <v>0</v>
          </cell>
        </row>
        <row r="153">
          <cell r="AN153">
            <v>0</v>
          </cell>
        </row>
        <row r="156">
          <cell r="AN156" t="str">
            <v xml:space="preserve"> 2044</v>
          </cell>
        </row>
        <row r="158">
          <cell r="AN158">
            <v>0</v>
          </cell>
        </row>
        <row r="161">
          <cell r="AN161">
            <v>0</v>
          </cell>
        </row>
        <row r="162">
          <cell r="AN162">
            <v>1</v>
          </cell>
        </row>
        <row r="163">
          <cell r="AN163">
            <v>5.4000000000000048E-2</v>
          </cell>
        </row>
        <row r="164">
          <cell r="AN164">
            <v>6.1375632402476503</v>
          </cell>
        </row>
        <row r="165">
          <cell r="AN165">
            <v>0</v>
          </cell>
        </row>
        <row r="167">
          <cell r="AN167">
            <v>0</v>
          </cell>
        </row>
        <row r="168">
          <cell r="AN168">
            <v>0</v>
          </cell>
        </row>
        <row r="169">
          <cell r="AN169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0</v>
          </cell>
        </row>
        <row r="176">
          <cell r="AN176">
            <v>0</v>
          </cell>
        </row>
        <row r="179">
          <cell r="AN179" t="str">
            <v xml:space="preserve"> 2044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5">
          <cell r="AN195">
            <v>0</v>
          </cell>
        </row>
        <row r="196">
          <cell r="AN196">
            <v>0</v>
          </cell>
        </row>
        <row r="197">
          <cell r="AN197">
            <v>0</v>
          </cell>
        </row>
        <row r="198">
          <cell r="AN198">
            <v>0</v>
          </cell>
        </row>
        <row r="200">
          <cell r="AN200">
            <v>0</v>
          </cell>
        </row>
        <row r="204">
          <cell r="AN204" t="str">
            <v xml:space="preserve"> 2044</v>
          </cell>
        </row>
        <row r="206">
          <cell r="AN206">
            <v>0</v>
          </cell>
        </row>
        <row r="207">
          <cell r="AN207">
            <v>0</v>
          </cell>
        </row>
        <row r="208">
          <cell r="AN208">
            <v>0</v>
          </cell>
        </row>
        <row r="209">
          <cell r="AN209">
            <v>0</v>
          </cell>
        </row>
        <row r="210">
          <cell r="AN210">
            <v>0</v>
          </cell>
        </row>
        <row r="211">
          <cell r="AN211">
            <v>0</v>
          </cell>
        </row>
        <row r="212">
          <cell r="AN212">
            <v>0</v>
          </cell>
        </row>
        <row r="213">
          <cell r="AN213">
            <v>0</v>
          </cell>
        </row>
        <row r="214">
          <cell r="AN214">
            <v>0</v>
          </cell>
        </row>
        <row r="215">
          <cell r="AN215">
            <v>0</v>
          </cell>
        </row>
        <row r="216">
          <cell r="AN216">
            <v>0</v>
          </cell>
        </row>
        <row r="217">
          <cell r="AN217">
            <v>0</v>
          </cell>
        </row>
        <row r="218">
          <cell r="AN218">
            <v>0</v>
          </cell>
        </row>
        <row r="219">
          <cell r="AN219">
            <v>0</v>
          </cell>
        </row>
        <row r="220">
          <cell r="AN220">
            <v>0</v>
          </cell>
        </row>
        <row r="221">
          <cell r="AN221">
            <v>0</v>
          </cell>
        </row>
        <row r="222">
          <cell r="AN222">
            <v>0</v>
          </cell>
        </row>
        <row r="223">
          <cell r="AN223">
            <v>0</v>
          </cell>
        </row>
        <row r="224">
          <cell r="AN224">
            <v>0</v>
          </cell>
        </row>
        <row r="225">
          <cell r="AN225">
            <v>0</v>
          </cell>
        </row>
        <row r="228">
          <cell r="AN228" t="str">
            <v xml:space="preserve"> 2044</v>
          </cell>
        </row>
        <row r="230">
          <cell r="AN230">
            <v>0</v>
          </cell>
        </row>
        <row r="231">
          <cell r="AN231">
            <v>0</v>
          </cell>
        </row>
        <row r="232">
          <cell r="AN232">
            <v>0</v>
          </cell>
        </row>
        <row r="233">
          <cell r="AN233">
            <v>0</v>
          </cell>
        </row>
        <row r="234">
          <cell r="AN234">
            <v>0</v>
          </cell>
        </row>
        <row r="235">
          <cell r="AN235">
            <v>0</v>
          </cell>
        </row>
        <row r="236">
          <cell r="AN236">
            <v>0</v>
          </cell>
        </row>
        <row r="237">
          <cell r="AN237">
            <v>0</v>
          </cell>
        </row>
        <row r="239">
          <cell r="AN239">
            <v>0</v>
          </cell>
        </row>
        <row r="241">
          <cell r="AN241">
            <v>0</v>
          </cell>
        </row>
        <row r="242">
          <cell r="AN242">
            <v>0</v>
          </cell>
        </row>
        <row r="243">
          <cell r="AN243">
            <v>0</v>
          </cell>
        </row>
        <row r="244">
          <cell r="AN244">
            <v>0</v>
          </cell>
        </row>
        <row r="245">
          <cell r="AN245">
            <v>0</v>
          </cell>
        </row>
        <row r="247">
          <cell r="AN247">
            <v>0</v>
          </cell>
        </row>
        <row r="249">
          <cell r="AN249">
            <v>0</v>
          </cell>
        </row>
        <row r="250">
          <cell r="AN250">
            <v>0</v>
          </cell>
        </row>
        <row r="251">
          <cell r="AN251">
            <v>0</v>
          </cell>
        </row>
        <row r="252">
          <cell r="AN252">
            <v>0</v>
          </cell>
        </row>
        <row r="253">
          <cell r="AN253">
            <v>0</v>
          </cell>
        </row>
        <row r="254">
          <cell r="AN254">
            <v>0</v>
          </cell>
        </row>
        <row r="256">
          <cell r="AN256">
            <v>0</v>
          </cell>
        </row>
        <row r="258">
          <cell r="AN258">
            <v>0</v>
          </cell>
        </row>
        <row r="259">
          <cell r="AN259">
            <v>0</v>
          </cell>
        </row>
        <row r="262">
          <cell r="AN262" t="str">
            <v xml:space="preserve"> 2044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0</v>
          </cell>
        </row>
        <row r="267">
          <cell r="AN267">
            <v>0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5">
          <cell r="AN275">
            <v>0</v>
          </cell>
        </row>
        <row r="276">
          <cell r="AN276">
            <v>0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1">
          <cell r="AN281">
            <v>0</v>
          </cell>
        </row>
        <row r="283">
          <cell r="AN283">
            <v>0</v>
          </cell>
        </row>
        <row r="284">
          <cell r="AN284">
            <v>0</v>
          </cell>
        </row>
        <row r="285">
          <cell r="AN285">
            <v>0</v>
          </cell>
        </row>
        <row r="286">
          <cell r="AN286">
            <v>0</v>
          </cell>
        </row>
        <row r="287">
          <cell r="AN287">
            <v>0</v>
          </cell>
        </row>
        <row r="288">
          <cell r="AN288">
            <v>0</v>
          </cell>
        </row>
        <row r="289">
          <cell r="AN289">
            <v>0</v>
          </cell>
        </row>
        <row r="290">
          <cell r="AN290">
            <v>0</v>
          </cell>
        </row>
        <row r="291">
          <cell r="AN291">
            <v>0</v>
          </cell>
        </row>
        <row r="293">
          <cell r="AN293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300">
          <cell r="AN300">
            <v>0</v>
          </cell>
        </row>
        <row r="301">
          <cell r="AN301">
            <v>0</v>
          </cell>
        </row>
      </sheetData>
      <sheetData sheetId="1">
        <row r="7">
          <cell r="D7">
            <v>40544</v>
          </cell>
        </row>
        <row r="8">
          <cell r="D8">
            <v>34</v>
          </cell>
        </row>
        <row r="9">
          <cell r="D9">
            <v>4</v>
          </cell>
          <cell r="E9" t="str">
            <v>лет</v>
          </cell>
        </row>
        <row r="10">
          <cell r="D10">
            <v>360</v>
          </cell>
        </row>
        <row r="11">
          <cell r="B11" t="str">
            <v>тыс. руб.</v>
          </cell>
          <cell r="D11">
            <v>7</v>
          </cell>
        </row>
        <row r="12">
          <cell r="B12" t="str">
            <v>$</v>
          </cell>
          <cell r="D12">
            <v>1</v>
          </cell>
        </row>
        <row r="17">
          <cell r="D17">
            <v>0</v>
          </cell>
        </row>
        <row r="18">
          <cell r="D18" t="b">
            <v>1</v>
          </cell>
        </row>
        <row r="19">
          <cell r="B19" t="str">
            <v>тыс. руб.</v>
          </cell>
          <cell r="D19">
            <v>1</v>
          </cell>
        </row>
        <row r="20">
          <cell r="D20" t="b">
            <v>1</v>
          </cell>
        </row>
        <row r="25">
          <cell r="F25">
            <v>2011</v>
          </cell>
        </row>
        <row r="26">
          <cell r="F26">
            <v>1</v>
          </cell>
        </row>
        <row r="27">
          <cell r="AN27">
            <v>34</v>
          </cell>
        </row>
        <row r="28">
          <cell r="AN28" t="str">
            <v>34 год</v>
          </cell>
        </row>
        <row r="29">
          <cell r="AN29">
            <v>52597</v>
          </cell>
        </row>
        <row r="30">
          <cell r="AN30" t="str">
            <v xml:space="preserve"> 2044</v>
          </cell>
        </row>
        <row r="33">
          <cell r="A33" t="str">
            <v>СТРОИТЕЛЬСТВО: ХАРАКТЕРИСТИКИ ОБЪЕКТА</v>
          </cell>
        </row>
        <row r="35">
          <cell r="A35" t="str">
            <v>Объект вводится в эксплуатацию в конце</v>
          </cell>
          <cell r="B35">
            <v>2</v>
          </cell>
          <cell r="C35" t="str">
            <v>года  проекта ( 2012)</v>
          </cell>
        </row>
        <row r="37">
          <cell r="A37" t="str">
            <v>Категория площадей</v>
          </cell>
          <cell r="B37" t="str">
            <v>Площадь</v>
          </cell>
          <cell r="D37">
            <v>1</v>
          </cell>
        </row>
        <row r="38">
          <cell r="A38" t="str">
            <v>Жилые площади</v>
          </cell>
          <cell r="B38">
            <v>0</v>
          </cell>
          <cell r="C38" t="str">
            <v>кв. м</v>
          </cell>
          <cell r="E38">
            <v>0</v>
          </cell>
          <cell r="F38" t="str">
            <v>(0%)</v>
          </cell>
        </row>
        <row r="40">
          <cell r="A40" t="str">
            <v>Полезная площадь объекта</v>
          </cell>
          <cell r="B40">
            <v>0</v>
          </cell>
          <cell r="C40" t="str">
            <v>кв. м</v>
          </cell>
        </row>
        <row r="41">
          <cell r="A41" t="str">
            <v>Общая площадь объекта</v>
          </cell>
          <cell r="B41">
            <v>0</v>
          </cell>
          <cell r="C41" t="str">
            <v>кв. м</v>
          </cell>
          <cell r="F41" t="str">
            <v/>
          </cell>
        </row>
        <row r="44">
          <cell r="A44" t="str">
            <v>СТРОИТЕЛЬСТВО: ИСПОЛЬЗОВАНИЕ ОБЪЕКТА</v>
          </cell>
        </row>
        <row r="46">
          <cell r="A46" t="str">
            <v>Привлечение дольщиков / соинвесторов</v>
          </cell>
          <cell r="B46" t="str">
            <v>Площадь</v>
          </cell>
        </row>
        <row r="47">
          <cell r="A47" t="str">
            <v>Жилые площади</v>
          </cell>
          <cell r="B47">
            <v>0</v>
          </cell>
          <cell r="C47" t="str">
            <v>кв. м</v>
          </cell>
          <cell r="F47">
            <v>0</v>
          </cell>
        </row>
        <row r="49">
          <cell r="A49" t="str">
            <v>Продажа готовых площадей (покупатели)</v>
          </cell>
        </row>
        <row r="50">
          <cell r="A50" t="str">
            <v>Жилые площади</v>
          </cell>
          <cell r="B50">
            <v>0</v>
          </cell>
          <cell r="C50" t="str">
            <v>кв. м</v>
          </cell>
          <cell r="F50">
            <v>0</v>
          </cell>
        </row>
        <row r="52">
          <cell r="A52" t="str">
            <v>Собственное использование объекта</v>
          </cell>
        </row>
        <row r="53">
          <cell r="A53" t="str">
            <v>Жилые площади</v>
          </cell>
          <cell r="B53">
            <v>0</v>
          </cell>
          <cell r="C53" t="str">
            <v>кв. м</v>
          </cell>
          <cell r="F53">
            <v>0</v>
          </cell>
        </row>
        <row r="54">
          <cell r="A54" t="str">
            <v/>
          </cell>
        </row>
        <row r="57">
          <cell r="A57" t="str">
            <v>СТРОИТЕЛЬСТВО: ЗАТРАТЫ НА ОБЪЕКТ</v>
          </cell>
          <cell r="D57">
            <v>1</v>
          </cell>
          <cell r="F57" t="str">
            <v>"0"</v>
          </cell>
          <cell r="G57" t="str">
            <v xml:space="preserve"> 2011</v>
          </cell>
          <cell r="H57" t="str">
            <v xml:space="preserve"> 2012</v>
          </cell>
          <cell r="I57" t="str">
            <v xml:space="preserve"> 2013</v>
          </cell>
          <cell r="J57" t="str">
            <v xml:space="preserve"> 2014</v>
          </cell>
          <cell r="K57" t="str">
            <v xml:space="preserve"> 2015</v>
          </cell>
          <cell r="L57" t="str">
            <v xml:space="preserve"> 2016</v>
          </cell>
          <cell r="M57" t="str">
            <v xml:space="preserve"> 2017</v>
          </cell>
          <cell r="N57" t="str">
            <v xml:space="preserve"> 2018</v>
          </cell>
          <cell r="O57" t="str">
            <v xml:space="preserve"> 2019</v>
          </cell>
          <cell r="P57" t="str">
            <v xml:space="preserve"> 2020</v>
          </cell>
          <cell r="Q57" t="str">
            <v xml:space="preserve"> 2021</v>
          </cell>
          <cell r="R57" t="str">
            <v xml:space="preserve"> 2022</v>
          </cell>
          <cell r="S57" t="str">
            <v xml:space="preserve"> 2023</v>
          </cell>
          <cell r="T57" t="str">
            <v xml:space="preserve"> 2024</v>
          </cell>
          <cell r="U57" t="str">
            <v xml:space="preserve"> 2025</v>
          </cell>
          <cell r="V57" t="str">
            <v xml:space="preserve"> 2026</v>
          </cell>
          <cell r="W57" t="str">
            <v xml:space="preserve"> 2027</v>
          </cell>
          <cell r="X57" t="str">
            <v xml:space="preserve"> 2028</v>
          </cell>
          <cell r="Y57" t="str">
            <v xml:space="preserve"> 2029</v>
          </cell>
          <cell r="Z57" t="str">
            <v xml:space="preserve"> 2030</v>
          </cell>
          <cell r="AA57" t="str">
            <v xml:space="preserve"> 2031</v>
          </cell>
          <cell r="AB57" t="str">
            <v xml:space="preserve"> 2032</v>
          </cell>
          <cell r="AC57" t="str">
            <v xml:space="preserve"> 2033</v>
          </cell>
          <cell r="AD57" t="str">
            <v xml:space="preserve"> 2034</v>
          </cell>
          <cell r="AE57" t="str">
            <v xml:space="preserve"> 2035</v>
          </cell>
          <cell r="AF57" t="str">
            <v xml:space="preserve"> 2036</v>
          </cell>
          <cell r="AG57" t="str">
            <v xml:space="preserve"> 2037</v>
          </cell>
          <cell r="AH57" t="str">
            <v xml:space="preserve"> 2038</v>
          </cell>
          <cell r="AI57" t="str">
            <v xml:space="preserve"> 2039</v>
          </cell>
          <cell r="AJ57" t="str">
            <v xml:space="preserve"> 2040</v>
          </cell>
          <cell r="AK57" t="str">
            <v xml:space="preserve"> 2041</v>
          </cell>
          <cell r="AL57" t="str">
            <v xml:space="preserve"> 2042</v>
          </cell>
          <cell r="AM57" t="str">
            <v xml:space="preserve"> 2043</v>
          </cell>
          <cell r="AN57" t="str">
            <v xml:space="preserve"> 2044</v>
          </cell>
          <cell r="AP57" t="str">
            <v>ИТОГО</v>
          </cell>
        </row>
        <row r="59">
          <cell r="A59" t="str">
            <v>Стадия строительства №1</v>
          </cell>
        </row>
        <row r="60">
          <cell r="A60" t="str">
            <v>начало стадии</v>
          </cell>
          <cell r="B60">
            <v>1</v>
          </cell>
        </row>
        <row r="61">
          <cell r="A61" t="str">
            <v>конец стадии</v>
          </cell>
          <cell r="B61">
            <v>2</v>
          </cell>
        </row>
        <row r="62">
          <cell r="A62" t="str">
            <v>Площади, к которым относится стадия</v>
          </cell>
          <cell r="B62">
            <v>0</v>
          </cell>
          <cell r="C62" t="str">
            <v>кв. м</v>
          </cell>
        </row>
        <row r="63">
          <cell r="A63" t="str">
            <v>Стоимость одного кв. м (с НДС)</v>
          </cell>
          <cell r="B63">
            <v>1</v>
          </cell>
          <cell r="C63" t="str">
            <v>тыс. руб.</v>
          </cell>
          <cell r="D63" t="str">
            <v>int_avg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</row>
        <row r="64">
          <cell r="A64" t="str">
            <v xml:space="preserve">    в том числе НДС</v>
          </cell>
          <cell r="B64">
            <v>0.18</v>
          </cell>
          <cell r="C64" t="str">
            <v>тыс. руб.</v>
          </cell>
          <cell r="D64" t="str">
            <v>int_avg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</row>
        <row r="65">
          <cell r="A65" t="str">
            <v>Объем выполненных работ</v>
          </cell>
          <cell r="C65" t="str">
            <v>тыс. руб.</v>
          </cell>
          <cell r="D65" t="str">
            <v>1_01</v>
          </cell>
          <cell r="G65">
            <v>15000</v>
          </cell>
          <cell r="H65">
            <v>109976</v>
          </cell>
          <cell r="I65">
            <v>190549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P65">
            <v>315525</v>
          </cell>
        </row>
        <row r="66">
          <cell r="A66" t="str">
            <v xml:space="preserve">    в том числе НДС</v>
          </cell>
          <cell r="C66" t="str">
            <v>тыс. руб.</v>
          </cell>
          <cell r="D66" t="str">
            <v>1_03</v>
          </cell>
          <cell r="G66">
            <v>2288.1355932203387</v>
          </cell>
          <cell r="H66">
            <v>16776</v>
          </cell>
          <cell r="I66">
            <v>29066.796610169491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48130.932203389828</v>
          </cell>
        </row>
        <row r="67">
          <cell r="A67" t="str">
            <v>Оплата работ</v>
          </cell>
          <cell r="C67" t="str">
            <v>тыс. руб.</v>
          </cell>
          <cell r="D67" t="str">
            <v>1_02</v>
          </cell>
          <cell r="F67">
            <v>0</v>
          </cell>
          <cell r="G67">
            <v>17700</v>
          </cell>
          <cell r="H67">
            <v>154500</v>
          </cell>
          <cell r="I67">
            <v>164272</v>
          </cell>
          <cell r="J67">
            <v>35848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P67">
            <v>372320</v>
          </cell>
        </row>
        <row r="68">
          <cell r="A68" t="str">
            <v xml:space="preserve">    в том числе НДС</v>
          </cell>
          <cell r="C68" t="str">
            <v>тыс. руб.</v>
          </cell>
          <cell r="D68" t="str">
            <v>1_04</v>
          </cell>
          <cell r="G68">
            <v>2700</v>
          </cell>
          <cell r="H68">
            <v>23567.796610169491</v>
          </cell>
          <cell r="I68">
            <v>25058.440677966108</v>
          </cell>
          <cell r="J68">
            <v>5468.3389830508459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P68">
            <v>56794.576271186445</v>
          </cell>
        </row>
        <row r="70">
          <cell r="A70" t="str">
            <v>Итого: объем выполненных работ</v>
          </cell>
          <cell r="C70" t="str">
            <v>тыс. руб.</v>
          </cell>
          <cell r="F70">
            <v>0</v>
          </cell>
          <cell r="G70">
            <v>15000</v>
          </cell>
          <cell r="H70">
            <v>109976</v>
          </cell>
          <cell r="I70">
            <v>190549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P70">
            <v>315525</v>
          </cell>
        </row>
        <row r="71">
          <cell r="A71" t="str">
            <v xml:space="preserve">   НДС</v>
          </cell>
          <cell r="C71" t="str">
            <v>тыс. руб.</v>
          </cell>
          <cell r="F71">
            <v>0</v>
          </cell>
          <cell r="G71">
            <v>2288.1355932203387</v>
          </cell>
          <cell r="H71">
            <v>16776</v>
          </cell>
          <cell r="I71">
            <v>29066.796610169491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P71">
            <v>48130.932203389828</v>
          </cell>
        </row>
        <row r="72">
          <cell r="A72" t="str">
            <v>Итого: оплата работ</v>
          </cell>
          <cell r="C72" t="str">
            <v>тыс. руб.</v>
          </cell>
          <cell r="F72">
            <v>0</v>
          </cell>
          <cell r="G72">
            <v>17700</v>
          </cell>
          <cell r="H72">
            <v>154500</v>
          </cell>
          <cell r="I72">
            <v>164272</v>
          </cell>
          <cell r="J72">
            <v>35848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372320</v>
          </cell>
        </row>
        <row r="73">
          <cell r="A73" t="str">
            <v xml:space="preserve">   НДС</v>
          </cell>
          <cell r="C73" t="str">
            <v>тыс. руб.</v>
          </cell>
          <cell r="F73">
            <v>0</v>
          </cell>
          <cell r="G73">
            <v>2700</v>
          </cell>
          <cell r="H73">
            <v>23567.796610169491</v>
          </cell>
          <cell r="I73">
            <v>25058.440677966108</v>
          </cell>
          <cell r="J73">
            <v>5468.3389830508459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P73">
            <v>56794.576271186445</v>
          </cell>
        </row>
        <row r="74">
          <cell r="A74" t="str">
            <v>Авансы подрядчикам (с НДС)</v>
          </cell>
          <cell r="C74" t="str">
            <v>тыс. руб.</v>
          </cell>
          <cell r="D74" t="str">
            <v>int_end</v>
          </cell>
          <cell r="F74">
            <v>0</v>
          </cell>
          <cell r="G74">
            <v>2700</v>
          </cell>
          <cell r="H74">
            <v>47224</v>
          </cell>
          <cell r="I74">
            <v>20947</v>
          </cell>
          <cell r="J74">
            <v>56795</v>
          </cell>
          <cell r="K74">
            <v>56795</v>
          </cell>
          <cell r="L74">
            <v>56795</v>
          </cell>
          <cell r="M74">
            <v>56795</v>
          </cell>
          <cell r="N74">
            <v>56795</v>
          </cell>
          <cell r="O74">
            <v>56795</v>
          </cell>
          <cell r="P74">
            <v>56795</v>
          </cell>
          <cell r="Q74">
            <v>56795</v>
          </cell>
          <cell r="R74">
            <v>56795</v>
          </cell>
          <cell r="S74">
            <v>56795</v>
          </cell>
          <cell r="T74">
            <v>56795</v>
          </cell>
          <cell r="U74">
            <v>56795</v>
          </cell>
          <cell r="V74">
            <v>56795</v>
          </cell>
          <cell r="W74">
            <v>56795</v>
          </cell>
          <cell r="X74">
            <v>56795</v>
          </cell>
          <cell r="Y74">
            <v>56795</v>
          </cell>
          <cell r="Z74">
            <v>56795</v>
          </cell>
          <cell r="AA74">
            <v>56795</v>
          </cell>
          <cell r="AB74">
            <v>56795</v>
          </cell>
          <cell r="AC74">
            <v>56795</v>
          </cell>
          <cell r="AD74">
            <v>56795</v>
          </cell>
          <cell r="AE74">
            <v>56795</v>
          </cell>
          <cell r="AF74">
            <v>56795</v>
          </cell>
          <cell r="AG74">
            <v>56795</v>
          </cell>
          <cell r="AH74">
            <v>56795</v>
          </cell>
          <cell r="AI74">
            <v>56795</v>
          </cell>
          <cell r="AJ74">
            <v>56795</v>
          </cell>
          <cell r="AK74">
            <v>56795</v>
          </cell>
          <cell r="AL74">
            <v>56795</v>
          </cell>
          <cell r="AM74">
            <v>56795</v>
          </cell>
          <cell r="AN74">
            <v>56795</v>
          </cell>
        </row>
        <row r="75">
          <cell r="A75" t="str">
            <v xml:space="preserve">   НДС</v>
          </cell>
          <cell r="C75" t="str">
            <v>тыс. руб.</v>
          </cell>
          <cell r="D75" t="str">
            <v>int_end</v>
          </cell>
          <cell r="F75">
            <v>0</v>
          </cell>
          <cell r="G75">
            <v>411.86440677966129</v>
          </cell>
          <cell r="H75">
            <v>7203.6610169491541</v>
          </cell>
          <cell r="I75">
            <v>3195.3050847457707</v>
          </cell>
          <cell r="J75">
            <v>8663.6440677966166</v>
          </cell>
          <cell r="K75">
            <v>8663.6440677966166</v>
          </cell>
          <cell r="L75">
            <v>8663.6440677966166</v>
          </cell>
          <cell r="M75">
            <v>8663.6440677966166</v>
          </cell>
          <cell r="N75">
            <v>8663.6440677966166</v>
          </cell>
          <cell r="O75">
            <v>8663.6440677966166</v>
          </cell>
          <cell r="P75">
            <v>8663.6440677966166</v>
          </cell>
          <cell r="Q75">
            <v>8663.6440677966166</v>
          </cell>
          <cell r="R75">
            <v>8663.6440677966166</v>
          </cell>
          <cell r="S75">
            <v>8663.6440677966166</v>
          </cell>
          <cell r="T75">
            <v>8663.6440677966166</v>
          </cell>
          <cell r="U75">
            <v>8663.6440677966166</v>
          </cell>
          <cell r="V75">
            <v>8663.6440677966166</v>
          </cell>
          <cell r="W75">
            <v>8663.6440677966166</v>
          </cell>
          <cell r="X75">
            <v>8663.6440677966166</v>
          </cell>
          <cell r="Y75">
            <v>8663.6440677966166</v>
          </cell>
          <cell r="Z75">
            <v>8663.6440677966166</v>
          </cell>
          <cell r="AA75">
            <v>8663.6440677966166</v>
          </cell>
          <cell r="AB75">
            <v>8663.6440677966166</v>
          </cell>
          <cell r="AC75">
            <v>8663.6440677966166</v>
          </cell>
          <cell r="AD75">
            <v>8663.6440677966166</v>
          </cell>
          <cell r="AE75">
            <v>8663.6440677966166</v>
          </cell>
          <cell r="AF75">
            <v>8663.6440677966166</v>
          </cell>
          <cell r="AG75">
            <v>8663.6440677966166</v>
          </cell>
          <cell r="AH75">
            <v>8663.6440677966166</v>
          </cell>
          <cell r="AI75">
            <v>8663.6440677966166</v>
          </cell>
          <cell r="AJ75">
            <v>8663.6440677966166</v>
          </cell>
          <cell r="AK75">
            <v>8663.6440677966166</v>
          </cell>
          <cell r="AL75">
            <v>8663.6440677966166</v>
          </cell>
          <cell r="AM75">
            <v>8663.6440677966166</v>
          </cell>
          <cell r="AN75">
            <v>8663.6440677966166</v>
          </cell>
        </row>
        <row r="76">
          <cell r="A76" t="str">
            <v>Кредиторская задолженность подрядчикам (с НДС)</v>
          </cell>
          <cell r="C76" t="str">
            <v>тыс. руб.</v>
          </cell>
          <cell r="D76" t="str">
            <v>int_end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</row>
        <row r="77">
          <cell r="A77" t="str">
            <v xml:space="preserve">   НДС</v>
          </cell>
          <cell r="C77" t="str">
            <v>тыс. руб.</v>
          </cell>
          <cell r="D77" t="str">
            <v>int_end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</row>
        <row r="78">
          <cell r="A78" t="str">
            <v>Период начала строительства</v>
          </cell>
          <cell r="B78">
            <v>1</v>
          </cell>
          <cell r="F78">
            <v>0</v>
          </cell>
          <cell r="G78">
            <v>1</v>
          </cell>
          <cell r="H78">
            <v>1</v>
          </cell>
          <cell r="I78">
            <v>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</row>
        <row r="80">
          <cell r="A80" t="str">
            <v>Ранее осуществленные инвестиции</v>
          </cell>
          <cell r="B80">
            <v>0</v>
          </cell>
          <cell r="C80" t="str">
            <v>тыс. руб.</v>
          </cell>
        </row>
        <row r="81">
          <cell r="A81" t="str">
            <v>НДС к ранее осуществленным инвестициям</v>
          </cell>
          <cell r="B81">
            <v>0</v>
          </cell>
          <cell r="C81" t="str">
            <v>тыс. руб.</v>
          </cell>
        </row>
        <row r="82">
          <cell r="A82" t="str">
            <v>Рыночная стоимость недостроенного объекта</v>
          </cell>
          <cell r="B82">
            <v>0</v>
          </cell>
          <cell r="C82" t="str">
            <v>тыс. руб.</v>
          </cell>
        </row>
        <row r="85">
          <cell r="A85" t="str">
            <v>СТРОИТЕЛЬСТВО: ПРИВЛЕЧЕНИЕ ДОЛЬЩИКОВ / СОИНВЕСТОРОВ</v>
          </cell>
          <cell r="F85" t="str">
            <v>"0"</v>
          </cell>
          <cell r="G85" t="str">
            <v xml:space="preserve"> 2011</v>
          </cell>
          <cell r="H85" t="str">
            <v xml:space="preserve"> 2012</v>
          </cell>
          <cell r="I85" t="str">
            <v xml:space="preserve"> 2013</v>
          </cell>
          <cell r="J85" t="str">
            <v xml:space="preserve"> 2014</v>
          </cell>
          <cell r="K85" t="str">
            <v xml:space="preserve"> 2015</v>
          </cell>
          <cell r="L85" t="str">
            <v xml:space="preserve"> 2016</v>
          </cell>
          <cell r="M85" t="str">
            <v xml:space="preserve"> 2017</v>
          </cell>
          <cell r="N85" t="str">
            <v xml:space="preserve"> 2018</v>
          </cell>
          <cell r="O85" t="str">
            <v xml:space="preserve"> 2019</v>
          </cell>
          <cell r="P85" t="str">
            <v xml:space="preserve"> 2020</v>
          </cell>
          <cell r="Q85" t="str">
            <v xml:space="preserve"> 2021</v>
          </cell>
          <cell r="R85" t="str">
            <v xml:space="preserve"> 2022</v>
          </cell>
          <cell r="S85" t="str">
            <v xml:space="preserve"> 2023</v>
          </cell>
          <cell r="T85" t="str">
            <v xml:space="preserve"> 2024</v>
          </cell>
          <cell r="U85" t="str">
            <v xml:space="preserve"> 2025</v>
          </cell>
          <cell r="V85" t="str">
            <v xml:space="preserve"> 2026</v>
          </cell>
          <cell r="W85" t="str">
            <v xml:space="preserve"> 2027</v>
          </cell>
          <cell r="X85" t="str">
            <v xml:space="preserve"> 2028</v>
          </cell>
          <cell r="Y85" t="str">
            <v xml:space="preserve"> 2029</v>
          </cell>
          <cell r="Z85" t="str">
            <v xml:space="preserve"> 2030</v>
          </cell>
          <cell r="AA85" t="str">
            <v xml:space="preserve"> 2031</v>
          </cell>
          <cell r="AB85" t="str">
            <v xml:space="preserve"> 2032</v>
          </cell>
          <cell r="AC85" t="str">
            <v xml:space="preserve"> 2033</v>
          </cell>
          <cell r="AD85" t="str">
            <v xml:space="preserve"> 2034</v>
          </cell>
          <cell r="AE85" t="str">
            <v xml:space="preserve"> 2035</v>
          </cell>
          <cell r="AF85" t="str">
            <v xml:space="preserve"> 2036</v>
          </cell>
          <cell r="AG85" t="str">
            <v xml:space="preserve"> 2037</v>
          </cell>
          <cell r="AH85" t="str">
            <v xml:space="preserve"> 2038</v>
          </cell>
          <cell r="AI85" t="str">
            <v xml:space="preserve"> 2039</v>
          </cell>
          <cell r="AJ85" t="str">
            <v xml:space="preserve"> 2040</v>
          </cell>
          <cell r="AK85" t="str">
            <v xml:space="preserve"> 2041</v>
          </cell>
          <cell r="AL85" t="str">
            <v xml:space="preserve"> 2042</v>
          </cell>
          <cell r="AM85" t="str">
            <v xml:space="preserve"> 2043</v>
          </cell>
          <cell r="AN85" t="str">
            <v xml:space="preserve"> 2044</v>
          </cell>
          <cell r="AP85" t="str">
            <v>ИТОГО</v>
          </cell>
        </row>
        <row r="87">
          <cell r="A87" t="str">
            <v>Жилые площади</v>
          </cell>
        </row>
        <row r="88">
          <cell r="A88" t="str">
            <v>График привлечения дольщиков / соинвесторов</v>
          </cell>
          <cell r="B88">
            <v>0</v>
          </cell>
          <cell r="C88" t="str">
            <v>кв. м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P88">
            <v>0</v>
          </cell>
        </row>
        <row r="89">
          <cell r="A89" t="str">
            <v>График оплаты площадей</v>
          </cell>
          <cell r="B89">
            <v>0</v>
          </cell>
          <cell r="C89" t="str">
            <v>кв. м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P89">
            <v>0</v>
          </cell>
        </row>
        <row r="90">
          <cell r="A90" t="str">
            <v>Стоимость 1 кв. м (без НДС)</v>
          </cell>
          <cell r="B90">
            <v>1</v>
          </cell>
          <cell r="C90" t="str">
            <v>тыс. руб.</v>
          </cell>
          <cell r="D90" t="str">
            <v>1_01;int_avg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</row>
        <row r="91">
          <cell r="A91" t="str">
            <v xml:space="preserve">    в том числе вознаграждение заказчику</v>
          </cell>
          <cell r="B91">
            <v>0</v>
          </cell>
          <cell r="C91" t="str">
            <v>тыс. руб.</v>
          </cell>
          <cell r="D91" t="str">
            <v>int_avg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</row>
        <row r="92">
          <cell r="A92" t="str">
            <v>Поступление финансирования</v>
          </cell>
          <cell r="C92" t="str">
            <v>тыс. руб.</v>
          </cell>
          <cell r="D92" t="str">
            <v>1_02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P92">
            <v>0</v>
          </cell>
        </row>
        <row r="93">
          <cell r="A93" t="str">
            <v xml:space="preserve">    в том числе вознаграждение заказчику</v>
          </cell>
          <cell r="C93" t="str">
            <v>тыс. руб.</v>
          </cell>
          <cell r="D93" t="str">
            <v>1_03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P93">
            <v>0</v>
          </cell>
        </row>
        <row r="94">
          <cell r="A94" t="str">
            <v>Передача площадей</v>
          </cell>
          <cell r="C94" t="str">
            <v>кв. м</v>
          </cell>
          <cell r="D94" t="str">
            <v>1_04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</row>
        <row r="95">
          <cell r="A95" t="str">
            <v xml:space="preserve">    передача площадей</v>
          </cell>
          <cell r="C95" t="str">
            <v>тыс. руб.</v>
          </cell>
          <cell r="D95" t="str">
            <v>1_05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P95">
            <v>0</v>
          </cell>
        </row>
        <row r="96">
          <cell r="A96" t="str">
            <v xml:space="preserve">    в том числе вознаграждение заказчику</v>
          </cell>
          <cell r="C96" t="str">
            <v>тыс. руб.</v>
          </cell>
          <cell r="D96" t="str">
            <v>1_06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P96">
            <v>0</v>
          </cell>
        </row>
        <row r="98">
          <cell r="A98" t="str">
            <v>Итого: Поступление финансирования</v>
          </cell>
          <cell r="C98" t="str">
            <v>тыс. руб.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P98">
            <v>0</v>
          </cell>
        </row>
        <row r="99">
          <cell r="A99" t="str">
            <v xml:space="preserve">    в том числе вознаграждение заказчику</v>
          </cell>
          <cell r="C99" t="str">
            <v>тыс. руб.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P99">
            <v>0</v>
          </cell>
        </row>
        <row r="100">
          <cell r="A100" t="str">
            <v>Итого: Передано площадей на сумму</v>
          </cell>
          <cell r="C100" t="str">
            <v>тыс. руб.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P100">
            <v>0</v>
          </cell>
        </row>
        <row r="101">
          <cell r="A101" t="str">
            <v xml:space="preserve">    в том числе вознаграждение заказчику</v>
          </cell>
          <cell r="C101" t="str">
            <v>тыс. руб.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P101">
            <v>0</v>
          </cell>
        </row>
        <row r="102">
          <cell r="A102" t="str">
            <v xml:space="preserve">    передано влощадей в кв. м</v>
          </cell>
          <cell r="C102" t="str">
            <v>кв. м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P102">
            <v>0</v>
          </cell>
        </row>
        <row r="105">
          <cell r="A105" t="str">
            <v>СТРОИТЕЛЬСТВО: ПРОДАЖА ГОТОВЫХ ПЛОЩАДЕЙ</v>
          </cell>
          <cell r="F105" t="str">
            <v>"0"</v>
          </cell>
          <cell r="G105" t="str">
            <v xml:space="preserve"> 2011</v>
          </cell>
          <cell r="H105" t="str">
            <v xml:space="preserve"> 2012</v>
          </cell>
          <cell r="I105" t="str">
            <v xml:space="preserve"> 2013</v>
          </cell>
          <cell r="J105" t="str">
            <v xml:space="preserve"> 2014</v>
          </cell>
          <cell r="K105" t="str">
            <v xml:space="preserve"> 2015</v>
          </cell>
          <cell r="L105" t="str">
            <v xml:space="preserve"> 2016</v>
          </cell>
          <cell r="M105" t="str">
            <v xml:space="preserve"> 2017</v>
          </cell>
          <cell r="N105" t="str">
            <v xml:space="preserve"> 2018</v>
          </cell>
          <cell r="O105" t="str">
            <v xml:space="preserve"> 2019</v>
          </cell>
          <cell r="P105" t="str">
            <v xml:space="preserve"> 2020</v>
          </cell>
          <cell r="Q105" t="str">
            <v xml:space="preserve"> 2021</v>
          </cell>
          <cell r="R105" t="str">
            <v xml:space="preserve"> 2022</v>
          </cell>
          <cell r="S105" t="str">
            <v xml:space="preserve"> 2023</v>
          </cell>
          <cell r="T105" t="str">
            <v xml:space="preserve"> 2024</v>
          </cell>
          <cell r="U105" t="str">
            <v xml:space="preserve"> 2025</v>
          </cell>
          <cell r="V105" t="str">
            <v xml:space="preserve"> 2026</v>
          </cell>
          <cell r="W105" t="str">
            <v xml:space="preserve"> 2027</v>
          </cell>
          <cell r="X105" t="str">
            <v xml:space="preserve"> 2028</v>
          </cell>
          <cell r="Y105" t="str">
            <v xml:space="preserve"> 2029</v>
          </cell>
          <cell r="Z105" t="str">
            <v xml:space="preserve"> 2030</v>
          </cell>
          <cell r="AA105" t="str">
            <v xml:space="preserve"> 2031</v>
          </cell>
          <cell r="AB105" t="str">
            <v xml:space="preserve"> 2032</v>
          </cell>
          <cell r="AC105" t="str">
            <v xml:space="preserve"> 2033</v>
          </cell>
          <cell r="AD105" t="str">
            <v xml:space="preserve"> 2034</v>
          </cell>
          <cell r="AE105" t="str">
            <v xml:space="preserve"> 2035</v>
          </cell>
          <cell r="AF105" t="str">
            <v xml:space="preserve"> 2036</v>
          </cell>
          <cell r="AG105" t="str">
            <v xml:space="preserve"> 2037</v>
          </cell>
          <cell r="AH105" t="str">
            <v xml:space="preserve"> 2038</v>
          </cell>
          <cell r="AI105" t="str">
            <v xml:space="preserve"> 2039</v>
          </cell>
          <cell r="AJ105" t="str">
            <v xml:space="preserve"> 2040</v>
          </cell>
          <cell r="AK105" t="str">
            <v xml:space="preserve"> 2041</v>
          </cell>
          <cell r="AL105" t="str">
            <v xml:space="preserve"> 2042</v>
          </cell>
          <cell r="AM105" t="str">
            <v xml:space="preserve"> 2043</v>
          </cell>
          <cell r="AN105" t="str">
            <v xml:space="preserve"> 2044</v>
          </cell>
          <cell r="AP105" t="str">
            <v>ИТОГО</v>
          </cell>
        </row>
        <row r="107">
          <cell r="A107" t="str">
            <v>Жилые площади</v>
          </cell>
          <cell r="B107" t="str">
            <v>Валюта</v>
          </cell>
        </row>
        <row r="108">
          <cell r="A108" t="str">
            <v>Цены за кв. м (с НДС)</v>
          </cell>
          <cell r="B108">
            <v>1</v>
          </cell>
          <cell r="C108" t="str">
            <v>тыс. руб.</v>
          </cell>
          <cell r="D108" t="str">
            <v>1_01;int_avg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</row>
        <row r="109">
          <cell r="A109" t="str">
            <v xml:space="preserve">    в том числе НДС</v>
          </cell>
          <cell r="B109">
            <v>0.18</v>
          </cell>
          <cell r="C109" t="str">
            <v>тыс. руб.</v>
          </cell>
          <cell r="D109" t="str">
            <v>1_02;int_avg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</row>
        <row r="110">
          <cell r="A110" t="str">
            <v>График продажи площадей</v>
          </cell>
          <cell r="B110">
            <v>0</v>
          </cell>
          <cell r="C110" t="str">
            <v>кв. м</v>
          </cell>
          <cell r="D110" t="str">
            <v>1_00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P110">
            <v>0</v>
          </cell>
        </row>
        <row r="111">
          <cell r="A111" t="str">
            <v>Передача проданных площадей покупателям (кв. м)</v>
          </cell>
          <cell r="B111">
            <v>0</v>
          </cell>
          <cell r="C111" t="str">
            <v>кв. м</v>
          </cell>
          <cell r="D111" t="str">
            <v>0_00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P111">
            <v>0</v>
          </cell>
        </row>
        <row r="112">
          <cell r="A112" t="str">
            <v>Поступления от продаж</v>
          </cell>
          <cell r="C112" t="str">
            <v>тыс. руб.</v>
          </cell>
          <cell r="D112" t="str">
            <v>1_03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P112">
            <v>0</v>
          </cell>
        </row>
        <row r="113">
          <cell r="A113" t="str">
            <v xml:space="preserve">    в том числе НДС</v>
          </cell>
          <cell r="C113" t="str">
            <v>тыс. руб.</v>
          </cell>
          <cell r="D113" t="str">
            <v>1_04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P113">
            <v>0</v>
          </cell>
        </row>
        <row r="114">
          <cell r="A114" t="str">
            <v>Передано площадей на сумму</v>
          </cell>
          <cell r="C114" t="str">
            <v>тыс. руб.</v>
          </cell>
          <cell r="D114" t="str">
            <v>1_05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</row>
        <row r="115">
          <cell r="A115" t="str">
            <v xml:space="preserve">    в том числе НДС</v>
          </cell>
          <cell r="C115" t="str">
            <v>тыс. руб.</v>
          </cell>
          <cell r="D115" t="str">
            <v>1_06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P115">
            <v>0</v>
          </cell>
        </row>
        <row r="116">
          <cell r="A116" t="str">
            <v>Доля площадей, не облагаемых НДС</v>
          </cell>
          <cell r="B116">
            <v>0</v>
          </cell>
          <cell r="C116" t="str">
            <v>%</v>
          </cell>
          <cell r="D116" t="str">
            <v>1_07</v>
          </cell>
        </row>
        <row r="118">
          <cell r="A118" t="str">
            <v>Итого - поступления от продаж</v>
          </cell>
          <cell r="C118" t="str">
            <v>тыс. руб.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0</v>
          </cell>
        </row>
        <row r="119">
          <cell r="A119" t="str">
            <v xml:space="preserve">   в том числе НДС</v>
          </cell>
          <cell r="C119" t="str">
            <v>тыс. руб.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P119">
            <v>0</v>
          </cell>
        </row>
        <row r="120">
          <cell r="A120" t="str">
            <v xml:space="preserve">    Продажи площадей</v>
          </cell>
          <cell r="C120" t="str">
            <v>кв. м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P120">
            <v>0</v>
          </cell>
        </row>
        <row r="121">
          <cell r="A121" t="str">
            <v xml:space="preserve">    нарастающим итогом</v>
          </cell>
          <cell r="C121" t="str">
            <v>кв. м</v>
          </cell>
          <cell r="D121" t="str">
            <v>int_end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</row>
        <row r="122">
          <cell r="A122" t="str">
            <v xml:space="preserve">    в % от общей площади объекта</v>
          </cell>
          <cell r="C122" t="str">
            <v>%</v>
          </cell>
          <cell r="D122" t="str">
            <v>int_avg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A123" t="str">
            <v>Итого - стоимость переданных площадей</v>
          </cell>
          <cell r="C123" t="str">
            <v>тыс. руб.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P123">
            <v>0</v>
          </cell>
        </row>
        <row r="124">
          <cell r="A124" t="str">
            <v xml:space="preserve">   в том числе НДС</v>
          </cell>
          <cell r="C124" t="str">
            <v>тыс. руб.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P124">
            <v>0</v>
          </cell>
        </row>
        <row r="125">
          <cell r="A125" t="str">
            <v xml:space="preserve">    Передача площадей</v>
          </cell>
          <cell r="C125" t="str">
            <v>кв. 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P125">
            <v>0</v>
          </cell>
        </row>
        <row r="126">
          <cell r="A126" t="str">
            <v xml:space="preserve">    нарастающим итогом</v>
          </cell>
          <cell r="C126" t="str">
            <v>кв. м</v>
          </cell>
          <cell r="D126" t="str">
            <v>int_end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</row>
        <row r="127">
          <cell r="A127" t="str">
            <v xml:space="preserve">    в % от общей площади объекта</v>
          </cell>
          <cell r="C127" t="str">
            <v>%</v>
          </cell>
          <cell r="D127" t="str">
            <v>int_avg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</row>
        <row r="128">
          <cell r="A128" t="str">
            <v>Доля площадей, не облагаемых НДС</v>
          </cell>
          <cell r="B128">
            <v>0</v>
          </cell>
          <cell r="C128" t="str">
            <v>%</v>
          </cell>
        </row>
        <row r="131">
          <cell r="A131" t="str">
            <v>СТРОИТЕЛЬСТВО: СДАЧА ПЛОЩАДЕЙ В АРЕНДУ</v>
          </cell>
          <cell r="F131" t="str">
            <v>"0"</v>
          </cell>
          <cell r="G131" t="str">
            <v xml:space="preserve"> 2011</v>
          </cell>
          <cell r="H131" t="str">
            <v xml:space="preserve"> 2012</v>
          </cell>
          <cell r="I131" t="str">
            <v xml:space="preserve"> 2013</v>
          </cell>
          <cell r="J131" t="str">
            <v xml:space="preserve"> 2014</v>
          </cell>
          <cell r="K131" t="str">
            <v xml:space="preserve"> 2015</v>
          </cell>
          <cell r="L131" t="str">
            <v xml:space="preserve"> 2016</v>
          </cell>
          <cell r="M131" t="str">
            <v xml:space="preserve"> 2017</v>
          </cell>
          <cell r="N131" t="str">
            <v xml:space="preserve"> 2018</v>
          </cell>
          <cell r="O131" t="str">
            <v xml:space="preserve"> 2019</v>
          </cell>
          <cell r="P131" t="str">
            <v xml:space="preserve"> 2020</v>
          </cell>
          <cell r="Q131" t="str">
            <v xml:space="preserve"> 2021</v>
          </cell>
          <cell r="R131" t="str">
            <v xml:space="preserve"> 2022</v>
          </cell>
          <cell r="S131" t="str">
            <v xml:space="preserve"> 2023</v>
          </cell>
          <cell r="T131" t="str">
            <v xml:space="preserve"> 2024</v>
          </cell>
          <cell r="U131" t="str">
            <v xml:space="preserve"> 2025</v>
          </cell>
          <cell r="V131" t="str">
            <v xml:space="preserve"> 2026</v>
          </cell>
          <cell r="W131" t="str">
            <v xml:space="preserve"> 2027</v>
          </cell>
          <cell r="X131" t="str">
            <v xml:space="preserve"> 2028</v>
          </cell>
          <cell r="Y131" t="str">
            <v xml:space="preserve"> 2029</v>
          </cell>
          <cell r="Z131" t="str">
            <v xml:space="preserve"> 2030</v>
          </cell>
          <cell r="AA131" t="str">
            <v xml:space="preserve"> 2031</v>
          </cell>
          <cell r="AB131" t="str">
            <v xml:space="preserve"> 2032</v>
          </cell>
          <cell r="AC131" t="str">
            <v xml:space="preserve"> 2033</v>
          </cell>
          <cell r="AD131" t="str">
            <v xml:space="preserve"> 2034</v>
          </cell>
          <cell r="AE131" t="str">
            <v xml:space="preserve"> 2035</v>
          </cell>
          <cell r="AF131" t="str">
            <v xml:space="preserve"> 2036</v>
          </cell>
          <cell r="AG131" t="str">
            <v xml:space="preserve"> 2037</v>
          </cell>
          <cell r="AH131" t="str">
            <v xml:space="preserve"> 2038</v>
          </cell>
          <cell r="AI131" t="str">
            <v xml:space="preserve"> 2039</v>
          </cell>
          <cell r="AJ131" t="str">
            <v xml:space="preserve"> 2040</v>
          </cell>
          <cell r="AK131" t="str">
            <v xml:space="preserve"> 2041</v>
          </cell>
          <cell r="AL131" t="str">
            <v xml:space="preserve"> 2042</v>
          </cell>
          <cell r="AM131" t="str">
            <v xml:space="preserve"> 2043</v>
          </cell>
          <cell r="AN131" t="str">
            <v xml:space="preserve"> 2044</v>
          </cell>
          <cell r="AP131" t="str">
            <v>ИТОГО</v>
          </cell>
        </row>
        <row r="133">
          <cell r="A133" t="str">
            <v>Жилые площади</v>
          </cell>
          <cell r="B133" t="str">
            <v>Валюта</v>
          </cell>
        </row>
        <row r="134">
          <cell r="A134" t="str">
            <v>Ставка, за кв. м в год (с НДС)</v>
          </cell>
          <cell r="B134">
            <v>1</v>
          </cell>
          <cell r="C134" t="str">
            <v>тыс. руб.</v>
          </cell>
          <cell r="D134" t="str">
            <v>int_avg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</row>
        <row r="135">
          <cell r="A135" t="str">
            <v>Доступные для сдачи площади</v>
          </cell>
          <cell r="C135" t="str">
            <v>кв. м</v>
          </cell>
          <cell r="D135" t="str">
            <v>1_03;int_avg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</row>
        <row r="136">
          <cell r="A136" t="str">
            <v>Сдано в аренду</v>
          </cell>
          <cell r="C136" t="str">
            <v>кв. м</v>
          </cell>
          <cell r="D136" t="str">
            <v>1_02;int_avg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</row>
        <row r="137">
          <cell r="A137" t="str">
            <v>Поступления от аренды</v>
          </cell>
          <cell r="C137" t="str">
            <v>тыс. руб.</v>
          </cell>
          <cell r="D137" t="str">
            <v>1_01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P137">
            <v>0</v>
          </cell>
        </row>
        <row r="139">
          <cell r="A139" t="str">
            <v>Суммарные поступления от аренды</v>
          </cell>
          <cell r="C139" t="str">
            <v>тыс. руб.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0</v>
          </cell>
        </row>
        <row r="140">
          <cell r="A140" t="str">
            <v xml:space="preserve">    Всего сдано в аренду площадей</v>
          </cell>
          <cell r="C140" t="str">
            <v>кв. м</v>
          </cell>
          <cell r="D140" t="str">
            <v>int_avg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</row>
        <row r="141">
          <cell r="A141" t="str">
            <v xml:space="preserve">    в % от площади доступной для сдачи</v>
          </cell>
          <cell r="C141" t="str">
            <v>%</v>
          </cell>
          <cell r="D141" t="str">
            <v>int_avg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</row>
        <row r="144">
          <cell r="A144" t="str">
            <v>СТРОИТЕЛЬСТВО: БАЛАНС ПО ОБЪЕКТУ</v>
          </cell>
          <cell r="F144" t="str">
            <v>"0"</v>
          </cell>
          <cell r="G144" t="str">
            <v xml:space="preserve"> 2011</v>
          </cell>
          <cell r="H144" t="str">
            <v xml:space="preserve"> 2012</v>
          </cell>
          <cell r="I144" t="str">
            <v xml:space="preserve"> 2013</v>
          </cell>
          <cell r="J144" t="str">
            <v xml:space="preserve"> 2014</v>
          </cell>
          <cell r="K144" t="str">
            <v xml:space="preserve"> 2015</v>
          </cell>
          <cell r="L144" t="str">
            <v xml:space="preserve"> 2016</v>
          </cell>
          <cell r="M144" t="str">
            <v xml:space="preserve"> 2017</v>
          </cell>
          <cell r="N144" t="str">
            <v xml:space="preserve"> 2018</v>
          </cell>
          <cell r="O144" t="str">
            <v xml:space="preserve"> 2019</v>
          </cell>
          <cell r="P144" t="str">
            <v xml:space="preserve"> 2020</v>
          </cell>
          <cell r="Q144" t="str">
            <v xml:space="preserve"> 2021</v>
          </cell>
          <cell r="R144" t="str">
            <v xml:space="preserve"> 2022</v>
          </cell>
          <cell r="S144" t="str">
            <v xml:space="preserve"> 2023</v>
          </cell>
          <cell r="T144" t="str">
            <v xml:space="preserve"> 2024</v>
          </cell>
          <cell r="U144" t="str">
            <v xml:space="preserve"> 2025</v>
          </cell>
          <cell r="V144" t="str">
            <v xml:space="preserve"> 2026</v>
          </cell>
          <cell r="W144" t="str">
            <v xml:space="preserve"> 2027</v>
          </cell>
          <cell r="X144" t="str">
            <v xml:space="preserve"> 2028</v>
          </cell>
          <cell r="Y144" t="str">
            <v xml:space="preserve"> 2029</v>
          </cell>
          <cell r="Z144" t="str">
            <v xml:space="preserve"> 2030</v>
          </cell>
          <cell r="AA144" t="str">
            <v xml:space="preserve"> 2031</v>
          </cell>
          <cell r="AB144" t="str">
            <v xml:space="preserve"> 2032</v>
          </cell>
          <cell r="AC144" t="str">
            <v xml:space="preserve"> 2033</v>
          </cell>
          <cell r="AD144" t="str">
            <v xml:space="preserve"> 2034</v>
          </cell>
          <cell r="AE144" t="str">
            <v xml:space="preserve"> 2035</v>
          </cell>
          <cell r="AF144" t="str">
            <v xml:space="preserve"> 2036</v>
          </cell>
          <cell r="AG144" t="str">
            <v xml:space="preserve"> 2037</v>
          </cell>
          <cell r="AH144" t="str">
            <v xml:space="preserve"> 2038</v>
          </cell>
          <cell r="AI144" t="str">
            <v xml:space="preserve"> 2039</v>
          </cell>
          <cell r="AJ144" t="str">
            <v xml:space="preserve"> 2040</v>
          </cell>
          <cell r="AK144" t="str">
            <v xml:space="preserve"> 2041</v>
          </cell>
          <cell r="AL144" t="str">
            <v xml:space="preserve"> 2042</v>
          </cell>
          <cell r="AM144" t="str">
            <v xml:space="preserve"> 2043</v>
          </cell>
          <cell r="AN144" t="str">
            <v xml:space="preserve"> 2044</v>
          </cell>
          <cell r="AP144" t="str">
            <v>ИТОГО</v>
          </cell>
        </row>
        <row r="147">
          <cell r="A147" t="str">
            <v>Оплата строительства объекта</v>
          </cell>
          <cell r="C147" t="str">
            <v>тыс. руб.</v>
          </cell>
          <cell r="F147">
            <v>0</v>
          </cell>
          <cell r="G147">
            <v>17700</v>
          </cell>
          <cell r="H147">
            <v>154500</v>
          </cell>
          <cell r="I147">
            <v>164272</v>
          </cell>
          <cell r="J147">
            <v>35848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P147">
            <v>372320</v>
          </cell>
        </row>
        <row r="148">
          <cell r="A148" t="str">
            <v xml:space="preserve">    оплата без НДС</v>
          </cell>
          <cell r="C148" t="str">
            <v>тыс. руб.</v>
          </cell>
          <cell r="F148">
            <v>0</v>
          </cell>
          <cell r="G148">
            <v>15000</v>
          </cell>
          <cell r="H148">
            <v>130932.20338983051</v>
          </cell>
          <cell r="I148">
            <v>139213.55932203389</v>
          </cell>
          <cell r="J148">
            <v>30379.661016949154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P148">
            <v>315525.42372881359</v>
          </cell>
        </row>
        <row r="149">
          <cell r="A149" t="str">
            <v xml:space="preserve">    НДС</v>
          </cell>
          <cell r="C149" t="str">
            <v>тыс. руб.</v>
          </cell>
          <cell r="F149">
            <v>0</v>
          </cell>
          <cell r="G149">
            <v>2700</v>
          </cell>
          <cell r="H149">
            <v>23567.796610169491</v>
          </cell>
          <cell r="I149">
            <v>25058.440677966108</v>
          </cell>
          <cell r="J149">
            <v>5468.3389830508459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P149">
            <v>56794.576271186445</v>
          </cell>
        </row>
        <row r="150">
          <cell r="A150" t="str">
            <v>Выполненный объем работ</v>
          </cell>
          <cell r="C150" t="str">
            <v>тыс. руб.</v>
          </cell>
          <cell r="F150">
            <v>0</v>
          </cell>
          <cell r="G150">
            <v>15000</v>
          </cell>
          <cell r="H150">
            <v>109976</v>
          </cell>
          <cell r="I150">
            <v>190549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P150">
            <v>315525</v>
          </cell>
        </row>
        <row r="151">
          <cell r="A151" t="str">
            <v xml:space="preserve">    работы без НДС</v>
          </cell>
          <cell r="C151" t="str">
            <v>тыс. руб.</v>
          </cell>
          <cell r="F151">
            <v>0</v>
          </cell>
          <cell r="G151">
            <v>12711.864406779661</v>
          </cell>
          <cell r="H151">
            <v>93200</v>
          </cell>
          <cell r="I151">
            <v>161482.20338983051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267394.06779661018</v>
          </cell>
        </row>
        <row r="152">
          <cell r="A152" t="str">
            <v xml:space="preserve">    НДС</v>
          </cell>
          <cell r="C152" t="str">
            <v>тыс. руб.</v>
          </cell>
          <cell r="F152">
            <v>0</v>
          </cell>
          <cell r="G152">
            <v>2288.1355932203387</v>
          </cell>
          <cell r="H152">
            <v>16776</v>
          </cell>
          <cell r="I152">
            <v>29066.796610169491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P152">
            <v>48130.932203389828</v>
          </cell>
        </row>
        <row r="153">
          <cell r="A153" t="str">
            <v>Авансы подрядчикам (без НДС)</v>
          </cell>
          <cell r="C153" t="str">
            <v>тыс. руб.</v>
          </cell>
          <cell r="D153" t="str">
            <v>int_end</v>
          </cell>
          <cell r="F153">
            <v>0</v>
          </cell>
          <cell r="G153">
            <v>2288.1355932203387</v>
          </cell>
          <cell r="H153">
            <v>40020.338983050846</v>
          </cell>
          <cell r="I153">
            <v>17751.694915254229</v>
          </cell>
          <cell r="J153">
            <v>48131.355932203383</v>
          </cell>
          <cell r="K153">
            <v>48131.355932203383</v>
          </cell>
          <cell r="L153">
            <v>48131.355932203383</v>
          </cell>
          <cell r="M153">
            <v>48131.355932203383</v>
          </cell>
          <cell r="N153">
            <v>48131.355932203383</v>
          </cell>
          <cell r="O153">
            <v>48131.355932203383</v>
          </cell>
          <cell r="P153">
            <v>48131.355932203383</v>
          </cell>
          <cell r="Q153">
            <v>48131.355932203383</v>
          </cell>
          <cell r="R153">
            <v>48131.355932203383</v>
          </cell>
          <cell r="S153">
            <v>48131.355932203383</v>
          </cell>
          <cell r="T153">
            <v>48131.355932203383</v>
          </cell>
          <cell r="U153">
            <v>48131.355932203383</v>
          </cell>
          <cell r="V153">
            <v>48131.355932203383</v>
          </cell>
          <cell r="W153">
            <v>48131.355932203383</v>
          </cell>
          <cell r="X153">
            <v>48131.355932203383</v>
          </cell>
          <cell r="Y153">
            <v>48131.355932203383</v>
          </cell>
          <cell r="Z153">
            <v>48131.355932203383</v>
          </cell>
          <cell r="AA153">
            <v>48131.355932203383</v>
          </cell>
          <cell r="AB153">
            <v>48131.355932203383</v>
          </cell>
          <cell r="AC153">
            <v>48131.355932203383</v>
          </cell>
          <cell r="AD153">
            <v>48131.355932203383</v>
          </cell>
          <cell r="AE153">
            <v>48131.355932203383</v>
          </cell>
          <cell r="AF153">
            <v>48131.355932203383</v>
          </cell>
          <cell r="AG153">
            <v>48131.355932203383</v>
          </cell>
          <cell r="AH153">
            <v>48131.355932203383</v>
          </cell>
          <cell r="AI153">
            <v>48131.355932203383</v>
          </cell>
          <cell r="AJ153">
            <v>48131.355932203383</v>
          </cell>
          <cell r="AK153">
            <v>48131.355932203383</v>
          </cell>
          <cell r="AL153">
            <v>48131.355932203383</v>
          </cell>
          <cell r="AM153">
            <v>48131.355932203383</v>
          </cell>
          <cell r="AN153">
            <v>48131.355932203383</v>
          </cell>
        </row>
        <row r="154">
          <cell r="A154" t="str">
            <v>Кредиторская задолженность подрядчикам (без НДС)</v>
          </cell>
          <cell r="C154" t="str">
            <v>тыс. руб.</v>
          </cell>
          <cell r="D154" t="str">
            <v>int_end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</row>
        <row r="155">
          <cell r="A155" t="str">
            <v>Стоимость завершенного объекта</v>
          </cell>
          <cell r="B155">
            <v>315525</v>
          </cell>
          <cell r="C155" t="str">
            <v>тыс. руб.</v>
          </cell>
        </row>
        <row r="156">
          <cell r="A156" t="str">
            <v xml:space="preserve">    стоимость без НДС</v>
          </cell>
          <cell r="B156">
            <v>267394.06779661018</v>
          </cell>
          <cell r="C156" t="str">
            <v>тыс. руб.</v>
          </cell>
        </row>
        <row r="157">
          <cell r="A157" t="str">
            <v xml:space="preserve">    НДС</v>
          </cell>
          <cell r="B157">
            <v>48130.932203389828</v>
          </cell>
          <cell r="C157" t="str">
            <v>тыс. руб.</v>
          </cell>
        </row>
        <row r="159">
          <cell r="A159" t="str">
            <v>Доля площадей к передаче дольщикам / соинвесторам</v>
          </cell>
          <cell r="B159">
            <v>0</v>
          </cell>
        </row>
        <row r="160">
          <cell r="A160" t="str">
            <v>Доля площадей к продаже</v>
          </cell>
          <cell r="B160">
            <v>0</v>
          </cell>
        </row>
        <row r="162">
          <cell r="A162" t="str">
            <v>Учет доли объекта для собственного использования</v>
          </cell>
        </row>
        <row r="163">
          <cell r="A163" t="str">
            <v>Незавершенные инвестиции</v>
          </cell>
          <cell r="C163" t="str">
            <v>тыс. руб.</v>
          </cell>
          <cell r="D163" t="str">
            <v>int_end</v>
          </cell>
          <cell r="F163">
            <v>0</v>
          </cell>
          <cell r="G163">
            <v>12711.864406779661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</row>
        <row r="164">
          <cell r="A164" t="str">
            <v>Здания и сооружения на балансе</v>
          </cell>
          <cell r="C164" t="str">
            <v>тыс. руб.</v>
          </cell>
          <cell r="D164" t="str">
            <v>int_end</v>
          </cell>
          <cell r="F164">
            <v>0</v>
          </cell>
          <cell r="G164">
            <v>0</v>
          </cell>
          <cell r="H164">
            <v>105911.86440677966</v>
          </cell>
          <cell r="I164">
            <v>267394.06779661018</v>
          </cell>
          <cell r="J164">
            <v>267394.06779661018</v>
          </cell>
          <cell r="K164">
            <v>267394.06779661018</v>
          </cell>
          <cell r="L164">
            <v>267394.06779661018</v>
          </cell>
          <cell r="M164">
            <v>267394.06779661018</v>
          </cell>
          <cell r="N164">
            <v>267394.06779661018</v>
          </cell>
          <cell r="O164">
            <v>267394.06779661018</v>
          </cell>
          <cell r="P164">
            <v>267394.06779661018</v>
          </cell>
          <cell r="Q164">
            <v>267394.06779661018</v>
          </cell>
          <cell r="R164">
            <v>267394.06779661018</v>
          </cell>
          <cell r="S164">
            <v>267394.06779661018</v>
          </cell>
          <cell r="T164">
            <v>267394.06779661018</v>
          </cell>
          <cell r="U164">
            <v>267394.06779661018</v>
          </cell>
          <cell r="V164">
            <v>267394.06779661018</v>
          </cell>
          <cell r="W164">
            <v>267394.06779661018</v>
          </cell>
          <cell r="X164">
            <v>267394.06779661018</v>
          </cell>
          <cell r="Y164">
            <v>267394.06779661018</v>
          </cell>
          <cell r="Z164">
            <v>267394.06779661018</v>
          </cell>
          <cell r="AA164">
            <v>267394.06779661018</v>
          </cell>
          <cell r="AB164">
            <v>267394.06779661018</v>
          </cell>
          <cell r="AC164">
            <v>267394.06779661018</v>
          </cell>
          <cell r="AD164">
            <v>267394.06779661018</v>
          </cell>
          <cell r="AE164">
            <v>267394.06779661018</v>
          </cell>
          <cell r="AF164">
            <v>267394.06779661018</v>
          </cell>
          <cell r="AG164">
            <v>267394.06779661018</v>
          </cell>
          <cell r="AH164">
            <v>267394.06779661018</v>
          </cell>
          <cell r="AI164">
            <v>267394.06779661018</v>
          </cell>
          <cell r="AJ164">
            <v>267394.06779661018</v>
          </cell>
          <cell r="AK164">
            <v>267394.06779661018</v>
          </cell>
          <cell r="AL164">
            <v>267394.06779661018</v>
          </cell>
          <cell r="AM164">
            <v>267394.06779661018</v>
          </cell>
          <cell r="AN164">
            <v>267394.06779661018</v>
          </cell>
        </row>
        <row r="165">
          <cell r="A165" t="str">
            <v>Срок амортизации</v>
          </cell>
          <cell r="B165">
            <v>50</v>
          </cell>
          <cell r="C165" t="str">
            <v>лет</v>
          </cell>
        </row>
        <row r="166">
          <cell r="A166" t="str">
            <v xml:space="preserve">    балансовая стоимость</v>
          </cell>
          <cell r="C166" t="str">
            <v>тыс. руб.</v>
          </cell>
          <cell r="D166" t="str">
            <v>int_end</v>
          </cell>
          <cell r="F166">
            <v>0</v>
          </cell>
          <cell r="G166">
            <v>0</v>
          </cell>
          <cell r="H166">
            <v>105911.86440677966</v>
          </cell>
          <cell r="I166">
            <v>267394.06779661018</v>
          </cell>
          <cell r="J166">
            <v>267394.06779661018</v>
          </cell>
          <cell r="K166">
            <v>267394.06779661018</v>
          </cell>
          <cell r="L166">
            <v>267394.06779661018</v>
          </cell>
          <cell r="M166">
            <v>267394.06779661018</v>
          </cell>
          <cell r="N166">
            <v>267394.06779661018</v>
          </cell>
          <cell r="O166">
            <v>267394.06779661018</v>
          </cell>
          <cell r="P166">
            <v>267394.06779661018</v>
          </cell>
          <cell r="Q166">
            <v>267394.06779661018</v>
          </cell>
          <cell r="R166">
            <v>267394.06779661018</v>
          </cell>
          <cell r="S166">
            <v>267394.06779661018</v>
          </cell>
          <cell r="T166">
            <v>267394.06779661018</v>
          </cell>
          <cell r="U166">
            <v>267394.06779661018</v>
          </cell>
          <cell r="V166">
            <v>267394.06779661018</v>
          </cell>
          <cell r="W166">
            <v>267394.06779661018</v>
          </cell>
          <cell r="X166">
            <v>267394.06779661018</v>
          </cell>
          <cell r="Y166">
            <v>267394.06779661018</v>
          </cell>
          <cell r="Z166">
            <v>267394.06779661018</v>
          </cell>
          <cell r="AA166">
            <v>267394.06779661018</v>
          </cell>
          <cell r="AB166">
            <v>267394.06779661018</v>
          </cell>
          <cell r="AC166">
            <v>267394.06779661018</v>
          </cell>
          <cell r="AD166">
            <v>267394.06779661018</v>
          </cell>
          <cell r="AE166">
            <v>267394.06779661018</v>
          </cell>
          <cell r="AF166">
            <v>267394.06779661018</v>
          </cell>
          <cell r="AG166">
            <v>267394.06779661018</v>
          </cell>
          <cell r="AH166">
            <v>267394.06779661018</v>
          </cell>
          <cell r="AI166">
            <v>267394.06779661018</v>
          </cell>
          <cell r="AJ166">
            <v>267394.06779661018</v>
          </cell>
          <cell r="AK166">
            <v>267394.06779661018</v>
          </cell>
          <cell r="AL166">
            <v>267394.06779661018</v>
          </cell>
          <cell r="AM166">
            <v>267394.06779661018</v>
          </cell>
          <cell r="AN166">
            <v>267394.06779661018</v>
          </cell>
        </row>
        <row r="167">
          <cell r="A167" t="str">
            <v xml:space="preserve">    амортизация за текущий период</v>
          </cell>
          <cell r="C167" t="str">
            <v>тыс. руб.</v>
          </cell>
          <cell r="G167">
            <v>0</v>
          </cell>
          <cell r="H167">
            <v>0</v>
          </cell>
          <cell r="I167">
            <v>2118.2372881355932</v>
          </cell>
          <cell r="J167">
            <v>5347.8813559322034</v>
          </cell>
          <cell r="K167">
            <v>5347.8813559322034</v>
          </cell>
          <cell r="L167">
            <v>5347.8813559322034</v>
          </cell>
          <cell r="M167">
            <v>5347.8813559322034</v>
          </cell>
          <cell r="N167">
            <v>5347.8813559322034</v>
          </cell>
          <cell r="O167">
            <v>5347.8813559322034</v>
          </cell>
          <cell r="P167">
            <v>5347.8813559322034</v>
          </cell>
          <cell r="Q167">
            <v>5347.8813559322034</v>
          </cell>
          <cell r="R167">
            <v>5347.8813559322034</v>
          </cell>
          <cell r="S167">
            <v>5347.8813559322034</v>
          </cell>
          <cell r="T167">
            <v>5347.8813559322034</v>
          </cell>
          <cell r="U167">
            <v>5347.8813559322034</v>
          </cell>
          <cell r="V167">
            <v>5347.8813559322034</v>
          </cell>
          <cell r="W167">
            <v>5347.8813559322034</v>
          </cell>
          <cell r="X167">
            <v>5347.8813559322034</v>
          </cell>
          <cell r="Y167">
            <v>5347.8813559322034</v>
          </cell>
          <cell r="Z167">
            <v>5347.8813559322034</v>
          </cell>
          <cell r="AA167">
            <v>5347.8813559322034</v>
          </cell>
          <cell r="AB167">
            <v>5347.8813559322034</v>
          </cell>
          <cell r="AC167">
            <v>5347.8813559322034</v>
          </cell>
          <cell r="AD167">
            <v>5347.8813559322034</v>
          </cell>
          <cell r="AE167">
            <v>5347.8813559322034</v>
          </cell>
          <cell r="AF167">
            <v>5347.8813559322034</v>
          </cell>
          <cell r="AG167">
            <v>5347.8813559322034</v>
          </cell>
          <cell r="AH167">
            <v>5347.8813559322034</v>
          </cell>
          <cell r="AI167">
            <v>5347.8813559322034</v>
          </cell>
          <cell r="AJ167">
            <v>5347.8813559322034</v>
          </cell>
          <cell r="AK167">
            <v>5347.8813559322034</v>
          </cell>
          <cell r="AL167">
            <v>5347.8813559322034</v>
          </cell>
          <cell r="AM167">
            <v>5347.8813559322034</v>
          </cell>
          <cell r="AN167">
            <v>5347.8813559322034</v>
          </cell>
        </row>
        <row r="168">
          <cell r="A168" t="str">
            <v xml:space="preserve">    накопленная амортизация</v>
          </cell>
          <cell r="C168" t="str">
            <v>тыс. руб.</v>
          </cell>
          <cell r="D168" t="str">
            <v>int_end</v>
          </cell>
          <cell r="G168">
            <v>0</v>
          </cell>
          <cell r="H168">
            <v>0</v>
          </cell>
          <cell r="I168">
            <v>2118.2372881355932</v>
          </cell>
          <cell r="J168">
            <v>7466.1186440677966</v>
          </cell>
          <cell r="K168">
            <v>12814</v>
          </cell>
          <cell r="L168">
            <v>18161.881355932204</v>
          </cell>
          <cell r="M168">
            <v>23509.762711864409</v>
          </cell>
          <cell r="N168">
            <v>28857.644067796613</v>
          </cell>
          <cell r="O168">
            <v>34205.525423728817</v>
          </cell>
          <cell r="P168">
            <v>39553.406779661018</v>
          </cell>
          <cell r="Q168">
            <v>44901.288135593219</v>
          </cell>
          <cell r="R168">
            <v>50249.169491525419</v>
          </cell>
          <cell r="S168">
            <v>55597.05084745762</v>
          </cell>
          <cell r="T168">
            <v>60944.932203389821</v>
          </cell>
          <cell r="U168">
            <v>66292.813559322021</v>
          </cell>
          <cell r="V168">
            <v>71640.694915254222</v>
          </cell>
          <cell r="W168">
            <v>76988.576271186423</v>
          </cell>
          <cell r="X168">
            <v>82336.457627118623</v>
          </cell>
          <cell r="Y168">
            <v>87684.338983050824</v>
          </cell>
          <cell r="Z168">
            <v>93032.220338983025</v>
          </cell>
          <cell r="AA168">
            <v>98380.101694915225</v>
          </cell>
          <cell r="AB168">
            <v>103727.98305084743</v>
          </cell>
          <cell r="AC168">
            <v>109075.86440677963</v>
          </cell>
          <cell r="AD168">
            <v>114423.74576271183</v>
          </cell>
          <cell r="AE168">
            <v>119771.62711864403</v>
          </cell>
          <cell r="AF168">
            <v>125119.50847457623</v>
          </cell>
          <cell r="AG168">
            <v>130467.38983050843</v>
          </cell>
          <cell r="AH168">
            <v>135815.27118644063</v>
          </cell>
          <cell r="AI168">
            <v>141163.15254237285</v>
          </cell>
          <cell r="AJ168">
            <v>146511.03389830506</v>
          </cell>
          <cell r="AK168">
            <v>151858.91525423728</v>
          </cell>
          <cell r="AL168">
            <v>157206.79661016949</v>
          </cell>
          <cell r="AM168">
            <v>162554.67796610171</v>
          </cell>
          <cell r="AN168">
            <v>167902.55932203392</v>
          </cell>
        </row>
        <row r="169">
          <cell r="A169" t="str">
            <v xml:space="preserve">    остаточная стоимость</v>
          </cell>
          <cell r="C169" t="str">
            <v>тыс. руб.</v>
          </cell>
          <cell r="D169" t="str">
            <v>int_end</v>
          </cell>
          <cell r="F169">
            <v>0</v>
          </cell>
          <cell r="G169">
            <v>0</v>
          </cell>
          <cell r="H169">
            <v>105911.86440677966</v>
          </cell>
          <cell r="I169">
            <v>265275.83050847461</v>
          </cell>
          <cell r="J169">
            <v>259927.94915254239</v>
          </cell>
          <cell r="K169">
            <v>254580.06779661018</v>
          </cell>
          <cell r="L169">
            <v>249232.18644067796</v>
          </cell>
          <cell r="M169">
            <v>243884.30508474578</v>
          </cell>
          <cell r="N169">
            <v>238536.42372881356</v>
          </cell>
          <cell r="O169">
            <v>233188.54237288138</v>
          </cell>
          <cell r="P169">
            <v>227840.66101694916</v>
          </cell>
          <cell r="Q169">
            <v>222492.77966101695</v>
          </cell>
          <cell r="R169">
            <v>217144.89830508476</v>
          </cell>
          <cell r="S169">
            <v>211797.01694915257</v>
          </cell>
          <cell r="T169">
            <v>206449.13559322036</v>
          </cell>
          <cell r="U169">
            <v>201101.25423728814</v>
          </cell>
          <cell r="V169">
            <v>195753.37288135596</v>
          </cell>
          <cell r="W169">
            <v>190405.49152542377</v>
          </cell>
          <cell r="X169">
            <v>185057.61016949156</v>
          </cell>
          <cell r="Y169">
            <v>179709.72881355934</v>
          </cell>
          <cell r="Z169">
            <v>174361.84745762715</v>
          </cell>
          <cell r="AA169">
            <v>169013.96610169497</v>
          </cell>
          <cell r="AB169">
            <v>163666.08474576275</v>
          </cell>
          <cell r="AC169">
            <v>158318.20338983054</v>
          </cell>
          <cell r="AD169">
            <v>152970.32203389835</v>
          </cell>
          <cell r="AE169">
            <v>147622.44067796617</v>
          </cell>
          <cell r="AF169">
            <v>142274.55932203395</v>
          </cell>
          <cell r="AG169">
            <v>136926.67796610174</v>
          </cell>
          <cell r="AH169">
            <v>131578.79661016955</v>
          </cell>
          <cell r="AI169">
            <v>126230.91525423733</v>
          </cell>
          <cell r="AJ169">
            <v>120883.03389830512</v>
          </cell>
          <cell r="AK169">
            <v>115535.1525423729</v>
          </cell>
          <cell r="AL169">
            <v>110187.27118644069</v>
          </cell>
          <cell r="AM169">
            <v>104839.38983050847</v>
          </cell>
          <cell r="AN169">
            <v>99491.508474576258</v>
          </cell>
        </row>
        <row r="170">
          <cell r="A170" t="str">
            <v>Зачет НДС</v>
          </cell>
          <cell r="C170" t="str">
            <v>тыс. руб.</v>
          </cell>
          <cell r="F170">
            <v>0</v>
          </cell>
          <cell r="G170">
            <v>2288.1355932203387</v>
          </cell>
          <cell r="H170">
            <v>16776</v>
          </cell>
          <cell r="I170">
            <v>29066.796610169491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P170">
            <v>48130.932203389828</v>
          </cell>
        </row>
        <row r="171">
          <cell r="A171" t="str">
            <v>Продажа объекта после собственной эксплуатации</v>
          </cell>
          <cell r="C171" t="str">
            <v>тыс. руб.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</row>
        <row r="172">
          <cell r="A172" t="str">
            <v xml:space="preserve">    прибыль / убыток от продажи объекта</v>
          </cell>
          <cell r="C172" t="str">
            <v>тыс. 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</row>
        <row r="173">
          <cell r="A173" t="str">
            <v xml:space="preserve">    НДС к выручке от продажи объекта</v>
          </cell>
          <cell r="B173">
            <v>0.18</v>
          </cell>
          <cell r="C173" t="str">
            <v>тыс. 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</row>
        <row r="174">
          <cell r="A174" t="str">
            <v>Авансы подрядчикам</v>
          </cell>
          <cell r="C174" t="str">
            <v>тыс. руб.</v>
          </cell>
          <cell r="D174" t="str">
            <v>int_end</v>
          </cell>
          <cell r="F174">
            <v>0</v>
          </cell>
          <cell r="G174">
            <v>2288.1355932203387</v>
          </cell>
          <cell r="H174">
            <v>40020.338983050846</v>
          </cell>
          <cell r="I174">
            <v>17751.694915254229</v>
          </cell>
          <cell r="J174">
            <v>48131.355932203383</v>
          </cell>
          <cell r="K174">
            <v>48131.355932203383</v>
          </cell>
          <cell r="L174">
            <v>48131.355932203383</v>
          </cell>
          <cell r="M174">
            <v>48131.355932203383</v>
          </cell>
          <cell r="N174">
            <v>48131.355932203383</v>
          </cell>
          <cell r="O174">
            <v>48131.355932203383</v>
          </cell>
          <cell r="P174">
            <v>48131.355932203383</v>
          </cell>
          <cell r="Q174">
            <v>48131.355932203383</v>
          </cell>
          <cell r="R174">
            <v>48131.355932203383</v>
          </cell>
          <cell r="S174">
            <v>48131.355932203383</v>
          </cell>
          <cell r="T174">
            <v>48131.355932203383</v>
          </cell>
          <cell r="U174">
            <v>48131.355932203383</v>
          </cell>
          <cell r="V174">
            <v>48131.355932203383</v>
          </cell>
          <cell r="W174">
            <v>48131.355932203383</v>
          </cell>
          <cell r="X174">
            <v>48131.355932203383</v>
          </cell>
          <cell r="Y174">
            <v>48131.355932203383</v>
          </cell>
          <cell r="Z174">
            <v>48131.355932203383</v>
          </cell>
          <cell r="AA174">
            <v>48131.355932203383</v>
          </cell>
          <cell r="AB174">
            <v>48131.355932203383</v>
          </cell>
          <cell r="AC174">
            <v>48131.355932203383</v>
          </cell>
          <cell r="AD174">
            <v>48131.355932203383</v>
          </cell>
          <cell r="AE174">
            <v>48131.355932203383</v>
          </cell>
          <cell r="AF174">
            <v>48131.355932203383</v>
          </cell>
          <cell r="AG174">
            <v>48131.355932203383</v>
          </cell>
          <cell r="AH174">
            <v>48131.355932203383</v>
          </cell>
          <cell r="AI174">
            <v>48131.355932203383</v>
          </cell>
          <cell r="AJ174">
            <v>48131.355932203383</v>
          </cell>
          <cell r="AK174">
            <v>48131.355932203383</v>
          </cell>
          <cell r="AL174">
            <v>48131.355932203383</v>
          </cell>
          <cell r="AM174">
            <v>48131.355932203383</v>
          </cell>
          <cell r="AN174">
            <v>48131.355932203383</v>
          </cell>
        </row>
        <row r="175">
          <cell r="A175" t="str">
            <v>Кредиторская задолженность подрядчикам</v>
          </cell>
          <cell r="C175" t="str">
            <v>тыс. руб.</v>
          </cell>
          <cell r="D175" t="str">
            <v>int_end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</row>
        <row r="177">
          <cell r="A177" t="str">
            <v>Учет доли к передаче дольщикам / соинвесторам</v>
          </cell>
        </row>
        <row r="178">
          <cell r="A178" t="str">
            <v>Незавершенные инвестиции</v>
          </cell>
          <cell r="C178" t="str">
            <v>тыс. руб.</v>
          </cell>
          <cell r="D178" t="str">
            <v>int_end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</row>
        <row r="179">
          <cell r="A179" t="str">
            <v>Здания и сооружения на балансе</v>
          </cell>
          <cell r="C179" t="str">
            <v>тыс. руб.</v>
          </cell>
          <cell r="D179" t="str">
            <v>int_end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</row>
        <row r="180">
          <cell r="A180" t="str">
            <v>До учета переданных площадей:</v>
          </cell>
        </row>
        <row r="181">
          <cell r="A181" t="str">
            <v xml:space="preserve">    балансовая стоимость</v>
          </cell>
          <cell r="C181" t="str">
            <v>тыс. руб.</v>
          </cell>
          <cell r="D181" t="str">
            <v>int_end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</row>
        <row r="182">
          <cell r="A182" t="str">
            <v>Списание стоимости переданных площадей:</v>
          </cell>
        </row>
        <row r="183">
          <cell r="A183" t="str">
            <v xml:space="preserve">    доля объекта, переданная в текущем периоде</v>
          </cell>
          <cell r="C183" t="str">
            <v>тыс. руб.</v>
          </cell>
          <cell r="D183" t="str">
            <v>int_avg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</row>
        <row r="184">
          <cell r="A184" t="str">
            <v xml:space="preserve">    балансовая стоимость</v>
          </cell>
          <cell r="C184" t="str">
            <v>тыс. руб.</v>
          </cell>
          <cell r="D184" t="str">
            <v>int_end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</row>
        <row r="185">
          <cell r="A185" t="str">
            <v xml:space="preserve">    прибыль/убыток от реализации активов</v>
          </cell>
          <cell r="C185" t="str">
            <v>тыс. руб.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</row>
        <row r="186">
          <cell r="A186" t="str">
            <v>Стоимость оставшейся доли объекта на конец периода:</v>
          </cell>
        </row>
        <row r="187">
          <cell r="A187" t="str">
            <v xml:space="preserve">    непроданная доля объекта</v>
          </cell>
          <cell r="C187" t="str">
            <v>тыс. руб.</v>
          </cell>
          <cell r="D187" t="str">
            <v>int_avg</v>
          </cell>
          <cell r="F187">
            <v>1</v>
          </cell>
          <cell r="G187">
            <v>1</v>
          </cell>
          <cell r="H187">
            <v>1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S187">
            <v>1</v>
          </cell>
          <cell r="T187">
            <v>1</v>
          </cell>
          <cell r="U187">
            <v>1</v>
          </cell>
          <cell r="V187">
            <v>1</v>
          </cell>
          <cell r="W187">
            <v>1</v>
          </cell>
          <cell r="X187">
            <v>1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>
            <v>1</v>
          </cell>
          <cell r="AD187">
            <v>1</v>
          </cell>
          <cell r="AE187">
            <v>1</v>
          </cell>
          <cell r="AF187">
            <v>1</v>
          </cell>
          <cell r="AG187">
            <v>1</v>
          </cell>
          <cell r="AH187">
            <v>1</v>
          </cell>
          <cell r="AI187">
            <v>1</v>
          </cell>
          <cell r="AJ187">
            <v>1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</row>
        <row r="188">
          <cell r="A188" t="str">
            <v xml:space="preserve">    балансовая стоимость</v>
          </cell>
          <cell r="C188" t="str">
            <v>тыс. руб.</v>
          </cell>
          <cell r="D188" t="str">
            <v>int_end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</row>
        <row r="189">
          <cell r="A189" t="str">
            <v>Авансы подрядчикам</v>
          </cell>
          <cell r="C189" t="str">
            <v>тыс. руб.</v>
          </cell>
          <cell r="D189" t="str">
            <v>int_end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</row>
        <row r="190">
          <cell r="A190" t="str">
            <v>Кредиторская задолженность подрядчикам</v>
          </cell>
          <cell r="C190" t="str">
            <v>тыс. руб.</v>
          </cell>
          <cell r="D190" t="str">
            <v>int_end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</row>
        <row r="192">
          <cell r="A192" t="str">
            <v>Доходы от продажи площадей</v>
          </cell>
        </row>
        <row r="193">
          <cell r="A193" t="str">
            <v>Поступления от продажи площадей</v>
          </cell>
          <cell r="C193" t="str">
            <v>тыс. руб.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>
            <v>0</v>
          </cell>
        </row>
        <row r="194">
          <cell r="A194" t="str">
            <v xml:space="preserve">    доходы без НДС</v>
          </cell>
          <cell r="C194" t="str">
            <v>тыс. руб.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P194">
            <v>0</v>
          </cell>
        </row>
        <row r="195">
          <cell r="A195" t="str">
            <v xml:space="preserve">    НДС</v>
          </cell>
          <cell r="C195" t="str">
            <v>тыс. руб.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P195">
            <v>0</v>
          </cell>
        </row>
        <row r="196">
          <cell r="A196" t="str">
            <v>Передача проданных площадей</v>
          </cell>
          <cell r="C196" t="str">
            <v>тыс. руб.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0</v>
          </cell>
        </row>
        <row r="197">
          <cell r="A197" t="str">
            <v xml:space="preserve">    передача без НДС</v>
          </cell>
          <cell r="C197" t="str">
            <v>тыс. руб.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P197">
            <v>0</v>
          </cell>
        </row>
        <row r="198">
          <cell r="A198" t="str">
            <v xml:space="preserve">    НДС</v>
          </cell>
          <cell r="C198" t="str">
            <v>тыс. руб.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>
            <v>0</v>
          </cell>
        </row>
        <row r="199">
          <cell r="A199" t="str">
            <v>Себестоимость проданных площадей</v>
          </cell>
          <cell r="C199" t="str">
            <v>тыс. руб.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0</v>
          </cell>
        </row>
        <row r="200">
          <cell r="A200" t="str">
            <v>Полученные авансы</v>
          </cell>
          <cell r="C200" t="str">
            <v>тыс. руб.</v>
          </cell>
          <cell r="D200" t="str">
            <v>int_end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</row>
        <row r="201">
          <cell r="A201" t="str">
            <v xml:space="preserve">   НДС с авансов</v>
          </cell>
          <cell r="C201" t="str">
            <v>тыс. руб.</v>
          </cell>
          <cell r="D201" t="str">
            <v>int_end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</row>
        <row r="202">
          <cell r="A202" t="str">
            <v>Дебиторская задолженность</v>
          </cell>
          <cell r="C202" t="str">
            <v>тыс. руб.</v>
          </cell>
          <cell r="D202" t="str">
            <v>int_end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</row>
        <row r="204">
          <cell r="A204" t="str">
            <v>Доходы от аренды</v>
          </cell>
          <cell r="C204" t="str">
            <v>тыс. 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</row>
        <row r="205">
          <cell r="A205" t="str">
            <v xml:space="preserve">    доходы без НДС</v>
          </cell>
          <cell r="B205" t="str">
            <v>Ставка НДС</v>
          </cell>
          <cell r="C205" t="str">
            <v>тыс. 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</row>
        <row r="206">
          <cell r="A206" t="str">
            <v xml:space="preserve">    НДС</v>
          </cell>
          <cell r="B206">
            <v>0.18</v>
          </cell>
          <cell r="C206" t="str">
            <v>тыс. руб.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>
            <v>0</v>
          </cell>
        </row>
        <row r="208">
          <cell r="A208" t="str">
            <v>Учет объекта в текущих активах</v>
          </cell>
        </row>
        <row r="209">
          <cell r="A209" t="str">
            <v>Незавершенное производство</v>
          </cell>
          <cell r="C209" t="str">
            <v>тыс. руб.</v>
          </cell>
          <cell r="D209" t="str">
            <v>int_end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</row>
        <row r="210">
          <cell r="A210" t="str">
            <v>Запасы готовой продукции</v>
          </cell>
          <cell r="C210" t="str">
            <v>тыс. руб.</v>
          </cell>
          <cell r="D210" t="str">
            <v>int_end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</row>
        <row r="211">
          <cell r="A211" t="str">
            <v>Авансы подрядчикам</v>
          </cell>
          <cell r="C211" t="str">
            <v>тыс. руб.</v>
          </cell>
          <cell r="D211" t="str">
            <v>int_end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</row>
        <row r="212">
          <cell r="A212" t="str">
            <v>Кредиторская задолженность подрядчикам</v>
          </cell>
          <cell r="C212" t="str">
            <v>тыс. руб.</v>
          </cell>
          <cell r="D212" t="str">
            <v>int_end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</row>
        <row r="215">
          <cell r="F215" t="str">
            <v>"0"</v>
          </cell>
          <cell r="G215" t="str">
            <v xml:space="preserve"> 2011</v>
          </cell>
          <cell r="H215" t="str">
            <v xml:space="preserve"> 2012</v>
          </cell>
          <cell r="I215" t="str">
            <v xml:space="preserve"> 2013</v>
          </cell>
          <cell r="J215" t="str">
            <v xml:space="preserve"> 2014</v>
          </cell>
          <cell r="K215" t="str">
            <v xml:space="preserve"> 2015</v>
          </cell>
          <cell r="L215" t="str">
            <v xml:space="preserve"> 2016</v>
          </cell>
          <cell r="M215" t="str">
            <v xml:space="preserve"> 2017</v>
          </cell>
          <cell r="N215" t="str">
            <v xml:space="preserve"> 2018</v>
          </cell>
          <cell r="O215" t="str">
            <v xml:space="preserve"> 2019</v>
          </cell>
          <cell r="P215" t="str">
            <v xml:space="preserve"> 2020</v>
          </cell>
          <cell r="Q215" t="str">
            <v xml:space="preserve"> 2021</v>
          </cell>
          <cell r="R215" t="str">
            <v xml:space="preserve"> 2022</v>
          </cell>
          <cell r="S215" t="str">
            <v xml:space="preserve"> 2023</v>
          </cell>
          <cell r="T215" t="str">
            <v xml:space="preserve"> 2024</v>
          </cell>
          <cell r="U215" t="str">
            <v xml:space="preserve"> 2025</v>
          </cell>
          <cell r="V215" t="str">
            <v xml:space="preserve"> 2026</v>
          </cell>
          <cell r="W215" t="str">
            <v xml:space="preserve"> 2027</v>
          </cell>
          <cell r="X215" t="str">
            <v xml:space="preserve"> 2028</v>
          </cell>
          <cell r="Y215" t="str">
            <v xml:space="preserve"> 2029</v>
          </cell>
          <cell r="Z215" t="str">
            <v xml:space="preserve"> 2030</v>
          </cell>
          <cell r="AA215" t="str">
            <v xml:space="preserve"> 2031</v>
          </cell>
          <cell r="AB215" t="str">
            <v xml:space="preserve"> 2032</v>
          </cell>
          <cell r="AC215" t="str">
            <v xml:space="preserve"> 2033</v>
          </cell>
          <cell r="AD215" t="str">
            <v xml:space="preserve"> 2034</v>
          </cell>
          <cell r="AE215" t="str">
            <v xml:space="preserve"> 2035</v>
          </cell>
          <cell r="AF215" t="str">
            <v xml:space="preserve"> 2036</v>
          </cell>
          <cell r="AG215" t="str">
            <v xml:space="preserve"> 2037</v>
          </cell>
          <cell r="AH215" t="str">
            <v xml:space="preserve"> 2038</v>
          </cell>
          <cell r="AI215" t="str">
            <v xml:space="preserve"> 2039</v>
          </cell>
          <cell r="AJ215" t="str">
            <v xml:space="preserve"> 2040</v>
          </cell>
          <cell r="AK215" t="str">
            <v xml:space="preserve"> 2041</v>
          </cell>
          <cell r="AL215" t="str">
            <v xml:space="preserve"> 2042</v>
          </cell>
          <cell r="AM215" t="str">
            <v xml:space="preserve"> 2043</v>
          </cell>
          <cell r="AN215" t="str">
            <v xml:space="preserve"> 2044</v>
          </cell>
        </row>
        <row r="217">
          <cell r="F217">
            <v>2</v>
          </cell>
        </row>
        <row r="220">
          <cell r="AN220">
            <v>5.3999999999999999E-2</v>
          </cell>
        </row>
        <row r="221">
          <cell r="AN221">
            <v>5.4000000000000048E-2</v>
          </cell>
        </row>
        <row r="222">
          <cell r="AN222">
            <v>1.054</v>
          </cell>
        </row>
        <row r="225">
          <cell r="AN225">
            <v>0</v>
          </cell>
        </row>
        <row r="226">
          <cell r="F226">
            <v>2.8000000000000001E-2</v>
          </cell>
          <cell r="G226">
            <v>2.8000000000000001E-2</v>
          </cell>
          <cell r="H226">
            <v>2.8000000000000001E-2</v>
          </cell>
          <cell r="I226">
            <v>2.8000000000000001E-2</v>
          </cell>
          <cell r="J226">
            <v>2.8000000000000001E-2</v>
          </cell>
          <cell r="K226">
            <v>2.8000000000000001E-2</v>
          </cell>
          <cell r="L226">
            <v>2.8000000000000001E-2</v>
          </cell>
          <cell r="M226">
            <v>2.8000000000000001E-2</v>
          </cell>
          <cell r="N226">
            <v>2.8000000000000001E-2</v>
          </cell>
          <cell r="O226">
            <v>2.8000000000000001E-2</v>
          </cell>
          <cell r="P226">
            <v>2.8000000000000001E-2</v>
          </cell>
          <cell r="Q226">
            <v>2.8000000000000001E-2</v>
          </cell>
          <cell r="R226">
            <v>2.8000000000000001E-2</v>
          </cell>
          <cell r="S226">
            <v>2.8000000000000001E-2</v>
          </cell>
          <cell r="T226">
            <v>2.8000000000000001E-2</v>
          </cell>
          <cell r="U226">
            <v>2.8000000000000001E-2</v>
          </cell>
          <cell r="V226">
            <v>2.8000000000000001E-2</v>
          </cell>
          <cell r="W226">
            <v>2.8000000000000001E-2</v>
          </cell>
          <cell r="X226">
            <v>2.8000000000000001E-2</v>
          </cell>
          <cell r="Y226">
            <v>2.8000000000000001E-2</v>
          </cell>
          <cell r="Z226">
            <v>2.8000000000000001E-2</v>
          </cell>
          <cell r="AA226">
            <v>2.8000000000000001E-2</v>
          </cell>
          <cell r="AB226">
            <v>2.8000000000000001E-2</v>
          </cell>
          <cell r="AC226">
            <v>2.8000000000000001E-2</v>
          </cell>
          <cell r="AD226">
            <v>2.8000000000000001E-2</v>
          </cell>
          <cell r="AE226">
            <v>2.8000000000000001E-2</v>
          </cell>
          <cell r="AF226">
            <v>2.8000000000000001E-2</v>
          </cell>
          <cell r="AG226">
            <v>2.8000000000000001E-2</v>
          </cell>
          <cell r="AH226">
            <v>2.8000000000000001E-2</v>
          </cell>
          <cell r="AI226">
            <v>2.8000000000000001E-2</v>
          </cell>
          <cell r="AJ226">
            <v>2.8000000000000001E-2</v>
          </cell>
          <cell r="AK226">
            <v>2.8000000000000001E-2</v>
          </cell>
          <cell r="AL226">
            <v>2.8000000000000001E-2</v>
          </cell>
          <cell r="AM226">
            <v>2.8000000000000001E-2</v>
          </cell>
          <cell r="AN226">
            <v>2.8000000000000001E-2</v>
          </cell>
        </row>
        <row r="229">
          <cell r="AN229">
            <v>0.08</v>
          </cell>
        </row>
        <row r="230">
          <cell r="AN230">
            <v>8.0000000000000071E-2</v>
          </cell>
        </row>
        <row r="231">
          <cell r="AN231">
            <v>1.08</v>
          </cell>
        </row>
        <row r="233">
          <cell r="AN233">
            <v>8.2500000000000004E-2</v>
          </cell>
        </row>
        <row r="236">
          <cell r="AN236">
            <v>9.0750000000000011E-2</v>
          </cell>
        </row>
        <row r="237">
          <cell r="AN237">
            <v>0.15</v>
          </cell>
        </row>
        <row r="240">
          <cell r="D240">
            <v>3</v>
          </cell>
          <cell r="AN240" t="str">
            <v xml:space="preserve"> 2044</v>
          </cell>
        </row>
        <row r="243">
          <cell r="A243" t="str">
            <v>выручка от продажи электроэнергии</v>
          </cell>
          <cell r="AN243">
            <v>1</v>
          </cell>
        </row>
        <row r="244">
          <cell r="AN244">
            <v>1</v>
          </cell>
        </row>
        <row r="245">
          <cell r="AN245">
            <v>1</v>
          </cell>
        </row>
        <row r="247">
          <cell r="AN247">
            <v>1</v>
          </cell>
        </row>
        <row r="250">
          <cell r="AN250" t="str">
            <v xml:space="preserve"> 2044</v>
          </cell>
        </row>
        <row r="252">
          <cell r="A252" t="str">
            <v>выручка от продажи электроэнергии</v>
          </cell>
          <cell r="AN252">
            <v>188050</v>
          </cell>
        </row>
        <row r="253">
          <cell r="AN253">
            <v>0</v>
          </cell>
        </row>
        <row r="254">
          <cell r="AN254">
            <v>0</v>
          </cell>
        </row>
        <row r="258">
          <cell r="AN258" t="str">
            <v xml:space="preserve"> 2044</v>
          </cell>
        </row>
        <row r="260">
          <cell r="A260" t="str">
            <v>выручка от продажи электроэнергии</v>
          </cell>
          <cell r="AN260">
            <v>10.030619603536735</v>
          </cell>
        </row>
        <row r="261">
          <cell r="AN261">
            <v>5.3999999999999999E-2</v>
          </cell>
        </row>
        <row r="262">
          <cell r="AN262">
            <v>5.4000000000000048E-2</v>
          </cell>
        </row>
        <row r="263">
          <cell r="AN263">
            <v>8.5005250877429965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1.5300945157937393</v>
          </cell>
        </row>
        <row r="267">
          <cell r="AN267">
            <v>0</v>
          </cell>
        </row>
        <row r="268">
          <cell r="AN268">
            <v>5.3999999999999999E-2</v>
          </cell>
        </row>
        <row r="269">
          <cell r="AN269">
            <v>5.4000000000000048E-2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4">
          <cell r="AN274">
            <v>0</v>
          </cell>
        </row>
        <row r="275">
          <cell r="AN275">
            <v>5.3999999999999999E-2</v>
          </cell>
        </row>
        <row r="276">
          <cell r="AN276">
            <v>5.4000000000000048E-2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0">
          <cell r="AN280">
            <v>0</v>
          </cell>
        </row>
        <row r="284">
          <cell r="AN284" t="str">
            <v xml:space="preserve"> 2044</v>
          </cell>
        </row>
        <row r="286">
          <cell r="A286" t="str">
            <v>выручка от продажи электроэнергии</v>
          </cell>
          <cell r="AN286">
            <v>1886258.0164450831</v>
          </cell>
        </row>
        <row r="287">
          <cell r="AN287">
            <v>1598523.7427500705</v>
          </cell>
        </row>
        <row r="288">
          <cell r="AN288">
            <v>0</v>
          </cell>
        </row>
        <row r="289">
          <cell r="AN289">
            <v>287734.27369501267</v>
          </cell>
        </row>
        <row r="290">
          <cell r="AN290">
            <v>1598523.7427500705</v>
          </cell>
        </row>
        <row r="291">
          <cell r="AN291">
            <v>287734.27369501267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4">
          <cell r="AN304">
            <v>0</v>
          </cell>
        </row>
        <row r="305">
          <cell r="AN305">
            <v>0</v>
          </cell>
        </row>
        <row r="306">
          <cell r="AN306">
            <v>0</v>
          </cell>
        </row>
        <row r="307">
          <cell r="AN307">
            <v>0</v>
          </cell>
        </row>
        <row r="308">
          <cell r="AN308">
            <v>0</v>
          </cell>
        </row>
        <row r="309">
          <cell r="AN309">
            <v>0</v>
          </cell>
        </row>
        <row r="311">
          <cell r="AN311">
            <v>1886258.0164450831</v>
          </cell>
        </row>
        <row r="312">
          <cell r="AN312">
            <v>1598523.7427500705</v>
          </cell>
        </row>
        <row r="313">
          <cell r="AN313">
            <v>0</v>
          </cell>
        </row>
        <row r="314">
          <cell r="AN314">
            <v>287734.27369501267</v>
          </cell>
        </row>
        <row r="315">
          <cell r="AN315">
            <v>1598523.7427500705</v>
          </cell>
        </row>
        <row r="316">
          <cell r="AN316">
            <v>287734.27369501267</v>
          </cell>
        </row>
        <row r="317">
          <cell r="AN317">
            <v>0</v>
          </cell>
        </row>
        <row r="318">
          <cell r="AN318">
            <v>0</v>
          </cell>
        </row>
        <row r="321">
          <cell r="AN321" t="str">
            <v xml:space="preserve"> 2044</v>
          </cell>
        </row>
        <row r="324">
          <cell r="AN324">
            <v>205</v>
          </cell>
        </row>
        <row r="328">
          <cell r="AN328" t="str">
            <v xml:space="preserve"> 2044</v>
          </cell>
        </row>
        <row r="330">
          <cell r="AN330">
            <v>11.312511061894858</v>
          </cell>
        </row>
        <row r="331">
          <cell r="AN331">
            <v>5.3999999999999999E-2</v>
          </cell>
        </row>
        <row r="332">
          <cell r="AN332">
            <v>5.4000000000000048E-2</v>
          </cell>
        </row>
        <row r="333">
          <cell r="AN333">
            <v>9.5868737812668297</v>
          </cell>
        </row>
        <row r="334">
          <cell r="AN334">
            <v>0</v>
          </cell>
        </row>
        <row r="335">
          <cell r="AN335">
            <v>1.7256372806280282</v>
          </cell>
        </row>
        <row r="339">
          <cell r="AN339" t="str">
            <v xml:space="preserve"> 2044</v>
          </cell>
        </row>
        <row r="341">
          <cell r="AN341">
            <v>2319.064767688446</v>
          </cell>
        </row>
        <row r="342">
          <cell r="AN342">
            <v>1965.3091251597</v>
          </cell>
        </row>
        <row r="343">
          <cell r="AN343">
            <v>0</v>
          </cell>
        </row>
        <row r="344">
          <cell r="AN344">
            <v>1965.3091251597</v>
          </cell>
        </row>
        <row r="345">
          <cell r="AN345">
            <v>353.75564252874597</v>
          </cell>
        </row>
        <row r="346">
          <cell r="AN346">
            <v>0</v>
          </cell>
        </row>
        <row r="347">
          <cell r="AN347">
            <v>1965.3091251597</v>
          </cell>
        </row>
        <row r="348">
          <cell r="AN348">
            <v>353.75564252874597</v>
          </cell>
        </row>
        <row r="349">
          <cell r="AN349">
            <v>3.637978807091713E-12</v>
          </cell>
        </row>
        <row r="350">
          <cell r="AN350">
            <v>3.637978807091713E-12</v>
          </cell>
        </row>
        <row r="352">
          <cell r="AN352">
            <v>2319.064767688446</v>
          </cell>
        </row>
        <row r="353">
          <cell r="AN353">
            <v>1965.3091251597</v>
          </cell>
        </row>
        <row r="354">
          <cell r="AN354">
            <v>0</v>
          </cell>
        </row>
        <row r="355">
          <cell r="AN355">
            <v>1965.3091251597</v>
          </cell>
        </row>
        <row r="356">
          <cell r="AN356">
            <v>353.75564252874597</v>
          </cell>
        </row>
        <row r="357">
          <cell r="AN357">
            <v>0</v>
          </cell>
        </row>
        <row r="358">
          <cell r="AN358">
            <v>1965.3091251597</v>
          </cell>
        </row>
        <row r="359">
          <cell r="AN359">
            <v>353.75564252874597</v>
          </cell>
        </row>
        <row r="360">
          <cell r="AN360">
            <v>3.637978807091713E-12</v>
          </cell>
        </row>
        <row r="361">
          <cell r="AN361">
            <v>3.637978807091713E-12</v>
          </cell>
        </row>
        <row r="364">
          <cell r="AN364" t="str">
            <v xml:space="preserve"> 2044</v>
          </cell>
        </row>
        <row r="367">
          <cell r="E367">
            <v>1</v>
          </cell>
        </row>
        <row r="368">
          <cell r="AN368">
            <v>0</v>
          </cell>
        </row>
        <row r="369">
          <cell r="AN369">
            <v>0</v>
          </cell>
        </row>
        <row r="370">
          <cell r="AN370">
            <v>0</v>
          </cell>
        </row>
        <row r="373">
          <cell r="E373">
            <v>1</v>
          </cell>
        </row>
        <row r="374">
          <cell r="AN374">
            <v>0</v>
          </cell>
        </row>
        <row r="375">
          <cell r="AN375">
            <v>0</v>
          </cell>
        </row>
        <row r="376">
          <cell r="AN376">
            <v>0</v>
          </cell>
        </row>
        <row r="379">
          <cell r="E379">
            <v>1</v>
          </cell>
        </row>
        <row r="380">
          <cell r="AN380">
            <v>0</v>
          </cell>
        </row>
        <row r="381">
          <cell r="AN381">
            <v>0</v>
          </cell>
        </row>
        <row r="382">
          <cell r="AN382">
            <v>0</v>
          </cell>
        </row>
        <row r="385">
          <cell r="E385">
            <v>1</v>
          </cell>
        </row>
        <row r="386">
          <cell r="AN386">
            <v>0</v>
          </cell>
        </row>
        <row r="387">
          <cell r="AN387">
            <v>0</v>
          </cell>
        </row>
        <row r="388">
          <cell r="AN388">
            <v>0</v>
          </cell>
        </row>
        <row r="390">
          <cell r="AN390">
            <v>0</v>
          </cell>
        </row>
        <row r="391">
          <cell r="AN391">
            <v>0</v>
          </cell>
        </row>
        <row r="392">
          <cell r="AN392">
            <v>0</v>
          </cell>
        </row>
        <row r="393">
          <cell r="AN393">
            <v>0</v>
          </cell>
        </row>
        <row r="394">
          <cell r="AN394">
            <v>0</v>
          </cell>
        </row>
        <row r="396">
          <cell r="AN396">
            <v>0</v>
          </cell>
        </row>
        <row r="397">
          <cell r="AN397">
            <v>0</v>
          </cell>
        </row>
        <row r="398">
          <cell r="AN398">
            <v>0</v>
          </cell>
        </row>
        <row r="399">
          <cell r="AN399">
            <v>0</v>
          </cell>
        </row>
        <row r="400">
          <cell r="AN400">
            <v>0</v>
          </cell>
        </row>
        <row r="401">
          <cell r="AN401">
            <v>0</v>
          </cell>
        </row>
        <row r="403">
          <cell r="AN403">
            <v>0</v>
          </cell>
        </row>
        <row r="406">
          <cell r="AN406" t="str">
            <v xml:space="preserve"> 2044</v>
          </cell>
        </row>
        <row r="410">
          <cell r="AN410">
            <v>2319.064767688446</v>
          </cell>
        </row>
        <row r="411">
          <cell r="AN411">
            <v>0</v>
          </cell>
        </row>
        <row r="412">
          <cell r="AN412">
            <v>0</v>
          </cell>
        </row>
        <row r="413">
          <cell r="E413">
            <v>1</v>
          </cell>
        </row>
        <row r="414">
          <cell r="AN414">
            <v>-4895.6231450405339</v>
          </cell>
        </row>
        <row r="415">
          <cell r="AN415">
            <v>5.3999999999999999E-2</v>
          </cell>
        </row>
        <row r="416">
          <cell r="AN416">
            <v>5.4000000000000048E-2</v>
          </cell>
        </row>
        <row r="417">
          <cell r="AN417">
            <v>-746.78997127736955</v>
          </cell>
        </row>
        <row r="421">
          <cell r="AN421">
            <v>0</v>
          </cell>
        </row>
        <row r="422">
          <cell r="AN422">
            <v>0</v>
          </cell>
        </row>
        <row r="423">
          <cell r="AN423">
            <v>5347.8813559322034</v>
          </cell>
        </row>
        <row r="424">
          <cell r="AN424">
            <v>0</v>
          </cell>
        </row>
        <row r="425">
          <cell r="E425">
            <v>1</v>
          </cell>
        </row>
        <row r="426">
          <cell r="AN426">
            <v>0</v>
          </cell>
        </row>
        <row r="427">
          <cell r="AN427">
            <v>5.3999999999999999E-2</v>
          </cell>
        </row>
        <row r="428">
          <cell r="AN428">
            <v>5.4000000000000048E-2</v>
          </cell>
        </row>
        <row r="429">
          <cell r="AN429">
            <v>0</v>
          </cell>
        </row>
        <row r="433">
          <cell r="AN433">
            <v>0</v>
          </cell>
        </row>
        <row r="434">
          <cell r="AN434">
            <v>0</v>
          </cell>
        </row>
        <row r="435">
          <cell r="E435">
            <v>1</v>
          </cell>
        </row>
        <row r="436">
          <cell r="AN436">
            <v>0</v>
          </cell>
        </row>
        <row r="437">
          <cell r="AN437">
            <v>5.3999999999999999E-2</v>
          </cell>
        </row>
        <row r="438">
          <cell r="AN438">
            <v>5.4000000000000048E-2</v>
          </cell>
        </row>
        <row r="439">
          <cell r="AN439">
            <v>0</v>
          </cell>
        </row>
        <row r="443">
          <cell r="AN443">
            <v>0</v>
          </cell>
        </row>
        <row r="444">
          <cell r="AN444">
            <v>0</v>
          </cell>
        </row>
        <row r="445">
          <cell r="E445">
            <v>1</v>
          </cell>
        </row>
        <row r="446">
          <cell r="AN446">
            <v>0</v>
          </cell>
        </row>
        <row r="447">
          <cell r="AN447">
            <v>5.3999999999999999E-2</v>
          </cell>
        </row>
        <row r="448">
          <cell r="AN448">
            <v>5.4000000000000048E-2</v>
          </cell>
        </row>
        <row r="449">
          <cell r="AN449">
            <v>0</v>
          </cell>
        </row>
        <row r="451">
          <cell r="AN451">
            <v>0</v>
          </cell>
        </row>
        <row r="452">
          <cell r="AN452">
            <v>0</v>
          </cell>
        </row>
        <row r="454">
          <cell r="AN454">
            <v>3164.3573073287389</v>
          </cell>
        </row>
        <row r="455">
          <cell r="AN455">
            <v>1965.3091251597</v>
          </cell>
        </row>
        <row r="456">
          <cell r="AN456">
            <v>0</v>
          </cell>
        </row>
        <row r="457">
          <cell r="AN457">
            <v>0</v>
          </cell>
        </row>
        <row r="458">
          <cell r="AN458">
            <v>-4148.8331737631643</v>
          </cell>
        </row>
        <row r="459">
          <cell r="AN459">
            <v>0</v>
          </cell>
        </row>
        <row r="460">
          <cell r="AN460">
            <v>5347.8813559322034</v>
          </cell>
        </row>
        <row r="461">
          <cell r="AN461">
            <v>0</v>
          </cell>
        </row>
        <row r="462">
          <cell r="AN462">
            <v>0</v>
          </cell>
        </row>
        <row r="463">
          <cell r="AN463">
            <v>-2576.558377352088</v>
          </cell>
        </row>
        <row r="464">
          <cell r="AN464">
            <v>2319.064767688446</v>
          </cell>
        </row>
        <row r="465">
          <cell r="AN465">
            <v>0</v>
          </cell>
        </row>
        <row r="466">
          <cell r="AN466">
            <v>0</v>
          </cell>
        </row>
        <row r="467">
          <cell r="AN467">
            <v>-4895.6231450405339</v>
          </cell>
        </row>
        <row r="468">
          <cell r="AN468">
            <v>-4148.8331737631643</v>
          </cell>
        </row>
        <row r="469">
          <cell r="AN469">
            <v>-746.78997127736955</v>
          </cell>
        </row>
        <row r="470">
          <cell r="AN470">
            <v>0</v>
          </cell>
        </row>
        <row r="471">
          <cell r="AN471">
            <v>0</v>
          </cell>
        </row>
        <row r="472">
          <cell r="AN472">
            <v>0</v>
          </cell>
        </row>
        <row r="473">
          <cell r="AN473">
            <v>0</v>
          </cell>
        </row>
        <row r="474">
          <cell r="AN474">
            <v>0</v>
          </cell>
        </row>
        <row r="475">
          <cell r="AN475">
            <v>0</v>
          </cell>
        </row>
        <row r="478">
          <cell r="AN478" t="str">
            <v xml:space="preserve"> 2044</v>
          </cell>
        </row>
        <row r="480">
          <cell r="E480">
            <v>1</v>
          </cell>
        </row>
        <row r="481">
          <cell r="AN481">
            <v>0</v>
          </cell>
        </row>
        <row r="482">
          <cell r="AN482">
            <v>0</v>
          </cell>
        </row>
        <row r="486">
          <cell r="AN486">
            <v>0</v>
          </cell>
        </row>
        <row r="487">
          <cell r="AN487">
            <v>0</v>
          </cell>
        </row>
        <row r="488">
          <cell r="AN488">
            <v>0</v>
          </cell>
        </row>
        <row r="489">
          <cell r="AN489">
            <v>0</v>
          </cell>
        </row>
        <row r="490">
          <cell r="AN490">
            <v>0</v>
          </cell>
        </row>
        <row r="491">
          <cell r="AN491">
            <v>0</v>
          </cell>
        </row>
        <row r="492">
          <cell r="AN492">
            <v>0</v>
          </cell>
        </row>
        <row r="493">
          <cell r="AN493">
            <v>0</v>
          </cell>
        </row>
        <row r="494">
          <cell r="AN494">
            <v>0</v>
          </cell>
        </row>
        <row r="496">
          <cell r="AN496">
            <v>0</v>
          </cell>
        </row>
        <row r="497">
          <cell r="AN497">
            <v>0</v>
          </cell>
        </row>
        <row r="498">
          <cell r="AN498">
            <v>0</v>
          </cell>
        </row>
        <row r="499">
          <cell r="AN499">
            <v>0</v>
          </cell>
        </row>
        <row r="501">
          <cell r="E501">
            <v>1</v>
          </cell>
        </row>
        <row r="502">
          <cell r="AN502">
            <v>0</v>
          </cell>
        </row>
        <row r="503">
          <cell r="AN503">
            <v>0</v>
          </cell>
        </row>
        <row r="509">
          <cell r="AN509">
            <v>0</v>
          </cell>
        </row>
        <row r="510">
          <cell r="AN510">
            <v>0</v>
          </cell>
        </row>
        <row r="511">
          <cell r="AN511">
            <v>0</v>
          </cell>
        </row>
        <row r="512">
          <cell r="AN512">
            <v>0</v>
          </cell>
        </row>
        <row r="513">
          <cell r="AN513">
            <v>0</v>
          </cell>
        </row>
        <row r="514">
          <cell r="AN514">
            <v>0</v>
          </cell>
        </row>
        <row r="515">
          <cell r="AN515">
            <v>0</v>
          </cell>
        </row>
        <row r="516">
          <cell r="AN516">
            <v>0</v>
          </cell>
        </row>
        <row r="517">
          <cell r="AN517">
            <v>0</v>
          </cell>
        </row>
        <row r="518">
          <cell r="AN518">
            <v>0</v>
          </cell>
        </row>
        <row r="520">
          <cell r="AN520">
            <v>0</v>
          </cell>
        </row>
        <row r="521">
          <cell r="AN521">
            <v>0</v>
          </cell>
        </row>
        <row r="522">
          <cell r="AN522">
            <v>0</v>
          </cell>
        </row>
        <row r="523">
          <cell r="AN523">
            <v>0</v>
          </cell>
        </row>
        <row r="525">
          <cell r="E525">
            <v>1</v>
          </cell>
        </row>
        <row r="526">
          <cell r="AN526">
            <v>0</v>
          </cell>
        </row>
        <row r="527">
          <cell r="AN527">
            <v>0</v>
          </cell>
        </row>
        <row r="531">
          <cell r="AN531">
            <v>0</v>
          </cell>
        </row>
        <row r="532">
          <cell r="AN532">
            <v>0</v>
          </cell>
        </row>
        <row r="533">
          <cell r="AN533">
            <v>0</v>
          </cell>
        </row>
        <row r="534">
          <cell r="AN534">
            <v>0</v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>
            <v>0</v>
          </cell>
        </row>
        <row r="541">
          <cell r="AN541">
            <v>0</v>
          </cell>
        </row>
        <row r="543">
          <cell r="AN543">
            <v>0</v>
          </cell>
        </row>
        <row r="545">
          <cell r="AN545">
            <v>0</v>
          </cell>
        </row>
        <row r="546">
          <cell r="AN546">
            <v>0</v>
          </cell>
        </row>
        <row r="547">
          <cell r="AN547">
            <v>0</v>
          </cell>
        </row>
        <row r="548">
          <cell r="AN548">
            <v>0</v>
          </cell>
        </row>
        <row r="554">
          <cell r="AN554">
            <v>0</v>
          </cell>
        </row>
        <row r="555">
          <cell r="AN555">
            <v>0</v>
          </cell>
        </row>
        <row r="556">
          <cell r="AN556">
            <v>267394.06779661018</v>
          </cell>
        </row>
        <row r="557">
          <cell r="AN557">
            <v>0</v>
          </cell>
        </row>
        <row r="558">
          <cell r="AN558">
            <v>48131.355932203383</v>
          </cell>
        </row>
        <row r="559">
          <cell r="AN559">
            <v>0</v>
          </cell>
        </row>
        <row r="560">
          <cell r="AN560">
            <v>5347.8813559322034</v>
          </cell>
        </row>
        <row r="561">
          <cell r="AN561">
            <v>99491.508474576258</v>
          </cell>
        </row>
        <row r="562">
          <cell r="AN562">
            <v>0</v>
          </cell>
        </row>
        <row r="563">
          <cell r="AN563">
            <v>0</v>
          </cell>
        </row>
        <row r="564">
          <cell r="AN564">
            <v>0</v>
          </cell>
        </row>
        <row r="565">
          <cell r="AN565">
            <v>0</v>
          </cell>
        </row>
        <row r="566">
          <cell r="AN566">
            <v>0</v>
          </cell>
        </row>
        <row r="567">
          <cell r="AN567">
            <v>0</v>
          </cell>
        </row>
        <row r="568">
          <cell r="AN568">
            <v>0</v>
          </cell>
        </row>
        <row r="569">
          <cell r="AN569">
            <v>0</v>
          </cell>
        </row>
        <row r="570">
          <cell r="AN570">
            <v>0</v>
          </cell>
        </row>
        <row r="571">
          <cell r="AN571">
            <v>0</v>
          </cell>
        </row>
        <row r="572">
          <cell r="AN572">
            <v>0</v>
          </cell>
        </row>
        <row r="573">
          <cell r="AN573">
            <v>0</v>
          </cell>
        </row>
        <row r="574">
          <cell r="AN574">
            <v>0</v>
          </cell>
        </row>
        <row r="575">
          <cell r="AN575">
            <v>0</v>
          </cell>
        </row>
        <row r="576">
          <cell r="AN576">
            <v>0</v>
          </cell>
        </row>
        <row r="577">
          <cell r="AN577">
            <v>0</v>
          </cell>
        </row>
        <row r="578">
          <cell r="AN578">
            <v>0</v>
          </cell>
        </row>
        <row r="579">
          <cell r="AN579">
            <v>0</v>
          </cell>
        </row>
        <row r="580">
          <cell r="AN580">
            <v>0</v>
          </cell>
        </row>
        <row r="581">
          <cell r="AN581">
            <v>0</v>
          </cell>
        </row>
        <row r="582">
          <cell r="AN582">
            <v>0</v>
          </cell>
        </row>
        <row r="583">
          <cell r="AN583">
            <v>0</v>
          </cell>
        </row>
        <row r="584">
          <cell r="AN584">
            <v>0</v>
          </cell>
        </row>
        <row r="585">
          <cell r="AN585">
            <v>0</v>
          </cell>
        </row>
        <row r="586">
          <cell r="AN586">
            <v>0</v>
          </cell>
        </row>
        <row r="587">
          <cell r="AN587">
            <v>0</v>
          </cell>
        </row>
        <row r="588">
          <cell r="AN588">
            <v>0</v>
          </cell>
        </row>
        <row r="589">
          <cell r="AN589">
            <v>0</v>
          </cell>
        </row>
        <row r="592">
          <cell r="AN592" t="str">
            <v xml:space="preserve"> 2044</v>
          </cell>
        </row>
        <row r="593">
          <cell r="E593">
            <v>1</v>
          </cell>
        </row>
        <row r="598">
          <cell r="AN598">
            <v>0</v>
          </cell>
        </row>
        <row r="599">
          <cell r="AN599">
            <v>0</v>
          </cell>
        </row>
        <row r="600">
          <cell r="AN600">
            <v>0</v>
          </cell>
        </row>
        <row r="601">
          <cell r="AN601">
            <v>0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>
            <v>0</v>
          </cell>
        </row>
        <row r="605">
          <cell r="AN605">
            <v>0</v>
          </cell>
        </row>
        <row r="606">
          <cell r="AN606">
            <v>0</v>
          </cell>
        </row>
        <row r="607">
          <cell r="AN607">
            <v>0</v>
          </cell>
        </row>
        <row r="608">
          <cell r="AN608">
            <v>0</v>
          </cell>
        </row>
        <row r="609">
          <cell r="AN609">
            <v>0</v>
          </cell>
        </row>
        <row r="610">
          <cell r="AN610">
            <v>0</v>
          </cell>
        </row>
        <row r="611">
          <cell r="AN611">
            <v>0</v>
          </cell>
        </row>
        <row r="612">
          <cell r="AN612">
            <v>0</v>
          </cell>
        </row>
        <row r="614">
          <cell r="AN614">
            <v>0</v>
          </cell>
        </row>
        <row r="615">
          <cell r="AN615">
            <v>0</v>
          </cell>
        </row>
        <row r="616">
          <cell r="AN616">
            <v>0</v>
          </cell>
        </row>
        <row r="617">
          <cell r="AN617">
            <v>0</v>
          </cell>
        </row>
        <row r="618">
          <cell r="AN618">
            <v>0</v>
          </cell>
        </row>
        <row r="619">
          <cell r="AN619">
            <v>0</v>
          </cell>
        </row>
        <row r="620">
          <cell r="AN620">
            <v>0</v>
          </cell>
        </row>
        <row r="621">
          <cell r="AN621">
            <v>0</v>
          </cell>
        </row>
        <row r="622">
          <cell r="AN622">
            <v>0</v>
          </cell>
        </row>
        <row r="623">
          <cell r="AN623">
            <v>0</v>
          </cell>
        </row>
        <row r="626">
          <cell r="AN626" t="str">
            <v xml:space="preserve"> 2044</v>
          </cell>
        </row>
        <row r="629">
          <cell r="AN629">
            <v>0</v>
          </cell>
        </row>
        <row r="632">
          <cell r="B632">
            <v>0</v>
          </cell>
        </row>
        <row r="633">
          <cell r="AN633">
            <v>0</v>
          </cell>
        </row>
        <row r="634">
          <cell r="B634">
            <v>0</v>
          </cell>
        </row>
        <row r="635">
          <cell r="AN635">
            <v>-25.413450084371085</v>
          </cell>
        </row>
        <row r="638">
          <cell r="B638">
            <v>5</v>
          </cell>
        </row>
        <row r="643">
          <cell r="B643">
            <v>0</v>
          </cell>
          <cell r="C643">
            <v>30</v>
          </cell>
        </row>
        <row r="644">
          <cell r="B644">
            <v>0</v>
          </cell>
          <cell r="C644">
            <v>30</v>
          </cell>
        </row>
        <row r="645">
          <cell r="AN645">
            <v>0</v>
          </cell>
        </row>
        <row r="646">
          <cell r="AN646">
            <v>0</v>
          </cell>
        </row>
        <row r="647">
          <cell r="AN647">
            <v>0</v>
          </cell>
        </row>
        <row r="648">
          <cell r="AN648">
            <v>0</v>
          </cell>
        </row>
        <row r="649">
          <cell r="AN649">
            <v>0</v>
          </cell>
        </row>
        <row r="650">
          <cell r="AN650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AN657">
            <v>3.637978807091713E-12</v>
          </cell>
        </row>
        <row r="658">
          <cell r="AN658">
            <v>0</v>
          </cell>
        </row>
        <row r="659">
          <cell r="AN659">
            <v>3.637978807091713E-12</v>
          </cell>
        </row>
        <row r="660">
          <cell r="AN660">
            <v>3.637978807091713E-12</v>
          </cell>
        </row>
        <row r="661">
          <cell r="AN661">
            <v>0</v>
          </cell>
        </row>
        <row r="662">
          <cell r="AN662">
            <v>3.637978807091713E-12</v>
          </cell>
        </row>
        <row r="665">
          <cell r="AN665">
            <v>24010.609001980105</v>
          </cell>
        </row>
        <row r="666">
          <cell r="AN666">
            <v>0</v>
          </cell>
        </row>
        <row r="667">
          <cell r="AN667">
            <v>0</v>
          </cell>
        </row>
        <row r="668">
          <cell r="AN668">
            <v>79767.969272137096</v>
          </cell>
        </row>
        <row r="669">
          <cell r="AN669">
            <v>0</v>
          </cell>
        </row>
        <row r="672">
          <cell r="AN672">
            <v>0</v>
          </cell>
        </row>
        <row r="676">
          <cell r="AN676">
            <v>0</v>
          </cell>
        </row>
        <row r="680">
          <cell r="AN680">
            <v>-25.413450084367447</v>
          </cell>
        </row>
        <row r="681">
          <cell r="AN681">
            <v>103778.5782741172</v>
          </cell>
        </row>
        <row r="682">
          <cell r="AN682">
            <v>-103803.99172420157</v>
          </cell>
        </row>
        <row r="683">
          <cell r="AN683">
            <v>-5331.9305813737446</v>
          </cell>
        </row>
        <row r="684">
          <cell r="AN684">
            <v>0</v>
          </cell>
        </row>
        <row r="685">
          <cell r="AN685">
            <v>-5331.9305813737446</v>
          </cell>
        </row>
        <row r="688">
          <cell r="AN688" t="str">
            <v xml:space="preserve"> 2044</v>
          </cell>
        </row>
        <row r="690">
          <cell r="AN690">
            <v>0</v>
          </cell>
        </row>
        <row r="692">
          <cell r="AN692">
            <v>0</v>
          </cell>
        </row>
        <row r="693">
          <cell r="AN693">
            <v>0</v>
          </cell>
        </row>
        <row r="694">
          <cell r="AN694">
            <v>0</v>
          </cell>
        </row>
        <row r="695">
          <cell r="AN695">
            <v>0</v>
          </cell>
        </row>
        <row r="697">
          <cell r="AN697">
            <v>0</v>
          </cell>
        </row>
        <row r="699">
          <cell r="AN699">
            <v>0</v>
          </cell>
        </row>
        <row r="700">
          <cell r="AN700">
            <v>0</v>
          </cell>
        </row>
        <row r="701">
          <cell r="AN701">
            <v>0</v>
          </cell>
        </row>
        <row r="702">
          <cell r="AN702">
            <v>0</v>
          </cell>
        </row>
        <row r="703">
          <cell r="AN703">
            <v>0</v>
          </cell>
        </row>
        <row r="705">
          <cell r="AN705">
            <v>19246999.475713968</v>
          </cell>
        </row>
        <row r="706">
          <cell r="AN706">
            <v>19246999.475713968</v>
          </cell>
        </row>
        <row r="709">
          <cell r="AN709" t="str">
            <v xml:space="preserve"> 2044</v>
          </cell>
        </row>
        <row r="710">
          <cell r="E710">
            <v>1</v>
          </cell>
        </row>
        <row r="714">
          <cell r="AN714">
            <v>0.15</v>
          </cell>
        </row>
        <row r="717">
          <cell r="AN717">
            <v>0</v>
          </cell>
        </row>
        <row r="718">
          <cell r="AN718">
            <v>0</v>
          </cell>
        </row>
        <row r="719">
          <cell r="AN719">
            <v>0</v>
          </cell>
        </row>
        <row r="720">
          <cell r="AN720">
            <v>0</v>
          </cell>
        </row>
        <row r="721">
          <cell r="AN721">
            <v>0</v>
          </cell>
        </row>
        <row r="722">
          <cell r="AN722">
            <v>0</v>
          </cell>
        </row>
        <row r="723">
          <cell r="AN723">
            <v>0</v>
          </cell>
        </row>
        <row r="725">
          <cell r="AN725">
            <v>0</v>
          </cell>
        </row>
        <row r="726">
          <cell r="AN726">
            <v>0</v>
          </cell>
        </row>
        <row r="727">
          <cell r="AN727">
            <v>0</v>
          </cell>
        </row>
        <row r="728">
          <cell r="AN728">
            <v>0</v>
          </cell>
        </row>
        <row r="729">
          <cell r="AN729">
            <v>0</v>
          </cell>
        </row>
        <row r="730">
          <cell r="AN730">
            <v>0</v>
          </cell>
        </row>
        <row r="731">
          <cell r="AN731">
            <v>0</v>
          </cell>
        </row>
        <row r="732">
          <cell r="AN732">
            <v>0</v>
          </cell>
        </row>
        <row r="733">
          <cell r="AN733">
            <v>0</v>
          </cell>
        </row>
        <row r="735">
          <cell r="AN735" t="str">
            <v>-</v>
          </cell>
        </row>
        <row r="736">
          <cell r="AN736">
            <v>19246999.475713968</v>
          </cell>
        </row>
        <row r="737">
          <cell r="AN737">
            <v>19246999.475713968</v>
          </cell>
        </row>
        <row r="740">
          <cell r="AN740" t="str">
            <v xml:space="preserve"> 2044</v>
          </cell>
        </row>
        <row r="742">
          <cell r="AN742">
            <v>-5331.9305813737446</v>
          </cell>
        </row>
        <row r="744">
          <cell r="AN744">
            <v>0</v>
          </cell>
        </row>
        <row r="745">
          <cell r="AN745">
            <v>0</v>
          </cell>
        </row>
        <row r="746">
          <cell r="AN746">
            <v>0</v>
          </cell>
        </row>
        <row r="747">
          <cell r="AN747">
            <v>-5331.9305813737446</v>
          </cell>
        </row>
        <row r="749">
          <cell r="AN749">
            <v>0</v>
          </cell>
        </row>
        <row r="751">
          <cell r="AN751">
            <v>0</v>
          </cell>
        </row>
        <row r="752">
          <cell r="AN752">
            <v>0</v>
          </cell>
        </row>
        <row r="753">
          <cell r="AN753">
            <v>0</v>
          </cell>
        </row>
        <row r="755">
          <cell r="AN755">
            <v>0</v>
          </cell>
        </row>
        <row r="757">
          <cell r="AN757">
            <v>0</v>
          </cell>
        </row>
        <row r="758">
          <cell r="AN758">
            <v>0</v>
          </cell>
        </row>
        <row r="759">
          <cell r="AN759">
            <v>0</v>
          </cell>
        </row>
        <row r="760">
          <cell r="AN760">
            <v>0</v>
          </cell>
        </row>
        <row r="762">
          <cell r="AN762">
            <v>19246999.475713968</v>
          </cell>
        </row>
        <row r="763">
          <cell r="AN763">
            <v>19246999.475713968</v>
          </cell>
        </row>
        <row r="767">
          <cell r="AN767" t="str">
            <v xml:space="preserve"> 2044</v>
          </cell>
        </row>
        <row r="770">
          <cell r="AN770">
            <v>0</v>
          </cell>
        </row>
        <row r="771">
          <cell r="AN771">
            <v>0</v>
          </cell>
        </row>
        <row r="775">
          <cell r="B775">
            <v>0.18</v>
          </cell>
        </row>
        <row r="776">
          <cell r="B776">
            <v>30</v>
          </cell>
        </row>
        <row r="777">
          <cell r="B777">
            <v>2</v>
          </cell>
        </row>
        <row r="778">
          <cell r="AN778">
            <v>287734.27369501267</v>
          </cell>
        </row>
        <row r="779">
          <cell r="AN779">
            <v>287734.27369501267</v>
          </cell>
        </row>
        <row r="780">
          <cell r="AN780">
            <v>0</v>
          </cell>
        </row>
        <row r="781">
          <cell r="AN781">
            <v>0</v>
          </cell>
        </row>
        <row r="782">
          <cell r="AN782">
            <v>-393.03432874862358</v>
          </cell>
        </row>
        <row r="783">
          <cell r="AN783">
            <v>353.75564252874597</v>
          </cell>
        </row>
        <row r="784">
          <cell r="AN784">
            <v>-746.78997127736955</v>
          </cell>
        </row>
        <row r="785">
          <cell r="AN785">
            <v>0</v>
          </cell>
        </row>
        <row r="786">
          <cell r="AN786">
            <v>0</v>
          </cell>
        </row>
        <row r="787">
          <cell r="AN787">
            <v>288127.30802376126</v>
          </cell>
        </row>
        <row r="788">
          <cell r="AN788">
            <v>0</v>
          </cell>
        </row>
        <row r="789">
          <cell r="AN789">
            <v>8663.6440677966166</v>
          </cell>
        </row>
        <row r="790">
          <cell r="AN790">
            <v>288127.30802376126</v>
          </cell>
        </row>
        <row r="791">
          <cell r="AN791">
            <v>0</v>
          </cell>
        </row>
        <row r="795">
          <cell r="AN795">
            <v>0</v>
          </cell>
        </row>
        <row r="797">
          <cell r="AN797">
            <v>0.26</v>
          </cell>
        </row>
        <row r="798">
          <cell r="AN798">
            <v>30</v>
          </cell>
        </row>
        <row r="800">
          <cell r="AN800">
            <v>0</v>
          </cell>
        </row>
        <row r="801">
          <cell r="AN801">
            <v>30</v>
          </cell>
        </row>
        <row r="802">
          <cell r="AN802">
            <v>0</v>
          </cell>
        </row>
        <row r="803">
          <cell r="AN803">
            <v>0</v>
          </cell>
        </row>
        <row r="804">
          <cell r="AN804">
            <v>1000</v>
          </cell>
        </row>
        <row r="805">
          <cell r="AN805">
            <v>90</v>
          </cell>
        </row>
        <row r="806">
          <cell r="AN806">
            <v>0</v>
          </cell>
        </row>
        <row r="807">
          <cell r="AN807">
            <v>0</v>
          </cell>
        </row>
        <row r="808">
          <cell r="AN808">
            <v>0</v>
          </cell>
        </row>
        <row r="809">
          <cell r="AN809">
            <v>90</v>
          </cell>
        </row>
        <row r="810">
          <cell r="AN810">
            <v>0</v>
          </cell>
        </row>
        <row r="811">
          <cell r="AN811">
            <v>0</v>
          </cell>
        </row>
        <row r="812">
          <cell r="AN812">
            <v>0</v>
          </cell>
        </row>
        <row r="813">
          <cell r="AN813">
            <v>90</v>
          </cell>
        </row>
        <row r="817">
          <cell r="AN817">
            <v>0</v>
          </cell>
        </row>
        <row r="818">
          <cell r="AN818">
            <v>102165.44915254237</v>
          </cell>
        </row>
        <row r="819">
          <cell r="AN819">
            <v>0</v>
          </cell>
        </row>
        <row r="820">
          <cell r="AN820">
            <v>0</v>
          </cell>
        </row>
        <row r="821">
          <cell r="AN821">
            <v>90</v>
          </cell>
        </row>
        <row r="822">
          <cell r="AN822">
            <v>0</v>
          </cell>
        </row>
        <row r="823">
          <cell r="AN823">
            <v>0</v>
          </cell>
        </row>
        <row r="824">
          <cell r="AN824">
            <v>0</v>
          </cell>
        </row>
        <row r="825">
          <cell r="AN825">
            <v>0</v>
          </cell>
        </row>
        <row r="826">
          <cell r="AN826">
            <v>90</v>
          </cell>
        </row>
        <row r="830">
          <cell r="B830">
            <v>0.2</v>
          </cell>
          <cell r="AN830">
            <v>0.2</v>
          </cell>
        </row>
        <row r="831">
          <cell r="B831">
            <v>90</v>
          </cell>
        </row>
        <row r="832">
          <cell r="AN832">
            <v>319071.87708854838</v>
          </cell>
        </row>
        <row r="833">
          <cell r="AN833">
            <v>1595359.3854427417</v>
          </cell>
        </row>
        <row r="834">
          <cell r="AN834">
            <v>0</v>
          </cell>
        </row>
        <row r="835">
          <cell r="AN835">
            <v>0</v>
          </cell>
        </row>
        <row r="836">
          <cell r="AN836">
            <v>1595359.3854427417</v>
          </cell>
        </row>
        <row r="837">
          <cell r="AN837">
            <v>0</v>
          </cell>
        </row>
        <row r="838">
          <cell r="AN838">
            <v>0</v>
          </cell>
        </row>
        <row r="839">
          <cell r="AN839">
            <v>1595359.3854427417</v>
          </cell>
        </row>
        <row r="841">
          <cell r="AN841">
            <v>607199.18511230964</v>
          </cell>
        </row>
        <row r="844">
          <cell r="AN844" t="str">
            <v xml:space="preserve"> 2044</v>
          </cell>
        </row>
        <row r="846">
          <cell r="AN846">
            <v>1598523.7427500705</v>
          </cell>
        </row>
        <row r="847">
          <cell r="AN847">
            <v>3164.3573073287389</v>
          </cell>
        </row>
        <row r="848">
          <cell r="AN848">
            <v>1965.3091251597</v>
          </cell>
        </row>
        <row r="849">
          <cell r="AN849">
            <v>0</v>
          </cell>
        </row>
        <row r="850">
          <cell r="AN850">
            <v>0</v>
          </cell>
        </row>
        <row r="851">
          <cell r="AN851">
            <v>-4148.8331737631643</v>
          </cell>
        </row>
        <row r="852">
          <cell r="AN852">
            <v>0</v>
          </cell>
        </row>
        <row r="853">
          <cell r="AN853">
            <v>5347.8813559322034</v>
          </cell>
        </row>
        <row r="854">
          <cell r="AN854">
            <v>1595359.3854427417</v>
          </cell>
        </row>
        <row r="855">
          <cell r="AN855">
            <v>0</v>
          </cell>
        </row>
        <row r="856">
          <cell r="AN856">
            <v>0</v>
          </cell>
        </row>
        <row r="857">
          <cell r="AN857">
            <v>1595359.3854427417</v>
          </cell>
        </row>
        <row r="858">
          <cell r="AN858">
            <v>0</v>
          </cell>
        </row>
        <row r="859">
          <cell r="AN859">
            <v>0</v>
          </cell>
        </row>
        <row r="860">
          <cell r="AN860">
            <v>0</v>
          </cell>
        </row>
        <row r="861">
          <cell r="AN861">
            <v>0</v>
          </cell>
        </row>
        <row r="862">
          <cell r="AN862">
            <v>0</v>
          </cell>
        </row>
        <row r="863">
          <cell r="AN863">
            <v>1595359.3854427417</v>
          </cell>
        </row>
        <row r="864">
          <cell r="AN864">
            <v>319071.87708854838</v>
          </cell>
        </row>
        <row r="865">
          <cell r="AN865">
            <v>1276287.5083541933</v>
          </cell>
        </row>
        <row r="866">
          <cell r="AN866">
            <v>0</v>
          </cell>
        </row>
        <row r="867">
          <cell r="AN867">
            <v>1276287.5083541933</v>
          </cell>
        </row>
        <row r="868">
          <cell r="AN868">
            <v>18927161.992464341</v>
          </cell>
        </row>
        <row r="921">
          <cell r="AN921" t="str">
            <v xml:space="preserve"> 2044</v>
          </cell>
        </row>
        <row r="925">
          <cell r="AN925">
            <v>0</v>
          </cell>
        </row>
        <row r="926">
          <cell r="AN926">
            <v>0</v>
          </cell>
        </row>
        <row r="927">
          <cell r="AN927">
            <v>0</v>
          </cell>
        </row>
        <row r="928">
          <cell r="AN928">
            <v>0</v>
          </cell>
        </row>
        <row r="932">
          <cell r="AN932">
            <v>0</v>
          </cell>
        </row>
        <row r="933">
          <cell r="AN933">
            <v>0</v>
          </cell>
        </row>
        <row r="934">
          <cell r="AN934">
            <v>0</v>
          </cell>
        </row>
        <row r="935">
          <cell r="AN935">
            <v>0</v>
          </cell>
        </row>
        <row r="936">
          <cell r="AN936">
            <v>0</v>
          </cell>
        </row>
        <row r="938">
          <cell r="AN938">
            <v>0</v>
          </cell>
        </row>
        <row r="942">
          <cell r="AN942">
            <v>0</v>
          </cell>
        </row>
        <row r="946">
          <cell r="AN946">
            <v>0</v>
          </cell>
        </row>
        <row r="947">
          <cell r="AN947">
            <v>0</v>
          </cell>
        </row>
        <row r="948">
          <cell r="AN948">
            <v>0</v>
          </cell>
        </row>
        <row r="953">
          <cell r="AN953" t="str">
            <v xml:space="preserve"> 2044</v>
          </cell>
        </row>
        <row r="955">
          <cell r="AN955">
            <v>1886258.0164450831</v>
          </cell>
        </row>
        <row r="956">
          <cell r="AN956">
            <v>-2319.064767688446</v>
          </cell>
        </row>
        <row r="957">
          <cell r="AN957">
            <v>0</v>
          </cell>
        </row>
        <row r="958">
          <cell r="AN958">
            <v>4895.6231450405339</v>
          </cell>
        </row>
        <row r="959">
          <cell r="AN959">
            <v>-607199.18511230964</v>
          </cell>
        </row>
        <row r="960">
          <cell r="AN960">
            <v>0</v>
          </cell>
        </row>
        <row r="961">
          <cell r="AN961">
            <v>0</v>
          </cell>
        </row>
        <row r="962">
          <cell r="AN962">
            <v>0</v>
          </cell>
        </row>
        <row r="964">
          <cell r="AN964">
            <v>1281635.3897101255</v>
          </cell>
        </row>
        <row r="966">
          <cell r="AN966">
            <v>0</v>
          </cell>
        </row>
        <row r="967">
          <cell r="AN967">
            <v>0</v>
          </cell>
        </row>
        <row r="968">
          <cell r="AN968">
            <v>0</v>
          </cell>
        </row>
        <row r="969">
          <cell r="AN969">
            <v>5331.9305813737446</v>
          </cell>
        </row>
        <row r="970">
          <cell r="AN970">
            <v>0</v>
          </cell>
        </row>
        <row r="972">
          <cell r="AN972">
            <v>5331.9305813737446</v>
          </cell>
        </row>
        <row r="974">
          <cell r="AN974">
            <v>0</v>
          </cell>
        </row>
        <row r="975">
          <cell r="AN975">
            <v>0</v>
          </cell>
        </row>
        <row r="976">
          <cell r="AN976">
            <v>0</v>
          </cell>
        </row>
        <row r="977">
          <cell r="AN977">
            <v>0</v>
          </cell>
        </row>
        <row r="978">
          <cell r="AN978">
            <v>0</v>
          </cell>
        </row>
        <row r="979">
          <cell r="AN979">
            <v>0</v>
          </cell>
        </row>
        <row r="981">
          <cell r="AN981">
            <v>0</v>
          </cell>
        </row>
        <row r="983">
          <cell r="AN983">
            <v>1286967.3202914991</v>
          </cell>
        </row>
        <row r="984">
          <cell r="A984" t="str">
            <v>Денежные средства на конец периода</v>
          </cell>
          <cell r="C984" t="str">
            <v>тыс. руб.</v>
          </cell>
          <cell r="D984" t="str">
            <v>int_end</v>
          </cell>
          <cell r="F984">
            <v>0</v>
          </cell>
          <cell r="G984">
            <v>751.25722437999866</v>
          </cell>
          <cell r="H984">
            <v>1508.867313249666</v>
          </cell>
          <cell r="I984">
            <v>16968.558155402763</v>
          </cell>
          <cell r="J984">
            <v>67076.029772293885</v>
          </cell>
          <cell r="K984">
            <v>152524.03823371761</v>
          </cell>
          <cell r="L984">
            <v>280589.40747165674</v>
          </cell>
          <cell r="M984">
            <v>426127.10680016142</v>
          </cell>
          <cell r="N984">
            <v>645452.69912570808</v>
          </cell>
          <cell r="O984">
            <v>908361.04742602911</v>
          </cell>
          <cell r="P984">
            <v>1221708.4429703488</v>
          </cell>
          <cell r="Q984">
            <v>1610776.8614888485</v>
          </cell>
          <cell r="R984">
            <v>2016155.0525181009</v>
          </cell>
          <cell r="S984">
            <v>2443365.9087442891</v>
          </cell>
          <cell r="T984">
            <v>2893588.3940880476</v>
          </cell>
          <cell r="U984">
            <v>3368065.136521725</v>
          </cell>
          <cell r="V984">
            <v>3868105.8659281768</v>
          </cell>
          <cell r="W984">
            <v>4395091.0376039334</v>
          </cell>
          <cell r="X984">
            <v>4950475.6514315363</v>
          </cell>
          <cell r="Y984">
            <v>5535793.2772871861</v>
          </cell>
          <cell r="Z984">
            <v>6152660.2978203967</v>
          </cell>
          <cell r="AA984">
            <v>6802780.3803437566</v>
          </cell>
          <cell r="AB984">
            <v>7487949.190204734</v>
          </cell>
          <cell r="AC984">
            <v>8210059.35867956</v>
          </cell>
          <cell r="AD984">
            <v>8971105.7191333827</v>
          </cell>
          <cell r="AE984">
            <v>9773190.8259330671</v>
          </cell>
          <cell r="AF984">
            <v>10618530.771381291</v>
          </cell>
          <cell r="AG984">
            <v>11509461.316765074</v>
          </cell>
          <cell r="AH984">
            <v>12448444.354480937</v>
          </cell>
          <cell r="AI984">
            <v>13438074.719114814</v>
          </cell>
          <cell r="AJ984">
            <v>14481087.366320277</v>
          </cell>
          <cell r="AK984">
            <v>15580364.939356189</v>
          </cell>
          <cell r="AL984">
            <v>16738945.744217398</v>
          </cell>
          <cell r="AM984">
            <v>17960032.155422468</v>
          </cell>
          <cell r="AN984">
            <v>19246999.475713968</v>
          </cell>
        </row>
        <row r="1037">
          <cell r="AN1037" t="str">
            <v xml:space="preserve"> 2044</v>
          </cell>
        </row>
        <row r="1039">
          <cell r="AN1039">
            <v>19246999.475713968</v>
          </cell>
        </row>
        <row r="1040">
          <cell r="AN1040">
            <v>0</v>
          </cell>
        </row>
        <row r="1041">
          <cell r="AN1041">
            <v>48131.355932203383</v>
          </cell>
        </row>
        <row r="1042">
          <cell r="AN1042">
            <v>-25.413450084371085</v>
          </cell>
        </row>
        <row r="1043">
          <cell r="AN1043">
            <v>0</v>
          </cell>
        </row>
        <row r="1044">
          <cell r="AN1044">
            <v>0</v>
          </cell>
        </row>
        <row r="1045">
          <cell r="AN1045">
            <v>8663.6440677966166</v>
          </cell>
        </row>
        <row r="1046">
          <cell r="AN1046">
            <v>0</v>
          </cell>
        </row>
        <row r="1048">
          <cell r="AN1048">
            <v>19303769.062263884</v>
          </cell>
        </row>
        <row r="1050">
          <cell r="AN1050">
            <v>99491.508474576258</v>
          </cell>
        </row>
        <row r="1051">
          <cell r="AN1051">
            <v>99491.508474576258</v>
          </cell>
        </row>
        <row r="1052">
          <cell r="AN1052">
            <v>0</v>
          </cell>
        </row>
        <row r="1053">
          <cell r="AN1053">
            <v>0</v>
          </cell>
        </row>
        <row r="1054">
          <cell r="AN1054">
            <v>99491.508474576258</v>
          </cell>
        </row>
        <row r="1056">
          <cell r="AN1056">
            <v>19403260.570738461</v>
          </cell>
        </row>
        <row r="1058">
          <cell r="AN1058">
            <v>3.637978807091713E-12</v>
          </cell>
        </row>
        <row r="1059">
          <cell r="AN1059">
            <v>3.637978807091713E-12</v>
          </cell>
        </row>
        <row r="1060">
          <cell r="AN1060">
            <v>0</v>
          </cell>
        </row>
        <row r="1061">
          <cell r="AN1061">
            <v>103778.5782741172</v>
          </cell>
        </row>
        <row r="1062">
          <cell r="AN1062">
            <v>0</v>
          </cell>
        </row>
        <row r="1063">
          <cell r="AN1063">
            <v>0</v>
          </cell>
        </row>
        <row r="1064">
          <cell r="AN1064">
            <v>0</v>
          </cell>
        </row>
        <row r="1065">
          <cell r="AN1065">
            <v>0</v>
          </cell>
        </row>
        <row r="1066">
          <cell r="AN1066">
            <v>103778.5782741172</v>
          </cell>
        </row>
        <row r="1068">
          <cell r="AN1068">
            <v>0</v>
          </cell>
        </row>
        <row r="1070">
          <cell r="AN1070">
            <v>0</v>
          </cell>
        </row>
        <row r="1071">
          <cell r="AN1071">
            <v>18927161.992464341</v>
          </cell>
        </row>
        <row r="1072">
          <cell r="AN1072">
            <v>372320</v>
          </cell>
        </row>
        <row r="1073">
          <cell r="AN1073">
            <v>19299481.992464341</v>
          </cell>
        </row>
        <row r="1075">
          <cell r="AN1075">
            <v>19403260.570738457</v>
          </cell>
        </row>
        <row r="1076">
          <cell r="AN1076">
            <v>0</v>
          </cell>
        </row>
        <row r="1104">
          <cell r="AN1104" t="str">
            <v xml:space="preserve"> 2044</v>
          </cell>
        </row>
        <row r="1106">
          <cell r="AN1106">
            <v>6.8023494062017603E-2</v>
          </cell>
        </row>
        <row r="1107">
          <cell r="AN1107">
            <v>6.8392067710109319E-2</v>
          </cell>
        </row>
        <row r="1108">
          <cell r="AN1108">
            <v>12.492359392935072</v>
          </cell>
        </row>
        <row r="1109">
          <cell r="AN1109">
            <v>1.9795497700177025E-3</v>
          </cell>
        </row>
        <row r="1110">
          <cell r="AN1110">
            <v>0.79841636018398576</v>
          </cell>
        </row>
        <row r="1112">
          <cell r="AN1112">
            <v>0.37892313216083734</v>
          </cell>
        </row>
        <row r="1113">
          <cell r="AN1113">
            <v>1200.5241696958926</v>
          </cell>
        </row>
        <row r="1114">
          <cell r="AN1114">
            <v>0.99924897945673896</v>
          </cell>
        </row>
        <row r="1116">
          <cell r="AN1116">
            <v>504.16537403909643</v>
          </cell>
        </row>
        <row r="1117">
          <cell r="AN1117">
            <v>403.33229923127715</v>
          </cell>
        </row>
        <row r="1119">
          <cell r="AN1119">
            <v>8.5198021300994353E-2</v>
          </cell>
        </row>
        <row r="1120">
          <cell r="AN1120">
            <v>8.5659652182414142E-2</v>
          </cell>
        </row>
        <row r="1121">
          <cell r="AN1121">
            <v>15.646422112463171</v>
          </cell>
        </row>
        <row r="1123">
          <cell r="AN1123" t="str">
            <v>-</v>
          </cell>
        </row>
        <row r="1124">
          <cell r="AN1124">
            <v>3.1041193598454715E-13</v>
          </cell>
        </row>
        <row r="1126">
          <cell r="AN1126">
            <v>186.00918786221533</v>
          </cell>
        </row>
        <row r="1127">
          <cell r="AN1127">
            <v>185.46191692302415</v>
          </cell>
        </row>
        <row r="1128">
          <cell r="AN1128">
            <v>185.46216180448724</v>
          </cell>
        </row>
        <row r="1129">
          <cell r="AN1129">
            <v>19199990.483989768</v>
          </cell>
        </row>
        <row r="1131">
          <cell r="AN1131">
            <v>0.99465148767673506</v>
          </cell>
        </row>
        <row r="1132">
          <cell r="AN1132">
            <v>185.96787808643271</v>
          </cell>
        </row>
        <row r="1133">
          <cell r="AN1133">
            <v>0</v>
          </cell>
        </row>
        <row r="1134">
          <cell r="AN1134" t="str">
            <v>-</v>
          </cell>
        </row>
        <row r="1135">
          <cell r="AN1135" t="str">
            <v>-</v>
          </cell>
        </row>
        <row r="1213">
          <cell r="AN1213" t="str">
            <v xml:space="preserve"> 2044</v>
          </cell>
        </row>
        <row r="1218">
          <cell r="AN1218">
            <v>0.1125</v>
          </cell>
        </row>
        <row r="1219">
          <cell r="AN1219">
            <v>0.11250000000000004</v>
          </cell>
        </row>
        <row r="1220">
          <cell r="AN1220">
            <v>37.514630065774526</v>
          </cell>
        </row>
        <row r="1223">
          <cell r="AN1223">
            <v>1281635.3897101255</v>
          </cell>
        </row>
        <row r="1224">
          <cell r="AN1224">
            <v>0</v>
          </cell>
        </row>
        <row r="1225">
          <cell r="AN1225">
            <v>5331.9305813737446</v>
          </cell>
        </row>
        <row r="1226">
          <cell r="AN1226" t="str">
            <v/>
          </cell>
        </row>
        <row r="1228">
          <cell r="AN1228" t="str">
            <v/>
          </cell>
        </row>
        <row r="1229">
          <cell r="AN1229" t="str">
            <v/>
          </cell>
        </row>
        <row r="1230">
          <cell r="AN1230">
            <v>0</v>
          </cell>
        </row>
        <row r="1231">
          <cell r="AN1231" t="str">
            <v/>
          </cell>
        </row>
        <row r="1233">
          <cell r="AN1233" t="str">
            <v/>
          </cell>
        </row>
        <row r="1235">
          <cell r="AN1235">
            <v>1286967.3202914991</v>
          </cell>
        </row>
        <row r="1236">
          <cell r="AN1236">
            <v>34305.744666415609</v>
          </cell>
        </row>
        <row r="1237">
          <cell r="AN1237">
            <v>1895332.4049357388</v>
          </cell>
        </row>
        <row r="1240">
          <cell r="AN1240">
            <v>18874679.475713968</v>
          </cell>
        </row>
        <row r="1241">
          <cell r="AN1241">
            <v>1</v>
          </cell>
        </row>
        <row r="1242">
          <cell r="AN1242">
            <v>0</v>
          </cell>
        </row>
        <row r="1246">
          <cell r="AN1246">
            <v>1</v>
          </cell>
        </row>
        <row r="1247">
          <cell r="AN1247">
            <v>0</v>
          </cell>
        </row>
        <row r="1251">
          <cell r="AN1251">
            <v>-5331.9305813737446</v>
          </cell>
        </row>
        <row r="1252">
          <cell r="AN1252">
            <v>-142.12936585074286</v>
          </cell>
        </row>
        <row r="1284">
          <cell r="AN1284" t="str">
            <v xml:space="preserve"> 2044</v>
          </cell>
        </row>
        <row r="1289">
          <cell r="AN1289">
            <v>0.1125</v>
          </cell>
        </row>
        <row r="1290">
          <cell r="AN1290">
            <v>0.11250000000000004</v>
          </cell>
        </row>
        <row r="1291">
          <cell r="AN1291">
            <v>37.514630065774526</v>
          </cell>
        </row>
        <row r="1294">
          <cell r="AN1294">
            <v>1281635.3897101255</v>
          </cell>
        </row>
        <row r="1295">
          <cell r="AN1295" t="str">
            <v/>
          </cell>
        </row>
        <row r="1296">
          <cell r="AN1296">
            <v>5331.9305813737446</v>
          </cell>
        </row>
        <row r="1297">
          <cell r="AN1297" t="str">
            <v/>
          </cell>
        </row>
        <row r="1298">
          <cell r="AN1298">
            <v>0</v>
          </cell>
        </row>
        <row r="1299">
          <cell r="AN1299">
            <v>0</v>
          </cell>
        </row>
        <row r="1300">
          <cell r="AN1300">
            <v>0</v>
          </cell>
        </row>
        <row r="1301">
          <cell r="AN1301">
            <v>0</v>
          </cell>
        </row>
        <row r="1302">
          <cell r="AN1302" t="str">
            <v/>
          </cell>
        </row>
        <row r="1304">
          <cell r="AN1304" t="str">
            <v/>
          </cell>
        </row>
        <row r="1306">
          <cell r="AN1306">
            <v>1286967.3202914991</v>
          </cell>
        </row>
        <row r="1307">
          <cell r="AN1307">
            <v>34305.744666415609</v>
          </cell>
        </row>
        <row r="1308">
          <cell r="AN1308">
            <v>2178784.2102354574</v>
          </cell>
        </row>
        <row r="1311">
          <cell r="AN1311">
            <v>19246999.475713968</v>
          </cell>
        </row>
        <row r="1312">
          <cell r="AN1312">
            <v>1</v>
          </cell>
        </row>
        <row r="1313">
          <cell r="AN1313">
            <v>0</v>
          </cell>
        </row>
        <row r="1317">
          <cell r="AN1317">
            <v>1</v>
          </cell>
        </row>
        <row r="1318">
          <cell r="AN1318">
            <v>0</v>
          </cell>
        </row>
        <row r="1322">
          <cell r="AN1322">
            <v>-5331.9305813737446</v>
          </cell>
        </row>
        <row r="1323">
          <cell r="AN1323">
            <v>-142.12936585074286</v>
          </cell>
        </row>
        <row r="1355">
          <cell r="AN1355" t="str">
            <v xml:space="preserve"> 2044</v>
          </cell>
        </row>
        <row r="1358">
          <cell r="AN1358">
            <v>8.2500000000000004E-2</v>
          </cell>
        </row>
        <row r="1359">
          <cell r="AN1359">
            <v>8.2500000000000018E-2</v>
          </cell>
        </row>
        <row r="1360">
          <cell r="AN1360">
            <v>14.809785584350175</v>
          </cell>
        </row>
        <row r="1363">
          <cell r="AN1363">
            <v>1281635.3897101255</v>
          </cell>
        </row>
        <row r="1364">
          <cell r="AN1364">
            <v>0</v>
          </cell>
        </row>
        <row r="1365">
          <cell r="AN1365">
            <v>5331.9305813737446</v>
          </cell>
        </row>
        <row r="1366">
          <cell r="AN1366">
            <v>0</v>
          </cell>
        </row>
        <row r="1367">
          <cell r="AN1367">
            <v>0</v>
          </cell>
        </row>
        <row r="1368">
          <cell r="AN1368" t="str">
            <v/>
          </cell>
        </row>
        <row r="1369">
          <cell r="AN1369" t="str">
            <v/>
          </cell>
        </row>
        <row r="1370">
          <cell r="AN1370">
            <v>0</v>
          </cell>
        </row>
        <row r="1371">
          <cell r="AN1371">
            <v>0</v>
          </cell>
        </row>
        <row r="1373">
          <cell r="AN1373" t="str">
            <v/>
          </cell>
        </row>
        <row r="1375">
          <cell r="AN1375">
            <v>1286967.3202914991</v>
          </cell>
        </row>
        <row r="1376">
          <cell r="AN1376">
            <v>86899.79425843044</v>
          </cell>
        </row>
        <row r="1377">
          <cell r="AN1377">
            <v>3545187.2757239244</v>
          </cell>
        </row>
        <row r="1380">
          <cell r="AN1380">
            <v>19246999.475713968</v>
          </cell>
        </row>
        <row r="1381">
          <cell r="AN1381">
            <v>1</v>
          </cell>
        </row>
        <row r="1382">
          <cell r="AN1382">
            <v>0</v>
          </cell>
        </row>
        <row r="1386">
          <cell r="AN1386">
            <v>1</v>
          </cell>
        </row>
        <row r="1387">
          <cell r="AN1387">
            <v>0</v>
          </cell>
        </row>
        <row r="1391">
          <cell r="AN1391">
            <v>-5331.9305813737446</v>
          </cell>
        </row>
        <row r="1392">
          <cell r="AN1392">
            <v>-360.02753389003232</v>
          </cell>
        </row>
        <row r="1424">
          <cell r="AN1424" t="str">
            <v xml:space="preserve"> 2044</v>
          </cell>
        </row>
        <row r="1427">
          <cell r="AN1427">
            <v>0.1125</v>
          </cell>
        </row>
        <row r="1428">
          <cell r="AN1428">
            <v>0.11250000000000004</v>
          </cell>
        </row>
        <row r="1429">
          <cell r="AN1429">
            <v>37.514630065774526</v>
          </cell>
        </row>
        <row r="1435">
          <cell r="AN1435">
            <v>34305.744666415609</v>
          </cell>
        </row>
        <row r="1436">
          <cell r="AN1436">
            <v>0</v>
          </cell>
        </row>
        <row r="1437">
          <cell r="AN1437">
            <v>1398.9879857099797</v>
          </cell>
        </row>
        <row r="1438">
          <cell r="AN1438">
            <v>34021.060746606709</v>
          </cell>
        </row>
        <row r="1451">
          <cell r="AN1451" t="str">
            <v xml:space="preserve"> 2044</v>
          </cell>
        </row>
        <row r="1466">
          <cell r="AN1466">
            <v>0</v>
          </cell>
        </row>
        <row r="1468">
          <cell r="AN1468">
            <v>354600.6157505422</v>
          </cell>
        </row>
        <row r="1469">
          <cell r="AN1469">
            <v>252598.56936176747</v>
          </cell>
        </row>
        <row r="1475">
          <cell r="AN1475">
            <v>0</v>
          </cell>
        </row>
        <row r="1476">
          <cell r="AN1476">
            <v>0</v>
          </cell>
        </row>
        <row r="1477">
          <cell r="AN1477">
            <v>0</v>
          </cell>
        </row>
        <row r="1480">
          <cell r="AN1480">
            <v>0</v>
          </cell>
        </row>
        <row r="1481">
          <cell r="AN1481">
            <v>0</v>
          </cell>
        </row>
        <row r="1482">
          <cell r="AN1482">
            <v>0</v>
          </cell>
        </row>
        <row r="1486">
          <cell r="AN1486">
            <v>354600.6157505422</v>
          </cell>
        </row>
        <row r="1487">
          <cell r="AN1487">
            <v>252598.56936176747</v>
          </cell>
        </row>
        <row r="1490">
          <cell r="AN1490">
            <v>37.514630065774526</v>
          </cell>
        </row>
        <row r="1491">
          <cell r="AN1491">
            <v>9452.3287349180773</v>
          </cell>
        </row>
        <row r="1492">
          <cell r="AN1492">
            <v>6733.3349394325778</v>
          </cell>
        </row>
        <row r="1498">
          <cell r="AN1498" t="str">
            <v xml:space="preserve"> 2044</v>
          </cell>
        </row>
        <row r="1500">
          <cell r="AN1500">
            <v>1598523.7427500705</v>
          </cell>
        </row>
        <row r="1501">
          <cell r="AN1501">
            <v>1600707.2667986739</v>
          </cell>
        </row>
        <row r="1502">
          <cell r="AN1502">
            <v>1595359.3854427417</v>
          </cell>
        </row>
        <row r="1503">
          <cell r="AN1503">
            <v>1276287.5083541933</v>
          </cell>
        </row>
        <row r="1504">
          <cell r="AN1504">
            <v>0</v>
          </cell>
        </row>
        <row r="1507">
          <cell r="AN1507">
            <v>0</v>
          </cell>
        </row>
        <row r="1508">
          <cell r="AN1508">
            <v>5331.9305813737446</v>
          </cell>
        </row>
        <row r="1530">
          <cell r="AN1530">
            <v>0</v>
          </cell>
        </row>
        <row r="1532">
          <cell r="AN1532">
            <v>0</v>
          </cell>
        </row>
        <row r="1533">
          <cell r="AN1533">
            <v>0</v>
          </cell>
        </row>
        <row r="1534">
          <cell r="AN1534">
            <v>0</v>
          </cell>
        </row>
        <row r="1536">
          <cell r="AN1536" t="str">
            <v>-</v>
          </cell>
        </row>
      </sheetData>
      <sheetData sheetId="2">
        <row r="6">
          <cell r="A6" t="str">
            <v>Включение проектов в суммарные результаты:</v>
          </cell>
        </row>
        <row r="11">
          <cell r="AN11" t="str">
            <v xml:space="preserve"> 2044</v>
          </cell>
        </row>
        <row r="16">
          <cell r="AN16">
            <v>287734.27369501267</v>
          </cell>
        </row>
        <row r="17">
          <cell r="AN17">
            <v>287734.27369501267</v>
          </cell>
        </row>
        <row r="18">
          <cell r="AN18">
            <v>-393.03432874862358</v>
          </cell>
        </row>
        <row r="19">
          <cell r="AN19">
            <v>-393.03432874862358</v>
          </cell>
        </row>
        <row r="20">
          <cell r="AN20">
            <v>0</v>
          </cell>
        </row>
        <row r="21">
          <cell r="AN21">
            <v>0</v>
          </cell>
        </row>
        <row r="22">
          <cell r="AN22">
            <v>0</v>
          </cell>
        </row>
        <row r="23">
          <cell r="AN23">
            <v>0</v>
          </cell>
        </row>
        <row r="24">
          <cell r="AN24">
            <v>8663.6440677966166</v>
          </cell>
        </row>
        <row r="25">
          <cell r="AN25">
            <v>8663.6440677966166</v>
          </cell>
        </row>
        <row r="26">
          <cell r="AN26">
            <v>288127.30802376126</v>
          </cell>
        </row>
        <row r="27">
          <cell r="AN27">
            <v>288127.30802376126</v>
          </cell>
        </row>
        <row r="28">
          <cell r="AN28">
            <v>0</v>
          </cell>
        </row>
        <row r="29">
          <cell r="AN29">
            <v>0</v>
          </cell>
        </row>
        <row r="30">
          <cell r="AN30">
            <v>288127.30802376126</v>
          </cell>
        </row>
        <row r="31">
          <cell r="AN31">
            <v>288127.30802376126</v>
          </cell>
        </row>
        <row r="33">
          <cell r="AN33">
            <v>319071.87708854838</v>
          </cell>
        </row>
        <row r="34">
          <cell r="AN34">
            <v>319071.87708854838</v>
          </cell>
        </row>
        <row r="35">
          <cell r="AN35">
            <v>0</v>
          </cell>
        </row>
        <row r="36">
          <cell r="AN36">
            <v>0</v>
          </cell>
        </row>
        <row r="37">
          <cell r="AN37">
            <v>0</v>
          </cell>
        </row>
        <row r="38">
          <cell r="AN38">
            <v>0</v>
          </cell>
        </row>
        <row r="39">
          <cell r="AN39">
            <v>1595359.3854427417</v>
          </cell>
        </row>
        <row r="40">
          <cell r="AN40">
            <v>1595359.3854427417</v>
          </cell>
        </row>
        <row r="41">
          <cell r="AN41">
            <v>0</v>
          </cell>
        </row>
        <row r="42">
          <cell r="AN42">
            <v>0</v>
          </cell>
        </row>
        <row r="43">
          <cell r="AN43">
            <v>0</v>
          </cell>
        </row>
        <row r="44">
          <cell r="AN44">
            <v>0</v>
          </cell>
        </row>
        <row r="47">
          <cell r="AN47" t="str">
            <v xml:space="preserve"> 2044</v>
          </cell>
        </row>
        <row r="49">
          <cell r="AN49">
            <v>1598523.7427500705</v>
          </cell>
        </row>
        <row r="50">
          <cell r="AN50">
            <v>1598523.7427500705</v>
          </cell>
        </row>
        <row r="51">
          <cell r="AN51">
            <v>3164.3573073287389</v>
          </cell>
        </row>
        <row r="52">
          <cell r="AN52">
            <v>3164.3573073287389</v>
          </cell>
        </row>
        <row r="53">
          <cell r="AN53">
            <v>1965.3091251597</v>
          </cell>
        </row>
        <row r="54">
          <cell r="AN54">
            <v>1965.3091251597</v>
          </cell>
        </row>
        <row r="55">
          <cell r="AN55">
            <v>0</v>
          </cell>
        </row>
        <row r="56">
          <cell r="AN56">
            <v>0</v>
          </cell>
        </row>
        <row r="57">
          <cell r="AN57">
            <v>0</v>
          </cell>
        </row>
        <row r="58">
          <cell r="AN58">
            <v>0</v>
          </cell>
        </row>
        <row r="59">
          <cell r="AN59">
            <v>-4148.8331737631643</v>
          </cell>
        </row>
        <row r="60">
          <cell r="AN60">
            <v>-4148.8331737631643</v>
          </cell>
        </row>
        <row r="61">
          <cell r="AN61">
            <v>0</v>
          </cell>
        </row>
        <row r="62">
          <cell r="AN62">
            <v>0</v>
          </cell>
        </row>
        <row r="63">
          <cell r="AN63">
            <v>5347.8813559322034</v>
          </cell>
        </row>
        <row r="64">
          <cell r="AN64">
            <v>5347.8813559322034</v>
          </cell>
        </row>
        <row r="65">
          <cell r="AN65">
            <v>1595359.3854427417</v>
          </cell>
        </row>
        <row r="66">
          <cell r="AN66">
            <v>1595359.3854427417</v>
          </cell>
        </row>
        <row r="67">
          <cell r="AN67">
            <v>0</v>
          </cell>
        </row>
        <row r="68">
          <cell r="AN68">
            <v>0</v>
          </cell>
        </row>
        <row r="69">
          <cell r="AN69">
            <v>0</v>
          </cell>
        </row>
        <row r="70">
          <cell r="AN70">
            <v>0</v>
          </cell>
        </row>
        <row r="71">
          <cell r="AN71">
            <v>1595359.3854427417</v>
          </cell>
        </row>
        <row r="72">
          <cell r="AN72">
            <v>1595359.3854427417</v>
          </cell>
        </row>
        <row r="73">
          <cell r="AN73">
            <v>0</v>
          </cell>
        </row>
        <row r="74">
          <cell r="AN74">
            <v>0</v>
          </cell>
        </row>
        <row r="75">
          <cell r="AN75">
            <v>0</v>
          </cell>
        </row>
        <row r="76">
          <cell r="AN76">
            <v>0</v>
          </cell>
        </row>
        <row r="77">
          <cell r="AN77">
            <v>0</v>
          </cell>
        </row>
        <row r="78">
          <cell r="AN78">
            <v>0</v>
          </cell>
        </row>
        <row r="79">
          <cell r="AN79">
            <v>0</v>
          </cell>
        </row>
        <row r="80">
          <cell r="AN80">
            <v>0</v>
          </cell>
        </row>
        <row r="81">
          <cell r="AN81">
            <v>0</v>
          </cell>
        </row>
        <row r="82">
          <cell r="AN82">
            <v>0</v>
          </cell>
        </row>
        <row r="83">
          <cell r="AN83">
            <v>1595359.3854427417</v>
          </cell>
        </row>
        <row r="84">
          <cell r="AN84">
            <v>1595359.3854427417</v>
          </cell>
        </row>
        <row r="85">
          <cell r="AN85">
            <v>319071.87708854838</v>
          </cell>
        </row>
        <row r="86">
          <cell r="AN86">
            <v>319071.87708854838</v>
          </cell>
        </row>
        <row r="87">
          <cell r="AN87">
            <v>1276287.5083541933</v>
          </cell>
        </row>
        <row r="88">
          <cell r="AN88">
            <v>1276287.5083541933</v>
          </cell>
        </row>
        <row r="89">
          <cell r="AN89">
            <v>0</v>
          </cell>
        </row>
        <row r="90">
          <cell r="AN90">
            <v>0</v>
          </cell>
        </row>
        <row r="91">
          <cell r="AN91">
            <v>1276287.5083541933</v>
          </cell>
        </row>
        <row r="92">
          <cell r="AN92">
            <v>1276287.5083541933</v>
          </cell>
        </row>
        <row r="93">
          <cell r="AN93">
            <v>18927161.992464341</v>
          </cell>
        </row>
        <row r="94">
          <cell r="AN94">
            <v>18927161.992464341</v>
          </cell>
        </row>
        <row r="147">
          <cell r="AN147" t="str">
            <v xml:space="preserve"> 2044</v>
          </cell>
        </row>
        <row r="149">
          <cell r="AN149">
            <v>1886258.0164450831</v>
          </cell>
        </row>
        <row r="150">
          <cell r="AN150">
            <v>1886258.0164450831</v>
          </cell>
        </row>
        <row r="151">
          <cell r="AN151">
            <v>-2319.064767688446</v>
          </cell>
        </row>
        <row r="152">
          <cell r="AN152">
            <v>-2319.064767688446</v>
          </cell>
        </row>
        <row r="153">
          <cell r="AN153">
            <v>0</v>
          </cell>
        </row>
        <row r="154">
          <cell r="AN154">
            <v>0</v>
          </cell>
        </row>
        <row r="155">
          <cell r="AN155">
            <v>4895.6231450405339</v>
          </cell>
        </row>
        <row r="156">
          <cell r="AN156">
            <v>4895.6231450405339</v>
          </cell>
        </row>
        <row r="157">
          <cell r="AN157">
            <v>-607199.18511230964</v>
          </cell>
        </row>
        <row r="158">
          <cell r="AN158">
            <v>-607199.18511230964</v>
          </cell>
        </row>
        <row r="159">
          <cell r="AN159">
            <v>0</v>
          </cell>
        </row>
        <row r="160">
          <cell r="AN160">
            <v>0</v>
          </cell>
        </row>
        <row r="161">
          <cell r="AN161">
            <v>0</v>
          </cell>
        </row>
        <row r="162">
          <cell r="AN162">
            <v>0</v>
          </cell>
        </row>
        <row r="163">
          <cell r="AN163">
            <v>0</v>
          </cell>
        </row>
        <row r="164">
          <cell r="AN164">
            <v>0</v>
          </cell>
        </row>
        <row r="166">
          <cell r="AN166">
            <v>1281635.3897101255</v>
          </cell>
        </row>
        <row r="168">
          <cell r="AN168">
            <v>0</v>
          </cell>
        </row>
        <row r="169">
          <cell r="AN169">
            <v>0</v>
          </cell>
        </row>
        <row r="170">
          <cell r="AN170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5331.9305813737446</v>
          </cell>
        </row>
        <row r="175">
          <cell r="AN175">
            <v>5331.9305813737446</v>
          </cell>
        </row>
        <row r="176">
          <cell r="AN176">
            <v>0</v>
          </cell>
        </row>
        <row r="177">
          <cell r="AN177">
            <v>0</v>
          </cell>
        </row>
        <row r="179">
          <cell r="AN179">
            <v>5331.9305813737446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4">
          <cell r="AN184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7">
          <cell r="AN187">
            <v>0</v>
          </cell>
        </row>
        <row r="188">
          <cell r="AN188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3">
          <cell r="AN193">
            <v>0</v>
          </cell>
        </row>
        <row r="194">
          <cell r="AN194">
            <v>0</v>
          </cell>
        </row>
        <row r="196">
          <cell r="AN196">
            <v>0</v>
          </cell>
        </row>
        <row r="198">
          <cell r="AN198">
            <v>1286967.3202914991</v>
          </cell>
        </row>
        <row r="199">
          <cell r="AN199">
            <v>19246999.475713968</v>
          </cell>
        </row>
        <row r="252">
          <cell r="AN252" t="str">
            <v xml:space="preserve"> 2044</v>
          </cell>
        </row>
        <row r="254">
          <cell r="AN254">
            <v>19246999.475713968</v>
          </cell>
        </row>
        <row r="255">
          <cell r="AN255">
            <v>19246999.475713968</v>
          </cell>
        </row>
        <row r="256">
          <cell r="AN256">
            <v>0</v>
          </cell>
        </row>
        <row r="257">
          <cell r="AN257">
            <v>0</v>
          </cell>
        </row>
        <row r="258">
          <cell r="AN258">
            <v>48131.355932203383</v>
          </cell>
        </row>
        <row r="259">
          <cell r="AN259">
            <v>48131.355932203383</v>
          </cell>
        </row>
        <row r="260">
          <cell r="AN260">
            <v>-25.413450084371085</v>
          </cell>
        </row>
        <row r="261">
          <cell r="AN261">
            <v>-25.413450084371085</v>
          </cell>
        </row>
        <row r="262">
          <cell r="AN262">
            <v>0</v>
          </cell>
        </row>
        <row r="263">
          <cell r="AN263">
            <v>0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8663.6440677966166</v>
          </cell>
        </row>
        <row r="267">
          <cell r="AN267">
            <v>8663.6440677966166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3">
          <cell r="AN273">
            <v>19303769.062263884</v>
          </cell>
        </row>
        <row r="275">
          <cell r="AN275">
            <v>99491.508474576258</v>
          </cell>
        </row>
        <row r="276">
          <cell r="AN276">
            <v>99491.508474576258</v>
          </cell>
        </row>
        <row r="277">
          <cell r="AN277">
            <v>99491.508474576258</v>
          </cell>
        </row>
        <row r="278">
          <cell r="AN278">
            <v>99491.508474576258</v>
          </cell>
        </row>
        <row r="279">
          <cell r="AN279">
            <v>0</v>
          </cell>
        </row>
        <row r="280">
          <cell r="AN280">
            <v>0</v>
          </cell>
        </row>
        <row r="281">
          <cell r="AN281">
            <v>0</v>
          </cell>
        </row>
        <row r="282">
          <cell r="AN282">
            <v>0</v>
          </cell>
        </row>
        <row r="284">
          <cell r="AN284">
            <v>99491.508474576258</v>
          </cell>
        </row>
        <row r="286">
          <cell r="AN286">
            <v>19403260.570738461</v>
          </cell>
        </row>
        <row r="288">
          <cell r="AN288">
            <v>3.637978807091713E-12</v>
          </cell>
        </row>
        <row r="289">
          <cell r="AN289">
            <v>3.637978807091713E-12</v>
          </cell>
        </row>
        <row r="290">
          <cell r="AN290">
            <v>3.637978807091713E-12</v>
          </cell>
        </row>
        <row r="291">
          <cell r="AN291">
            <v>3.637978807091713E-12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103778.5782741172</v>
          </cell>
        </row>
        <row r="295">
          <cell r="AN295">
            <v>103778.5782741172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5">
          <cell r="AN305">
            <v>103778.5782741172</v>
          </cell>
        </row>
        <row r="307">
          <cell r="AN307">
            <v>0</v>
          </cell>
        </row>
        <row r="308">
          <cell r="AN308">
            <v>0</v>
          </cell>
        </row>
        <row r="310">
          <cell r="AN310">
            <v>0</v>
          </cell>
        </row>
        <row r="311">
          <cell r="AN311">
            <v>0</v>
          </cell>
        </row>
        <row r="312">
          <cell r="AN312">
            <v>18927161.992464341</v>
          </cell>
        </row>
        <row r="313">
          <cell r="AN313">
            <v>18927161.992464341</v>
          </cell>
        </row>
        <row r="314">
          <cell r="AN314">
            <v>372320</v>
          </cell>
        </row>
        <row r="315">
          <cell r="AN315">
            <v>372320</v>
          </cell>
        </row>
        <row r="317">
          <cell r="AN317">
            <v>19299481.992464341</v>
          </cell>
        </row>
        <row r="319">
          <cell r="AN319">
            <v>19403260.570738457</v>
          </cell>
        </row>
        <row r="320">
          <cell r="AN320">
            <v>0</v>
          </cell>
        </row>
        <row r="348">
          <cell r="AN348" t="str">
            <v xml:space="preserve"> 2044</v>
          </cell>
        </row>
        <row r="350">
          <cell r="AN350">
            <v>6.8023494062017603E-2</v>
          </cell>
        </row>
        <row r="351">
          <cell r="AN351">
            <v>6.8392067710109319E-2</v>
          </cell>
        </row>
        <row r="352">
          <cell r="AN352">
            <v>12.492359392935072</v>
          </cell>
        </row>
        <row r="353">
          <cell r="AN353">
            <v>1.9795497700177025E-3</v>
          </cell>
        </row>
        <row r="354">
          <cell r="AN354">
            <v>0.79841636018398576</v>
          </cell>
        </row>
        <row r="356">
          <cell r="AN356">
            <v>504.16537403909643</v>
          </cell>
        </row>
        <row r="357">
          <cell r="AN357">
            <v>403.33229923127715</v>
          </cell>
        </row>
        <row r="359">
          <cell r="AN359">
            <v>8.5198021300994353E-2</v>
          </cell>
        </row>
        <row r="360">
          <cell r="AN360">
            <v>8.5659652182414142E-2</v>
          </cell>
        </row>
        <row r="361">
          <cell r="AN361">
            <v>15.646422112463171</v>
          </cell>
        </row>
        <row r="363">
          <cell r="AN363" t="str">
            <v>-</v>
          </cell>
        </row>
        <row r="364">
          <cell r="AN364">
            <v>3.1041193598454715E-13</v>
          </cell>
        </row>
        <row r="366">
          <cell r="AN366">
            <v>186.00918786221533</v>
          </cell>
        </row>
        <row r="367">
          <cell r="AN367">
            <v>185.46191692302415</v>
          </cell>
        </row>
        <row r="368">
          <cell r="AN368">
            <v>185.46216180448724</v>
          </cell>
        </row>
        <row r="369">
          <cell r="AN369">
            <v>19199990.483989768</v>
          </cell>
        </row>
        <row r="371">
          <cell r="AN371">
            <v>0.99465148767673506</v>
          </cell>
        </row>
        <row r="372">
          <cell r="AN372">
            <v>185.96787808643271</v>
          </cell>
        </row>
        <row r="373">
          <cell r="AN373">
            <v>0</v>
          </cell>
        </row>
        <row r="374">
          <cell r="AN374" t="str">
            <v>-</v>
          </cell>
        </row>
        <row r="375">
          <cell r="AN375" t="str">
            <v>-</v>
          </cell>
        </row>
        <row r="453">
          <cell r="AN453" t="str">
            <v xml:space="preserve"> 2044</v>
          </cell>
        </row>
        <row r="457">
          <cell r="AN457">
            <v>0.16</v>
          </cell>
        </row>
        <row r="458">
          <cell r="AN458">
            <v>0.15999999999999992</v>
          </cell>
        </row>
        <row r="459">
          <cell r="AN459">
            <v>155.44316618216098</v>
          </cell>
        </row>
        <row r="462">
          <cell r="AN462">
            <v>1281635.3897101255</v>
          </cell>
        </row>
        <row r="463">
          <cell r="AN463">
            <v>0</v>
          </cell>
        </row>
        <row r="464">
          <cell r="AN464">
            <v>5331.9305813737446</v>
          </cell>
        </row>
        <row r="465">
          <cell r="AN465" t="str">
            <v/>
          </cell>
        </row>
        <row r="467">
          <cell r="AN467" t="str">
            <v/>
          </cell>
        </row>
        <row r="468">
          <cell r="AN468" t="str">
            <v/>
          </cell>
        </row>
        <row r="469">
          <cell r="AN469">
            <v>0</v>
          </cell>
        </row>
        <row r="470">
          <cell r="AN470" t="str">
            <v/>
          </cell>
        </row>
        <row r="471">
          <cell r="AN471" t="str">
            <v/>
          </cell>
        </row>
        <row r="473">
          <cell r="AN473">
            <v>1286967.3202914991</v>
          </cell>
        </row>
        <row r="474">
          <cell r="AN474">
            <v>8279.343195977659</v>
          </cell>
        </row>
        <row r="475">
          <cell r="AN475">
            <v>875878.96295036958</v>
          </cell>
        </row>
        <row r="478">
          <cell r="AN478">
            <v>18874679.475713968</v>
          </cell>
        </row>
        <row r="479">
          <cell r="AN479">
            <v>1</v>
          </cell>
        </row>
        <row r="480">
          <cell r="AN480">
            <v>0</v>
          </cell>
        </row>
        <row r="484">
          <cell r="AN484">
            <v>1</v>
          </cell>
        </row>
        <row r="485">
          <cell r="AN485">
            <v>0</v>
          </cell>
        </row>
        <row r="489">
          <cell r="AN489">
            <v>-5331.9305813737446</v>
          </cell>
        </row>
        <row r="490">
          <cell r="AN490">
            <v>-34.301479520337054</v>
          </cell>
        </row>
        <row r="522">
          <cell r="AN522" t="str">
            <v xml:space="preserve"> 2044</v>
          </cell>
        </row>
        <row r="526">
          <cell r="AN526">
            <v>0.2</v>
          </cell>
        </row>
        <row r="527">
          <cell r="AN527">
            <v>0.19999999999999996</v>
          </cell>
        </row>
        <row r="528">
          <cell r="AN528">
            <v>492.2235242952022</v>
          </cell>
        </row>
        <row r="531">
          <cell r="AN531">
            <v>1281635.3897101255</v>
          </cell>
        </row>
        <row r="532">
          <cell r="AN532" t="str">
            <v/>
          </cell>
        </row>
        <row r="533">
          <cell r="AN533">
            <v>5331.9305813737446</v>
          </cell>
        </row>
        <row r="534">
          <cell r="AN534" t="str">
            <v/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 t="str">
            <v/>
          </cell>
        </row>
        <row r="540">
          <cell r="AN540" t="str">
            <v/>
          </cell>
        </row>
        <row r="542">
          <cell r="AN542">
            <v>1286967.3202914991</v>
          </cell>
        </row>
        <row r="543">
          <cell r="AN543">
            <v>2614.5993776592923</v>
          </cell>
        </row>
        <row r="544">
          <cell r="AN544">
            <v>711596.77768437343</v>
          </cell>
        </row>
        <row r="547">
          <cell r="AN547">
            <v>19246999.475713968</v>
          </cell>
        </row>
        <row r="548">
          <cell r="AN548">
            <v>1</v>
          </cell>
        </row>
        <row r="549">
          <cell r="AN549">
            <v>0</v>
          </cell>
        </row>
        <row r="553">
          <cell r="AN553">
            <v>1</v>
          </cell>
        </row>
        <row r="554">
          <cell r="AN554">
            <v>0</v>
          </cell>
        </row>
        <row r="558">
          <cell r="AN558">
            <v>-5331.9305813737446</v>
          </cell>
        </row>
        <row r="559">
          <cell r="AN559">
            <v>-10.832335957547643</v>
          </cell>
        </row>
        <row r="591">
          <cell r="AN591" t="str">
            <v xml:space="preserve"> 2044</v>
          </cell>
        </row>
        <row r="594">
          <cell r="AN594">
            <v>0.2</v>
          </cell>
        </row>
        <row r="595">
          <cell r="AN595">
            <v>0.19999999999999996</v>
          </cell>
        </row>
        <row r="596">
          <cell r="AN596">
            <v>492.2235242952022</v>
          </cell>
        </row>
        <row r="599">
          <cell r="AN599">
            <v>1281635.3897101255</v>
          </cell>
        </row>
        <row r="600">
          <cell r="AN600">
            <v>0</v>
          </cell>
        </row>
        <row r="601">
          <cell r="AN601">
            <v>5331.9305813737446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 t="str">
            <v/>
          </cell>
        </row>
        <row r="605">
          <cell r="AN605" t="str">
            <v/>
          </cell>
        </row>
        <row r="606">
          <cell r="AN606">
            <v>0</v>
          </cell>
        </row>
        <row r="607">
          <cell r="AN607" t="str">
            <v/>
          </cell>
        </row>
        <row r="609">
          <cell r="AN609">
            <v>1286967.3202914991</v>
          </cell>
        </row>
        <row r="610">
          <cell r="AN610">
            <v>2614.5993776592923</v>
          </cell>
        </row>
        <row r="611">
          <cell r="AN611">
            <v>711596.77768437343</v>
          </cell>
        </row>
        <row r="614">
          <cell r="AN614">
            <v>19246999.475713968</v>
          </cell>
        </row>
        <row r="615">
          <cell r="AN615">
            <v>1</v>
          </cell>
        </row>
        <row r="616">
          <cell r="AN616">
            <v>0</v>
          </cell>
        </row>
        <row r="620">
          <cell r="AN620">
            <v>1</v>
          </cell>
        </row>
        <row r="621">
          <cell r="AN621">
            <v>0</v>
          </cell>
        </row>
        <row r="625">
          <cell r="AN625">
            <v>-5331.9305813737446</v>
          </cell>
        </row>
        <row r="626">
          <cell r="AN626">
            <v>-10.832335957547643</v>
          </cell>
        </row>
        <row r="658">
          <cell r="AN658" t="str">
            <v xml:space="preserve"> 2044</v>
          </cell>
        </row>
        <row r="661">
          <cell r="AN661">
            <v>0.16</v>
          </cell>
        </row>
        <row r="662">
          <cell r="AN662">
            <v>0.15999999999999992</v>
          </cell>
        </row>
        <row r="663">
          <cell r="AN663">
            <v>155.44316618216098</v>
          </cell>
        </row>
        <row r="669">
          <cell r="AN669">
            <v>8279.343195977659</v>
          </cell>
        </row>
        <row r="670">
          <cell r="AN670">
            <v>0</v>
          </cell>
        </row>
        <row r="671">
          <cell r="AN671">
            <v>337.63154752567027</v>
          </cell>
        </row>
        <row r="672">
          <cell r="AN672">
            <v>8210.6376221038608</v>
          </cell>
        </row>
        <row r="685">
          <cell r="A685" t="str">
            <v>ОСНОВНЫЕ ПОКАЗАТЕЛИ КОМПАНИИ</v>
          </cell>
          <cell r="F685" t="str">
            <v>"0"</v>
          </cell>
          <cell r="G685" t="str">
            <v xml:space="preserve"> 2011</v>
          </cell>
          <cell r="H685" t="str">
            <v xml:space="preserve"> 2012</v>
          </cell>
          <cell r="I685" t="str">
            <v xml:space="preserve"> 2013</v>
          </cell>
          <cell r="J685" t="str">
            <v xml:space="preserve"> 2014</v>
          </cell>
          <cell r="K685" t="str">
            <v xml:space="preserve"> 2015</v>
          </cell>
          <cell r="L685" t="str">
            <v xml:space="preserve"> 2016</v>
          </cell>
          <cell r="M685" t="str">
            <v xml:space="preserve"> 2017</v>
          </cell>
          <cell r="N685" t="str">
            <v xml:space="preserve"> 2018</v>
          </cell>
          <cell r="O685" t="str">
            <v xml:space="preserve"> 2019</v>
          </cell>
          <cell r="P685" t="str">
            <v xml:space="preserve"> 2020</v>
          </cell>
          <cell r="Q685" t="str">
            <v xml:space="preserve"> 2021</v>
          </cell>
          <cell r="R685" t="str">
            <v xml:space="preserve"> 2022</v>
          </cell>
          <cell r="S685" t="str">
            <v xml:space="preserve"> 2023</v>
          </cell>
          <cell r="T685" t="str">
            <v xml:space="preserve"> 2024</v>
          </cell>
          <cell r="U685" t="str">
            <v xml:space="preserve"> 2025</v>
          </cell>
          <cell r="V685" t="str">
            <v xml:space="preserve"> 2026</v>
          </cell>
          <cell r="W685" t="str">
            <v xml:space="preserve"> 2027</v>
          </cell>
          <cell r="X685" t="str">
            <v xml:space="preserve"> 2028</v>
          </cell>
          <cell r="Y685" t="str">
            <v xml:space="preserve"> 2029</v>
          </cell>
          <cell r="Z685" t="str">
            <v xml:space="preserve"> 2030</v>
          </cell>
          <cell r="AA685" t="str">
            <v xml:space="preserve"> 2031</v>
          </cell>
          <cell r="AB685" t="str">
            <v xml:space="preserve"> 2032</v>
          </cell>
          <cell r="AC685" t="str">
            <v xml:space="preserve"> 2033</v>
          </cell>
          <cell r="AD685" t="str">
            <v xml:space="preserve"> 2034</v>
          </cell>
          <cell r="AE685" t="str">
            <v xml:space="preserve"> 2035</v>
          </cell>
          <cell r="AF685" t="str">
            <v xml:space="preserve"> 2036</v>
          </cell>
          <cell r="AG685" t="str">
            <v xml:space="preserve"> 2037</v>
          </cell>
          <cell r="AH685" t="str">
            <v xml:space="preserve"> 2038</v>
          </cell>
          <cell r="AI685" t="str">
            <v xml:space="preserve"> 2039</v>
          </cell>
          <cell r="AJ685" t="str">
            <v xml:space="preserve"> 2040</v>
          </cell>
          <cell r="AK685" t="str">
            <v xml:space="preserve"> 2041</v>
          </cell>
          <cell r="AL685" t="str">
            <v xml:space="preserve"> 2042</v>
          </cell>
          <cell r="AM685" t="str">
            <v xml:space="preserve"> 2043</v>
          </cell>
          <cell r="AN685" t="str">
            <v xml:space="preserve"> 2044</v>
          </cell>
          <cell r="AP685" t="str">
            <v>ИТОГО</v>
          </cell>
        </row>
        <row r="687">
          <cell r="A687" t="str">
            <v>Выручка от реализации (без НДС)</v>
          </cell>
          <cell r="C687" t="str">
            <v>тыс. руб.</v>
          </cell>
          <cell r="D687" t="str">
            <v>int_sum</v>
          </cell>
          <cell r="G687">
            <v>0</v>
          </cell>
          <cell r="H687">
            <v>0</v>
          </cell>
          <cell r="I687">
            <v>13932.214910074892</v>
          </cell>
          <cell r="J687">
            <v>47683.553425823287</v>
          </cell>
          <cell r="K687">
            <v>83474.267644264779</v>
          </cell>
          <cell r="L687">
            <v>128306.90555820533</v>
          </cell>
          <cell r="M687">
            <v>173874.18658930511</v>
          </cell>
          <cell r="N687">
            <v>264713.78940518433</v>
          </cell>
          <cell r="O687">
            <v>321932.69311507419</v>
          </cell>
          <cell r="P687">
            <v>384559.33301572665</v>
          </cell>
          <cell r="Q687">
            <v>476853.57293950103</v>
          </cell>
          <cell r="R687">
            <v>502603.66587823408</v>
          </cell>
          <cell r="S687">
            <v>529744.26383565878</v>
          </cell>
          <cell r="T687">
            <v>558350.45408278436</v>
          </cell>
          <cell r="U687">
            <v>588501.37860325479</v>
          </cell>
          <cell r="V687">
            <v>620280.45304783061</v>
          </cell>
          <cell r="W687">
            <v>653775.59751241351</v>
          </cell>
          <cell r="X687">
            <v>689079.47977808386</v>
          </cell>
          <cell r="Y687">
            <v>726289.7716861004</v>
          </cell>
          <cell r="Z687">
            <v>765509.41935714986</v>
          </cell>
          <cell r="AA687">
            <v>806846.92800243595</v>
          </cell>
          <cell r="AB687">
            <v>850416.66211456759</v>
          </cell>
          <cell r="AC687">
            <v>896339.16186875431</v>
          </cell>
          <cell r="AD687">
            <v>944741.47660966706</v>
          </cell>
          <cell r="AE687">
            <v>995757.51634658908</v>
          </cell>
          <cell r="AF687">
            <v>1049528.4222293049</v>
          </cell>
          <cell r="AG687">
            <v>1106202.9570296872</v>
          </cell>
          <cell r="AH687">
            <v>1165937.9167092906</v>
          </cell>
          <cell r="AI687">
            <v>1228898.5642115923</v>
          </cell>
          <cell r="AJ687">
            <v>1295259.0866790183</v>
          </cell>
          <cell r="AK687">
            <v>1365203.0773596854</v>
          </cell>
          <cell r="AL687">
            <v>1438924.0435371085</v>
          </cell>
          <cell r="AM687">
            <v>1516625.9418881121</v>
          </cell>
          <cell r="AN687">
            <v>1598523.7427500705</v>
          </cell>
          <cell r="AP687">
            <v>23788670.497720554</v>
          </cell>
        </row>
        <row r="688">
          <cell r="A688" t="str">
            <v>Прибыль до налога, процентов и амортизации (EBITDA)</v>
          </cell>
          <cell r="C688" t="str">
            <v>тыс. руб.</v>
          </cell>
          <cell r="D688" t="str">
            <v>int_sum</v>
          </cell>
          <cell r="G688">
            <v>729.37594599999989</v>
          </cell>
          <cell r="H688">
            <v>770.95037492199992</v>
          </cell>
          <cell r="I688">
            <v>14727.667607803236</v>
          </cell>
          <cell r="J688">
            <v>48481.38986518138</v>
          </cell>
          <cell r="K688">
            <v>84274.349997775033</v>
          </cell>
          <cell r="L688">
            <v>129100.61465012164</v>
          </cell>
          <cell r="M688">
            <v>174663.25151313728</v>
          </cell>
          <cell r="N688">
            <v>265445.32443523098</v>
          </cell>
          <cell r="O688">
            <v>322650.957573116</v>
          </cell>
          <cell r="P688">
            <v>385260.7605238395</v>
          </cell>
          <cell r="Q688">
            <v>477504.93720537337</v>
          </cell>
          <cell r="R688">
            <v>503290.20381446352</v>
          </cell>
          <cell r="S688">
            <v>530467.87482044462</v>
          </cell>
          <cell r="T688">
            <v>559113.14006074867</v>
          </cell>
          <cell r="U688">
            <v>589305.24962402915</v>
          </cell>
          <cell r="V688">
            <v>621127.73310372676</v>
          </cell>
          <cell r="W688">
            <v>654668.63069132809</v>
          </cell>
          <cell r="X688">
            <v>690020.73674865975</v>
          </cell>
          <cell r="Y688">
            <v>727281.85653308744</v>
          </cell>
          <cell r="Z688">
            <v>766555.0767858742</v>
          </cell>
          <cell r="AA688">
            <v>807949.05093231134</v>
          </cell>
          <cell r="AB688">
            <v>851578.2996826563</v>
          </cell>
          <cell r="AC688">
            <v>897563.52786551986</v>
          </cell>
          <cell r="AD688">
            <v>946031.95837025787</v>
          </cell>
          <cell r="AE688">
            <v>997117.68412225181</v>
          </cell>
          <cell r="AF688">
            <v>1050962.0390648535</v>
          </cell>
          <cell r="AG688">
            <v>1107713.9891743553</v>
          </cell>
          <cell r="AH688">
            <v>1167530.5445897707</v>
          </cell>
          <cell r="AI688">
            <v>1230577.1939976185</v>
          </cell>
          <cell r="AJ688">
            <v>1297028.3624734899</v>
          </cell>
          <cell r="AK688">
            <v>1367067.8940470584</v>
          </cell>
          <cell r="AL688">
            <v>1440889.5603255997</v>
          </cell>
          <cell r="AM688">
            <v>1518697.5965831818</v>
          </cell>
          <cell r="AN688">
            <v>1600707.2667986739</v>
          </cell>
          <cell r="AP688">
            <v>23826855.049902461</v>
          </cell>
        </row>
        <row r="689">
          <cell r="A689" t="str">
            <v>Прибыль до налога и процентов по кредитам (EBIT)</v>
          </cell>
          <cell r="C689" t="str">
            <v>тыс. руб.</v>
          </cell>
          <cell r="D689" t="str">
            <v>int_sum</v>
          </cell>
          <cell r="G689">
            <v>729.37594599999989</v>
          </cell>
          <cell r="H689">
            <v>770.95037492199992</v>
          </cell>
          <cell r="I689">
            <v>12609.430319667643</v>
          </cell>
          <cell r="J689">
            <v>43133.508509249179</v>
          </cell>
          <cell r="K689">
            <v>78926.468641842832</v>
          </cell>
          <cell r="L689">
            <v>123752.73329418944</v>
          </cell>
          <cell r="M689">
            <v>169315.37015720506</v>
          </cell>
          <cell r="N689">
            <v>260097.4430792988</v>
          </cell>
          <cell r="O689">
            <v>317303.07621718379</v>
          </cell>
          <cell r="P689">
            <v>379912.87916790729</v>
          </cell>
          <cell r="Q689">
            <v>472157.05584944115</v>
          </cell>
          <cell r="R689">
            <v>497942.3224585313</v>
          </cell>
          <cell r="S689">
            <v>525119.9934645124</v>
          </cell>
          <cell r="T689">
            <v>553765.25870481646</v>
          </cell>
          <cell r="U689">
            <v>583957.36826809694</v>
          </cell>
          <cell r="V689">
            <v>615779.85174779454</v>
          </cell>
          <cell r="W689">
            <v>649320.74933539587</v>
          </cell>
          <cell r="X689">
            <v>684672.85539272754</v>
          </cell>
          <cell r="Y689">
            <v>721933.97517715523</v>
          </cell>
          <cell r="Z689">
            <v>761207.19542994199</v>
          </cell>
          <cell r="AA689">
            <v>802601.16957637912</v>
          </cell>
          <cell r="AB689">
            <v>846230.41832672409</v>
          </cell>
          <cell r="AC689">
            <v>892215.64650958765</v>
          </cell>
          <cell r="AD689">
            <v>940684.07701432565</v>
          </cell>
          <cell r="AE689">
            <v>991769.8027663196</v>
          </cell>
          <cell r="AF689">
            <v>1045614.1577089212</v>
          </cell>
          <cell r="AG689">
            <v>1102366.1078184231</v>
          </cell>
          <cell r="AH689">
            <v>1162182.6632338385</v>
          </cell>
          <cell r="AI689">
            <v>1225229.3126416863</v>
          </cell>
          <cell r="AJ689">
            <v>1291680.4811175577</v>
          </cell>
          <cell r="AK689">
            <v>1361720.0126911262</v>
          </cell>
          <cell r="AL689">
            <v>1435541.6789696675</v>
          </cell>
          <cell r="AM689">
            <v>1513349.7152272495</v>
          </cell>
          <cell r="AN689">
            <v>1595359.3854427417</v>
          </cell>
          <cell r="AP689">
            <v>23658952.490580421</v>
          </cell>
        </row>
        <row r="690">
          <cell r="A690" t="str">
            <v>Чистая прибыль</v>
          </cell>
          <cell r="C690" t="str">
            <v>тыс. руб.</v>
          </cell>
          <cell r="D690" t="str">
            <v>int_sum</v>
          </cell>
          <cell r="G690">
            <v>583.50075679999986</v>
          </cell>
          <cell r="H690">
            <v>616.76029993759994</v>
          </cell>
          <cell r="I690">
            <v>10087.544255734114</v>
          </cell>
          <cell r="J690">
            <v>34506.806807399342</v>
          </cell>
          <cell r="K690">
            <v>63141.174913474264</v>
          </cell>
          <cell r="L690">
            <v>99002.186635351551</v>
          </cell>
          <cell r="M690">
            <v>135452.29612576406</v>
          </cell>
          <cell r="N690">
            <v>208077.95446343903</v>
          </cell>
          <cell r="O690">
            <v>253842.46097374702</v>
          </cell>
          <cell r="P690">
            <v>303930.30333432584</v>
          </cell>
          <cell r="Q690">
            <v>377725.64467955293</v>
          </cell>
          <cell r="R690">
            <v>398353.85796682502</v>
          </cell>
          <cell r="S690">
            <v>420095.9947716099</v>
          </cell>
          <cell r="T690">
            <v>443012.20696385315</v>
          </cell>
          <cell r="U690">
            <v>467165.89461447753</v>
          </cell>
          <cell r="V690">
            <v>492623.88139823562</v>
          </cell>
          <cell r="W690">
            <v>519456.59946831671</v>
          </cell>
          <cell r="X690">
            <v>547738.284314182</v>
          </cell>
          <cell r="Y690">
            <v>577547.18014172418</v>
          </cell>
          <cell r="Z690">
            <v>608965.75634395354</v>
          </cell>
          <cell r="AA690">
            <v>642080.93566110334</v>
          </cell>
          <cell r="AB690">
            <v>676984.33466137922</v>
          </cell>
          <cell r="AC690">
            <v>713772.51720767014</v>
          </cell>
          <cell r="AD690">
            <v>752547.26161146048</v>
          </cell>
          <cell r="AE690">
            <v>793415.8422130557</v>
          </cell>
          <cell r="AF690">
            <v>836491.32616713701</v>
          </cell>
          <cell r="AG690">
            <v>881892.88625473843</v>
          </cell>
          <cell r="AH690">
            <v>929746.13058707083</v>
          </cell>
          <cell r="AI690">
            <v>980183.45011334901</v>
          </cell>
          <cell r="AJ690">
            <v>1033344.3848940462</v>
          </cell>
          <cell r="AK690">
            <v>1089376.0101529011</v>
          </cell>
          <cell r="AL690">
            <v>1148433.3431757339</v>
          </cell>
          <cell r="AM690">
            <v>1210679.7721817996</v>
          </cell>
          <cell r="AN690">
            <v>1276287.5083541933</v>
          </cell>
          <cell r="AP690">
            <v>18927161.992464341</v>
          </cell>
        </row>
        <row r="691">
          <cell r="A691" t="str">
            <v>Дивиденды</v>
          </cell>
          <cell r="C691" t="str">
            <v>тыс. руб.</v>
          </cell>
          <cell r="D691" t="str">
            <v>int_sum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P691">
            <v>0</v>
          </cell>
        </row>
        <row r="694">
          <cell r="A694" t="str">
            <v>Инвестиции в постоянные активы</v>
          </cell>
          <cell r="C694" t="str">
            <v>тыс. руб.</v>
          </cell>
          <cell r="D694" t="str">
            <v>int_sum</v>
          </cell>
          <cell r="F694">
            <v>0</v>
          </cell>
          <cell r="G694">
            <v>-17700</v>
          </cell>
          <cell r="H694">
            <v>-154500</v>
          </cell>
          <cell r="I694">
            <v>-164272</v>
          </cell>
          <cell r="J694">
            <v>-35848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P694">
            <v>-372320</v>
          </cell>
        </row>
        <row r="695">
          <cell r="A695" t="str">
            <v>Инвестиции в чистый оборотный капитал</v>
          </cell>
          <cell r="C695" t="str">
            <v>тыс. руб.</v>
          </cell>
          <cell r="D695" t="str">
            <v>int_sum</v>
          </cell>
          <cell r="F695">
            <v>0</v>
          </cell>
          <cell r="G695">
            <v>36.468797299999999</v>
          </cell>
          <cell r="H695">
            <v>2.0787214460999976</v>
          </cell>
          <cell r="I695">
            <v>602.92912887879959</v>
          </cell>
          <cell r="J695">
            <v>1526.1332778269384</v>
          </cell>
          <cell r="K695">
            <v>1789.5691924177722</v>
          </cell>
          <cell r="L695">
            <v>2401.4411257682314</v>
          </cell>
          <cell r="M695">
            <v>4737.5218468084086</v>
          </cell>
          <cell r="N695">
            <v>5899.7565061754685</v>
          </cell>
          <cell r="O695">
            <v>3718.0059706417815</v>
          </cell>
          <cell r="P695">
            <v>4069.21085406165</v>
          </cell>
          <cell r="Q695">
            <v>5994.8924830144242</v>
          </cell>
          <cell r="R695">
            <v>1676.4517064953543</v>
          </cell>
          <cell r="S695">
            <v>1766.980098646105</v>
          </cell>
          <cell r="T695">
            <v>1862.3970239730043</v>
          </cell>
          <cell r="U695">
            <v>1962.966463267534</v>
          </cell>
          <cell r="V695">
            <v>2068.9666522839834</v>
          </cell>
          <cell r="W695">
            <v>2180.6908515073155</v>
          </cell>
          <cell r="X695">
            <v>2298.4481574887104</v>
          </cell>
          <cell r="Y695">
            <v>2422.5643579931129</v>
          </cell>
          <cell r="Z695">
            <v>2553.3828333247293</v>
          </cell>
          <cell r="AA695">
            <v>2691.265506324271</v>
          </cell>
          <cell r="AB695">
            <v>2836.5938436657816</v>
          </cell>
          <cell r="AC695">
            <v>2989.7699112237387</v>
          </cell>
          <cell r="AD695">
            <v>3151.2174864298067</v>
          </cell>
          <cell r="AE695">
            <v>3321.3832306970144</v>
          </cell>
          <cell r="AF695">
            <v>3500.7379251546736</v>
          </cell>
          <cell r="AG695">
            <v>3689.77777311299</v>
          </cell>
          <cell r="AH695">
            <v>3889.0257728611177</v>
          </cell>
          <cell r="AI695">
            <v>4099.0331645956176</v>
          </cell>
          <cell r="AJ695">
            <v>4320.380955483779</v>
          </cell>
          <cell r="AK695">
            <v>4553.6815270799125</v>
          </cell>
          <cell r="AL695">
            <v>4799.5803295422375</v>
          </cell>
          <cell r="AM695">
            <v>5058.757667337457</v>
          </cell>
          <cell r="AN695">
            <v>5331.9305813737446</v>
          </cell>
          <cell r="AP695">
            <v>103803.99172420157</v>
          </cell>
        </row>
        <row r="698">
          <cell r="A698" t="str">
            <v>ЭФФЕКТИВНОСТЬ ПОЛНЫХ ИНВЕСТИЦИОННЫХ ЗАТРАТ</v>
          </cell>
        </row>
        <row r="699">
          <cell r="A699" t="str">
            <v>Ставка сравнения (дисконтирования)</v>
          </cell>
          <cell r="B699">
            <v>0.16</v>
          </cell>
        </row>
        <row r="700">
          <cell r="A700" t="str">
            <v>NPV</v>
          </cell>
          <cell r="B700">
            <v>875878.96295036958</v>
          </cell>
          <cell r="C700" t="str">
            <v>тыс. руб.</v>
          </cell>
        </row>
        <row r="701">
          <cell r="A701" t="str">
            <v>IRR</v>
          </cell>
          <cell r="B701">
            <v>0.37479563004693173</v>
          </cell>
        </row>
        <row r="702">
          <cell r="A702" t="str">
            <v>Дисконтированный срок окупаемости</v>
          </cell>
          <cell r="B702">
            <v>8.0678005188566093</v>
          </cell>
          <cell r="C702" t="str">
            <v>лет</v>
          </cell>
        </row>
        <row r="704">
          <cell r="A704" t="str">
            <v>ЭФФЕКТИВНОСТЬ ДЛЯ СОБСТВЕННОГО КАПИТАЛА</v>
          </cell>
        </row>
        <row r="705">
          <cell r="A705" t="str">
            <v>Ставка сравнения (дисконтирования)</v>
          </cell>
          <cell r="B705">
            <v>0.2</v>
          </cell>
        </row>
        <row r="706">
          <cell r="A706" t="str">
            <v>NPV</v>
          </cell>
          <cell r="B706">
            <v>711596.77768437343</v>
          </cell>
          <cell r="C706" t="str">
            <v>тыс. руб.</v>
          </cell>
        </row>
        <row r="707">
          <cell r="A707" t="str">
            <v>IRR</v>
          </cell>
          <cell r="B707" t="str">
            <v>нет</v>
          </cell>
        </row>
        <row r="708">
          <cell r="A708" t="str">
            <v>Дисконтированный срок окупаемости</v>
          </cell>
          <cell r="B708" t="str">
            <v>нет</v>
          </cell>
          <cell r="C708" t="str">
            <v>лет</v>
          </cell>
        </row>
        <row r="710">
          <cell r="A710" t="str">
            <v>ЭФФЕКТИВНОСТЬ ДЛЯ БАНКА</v>
          </cell>
        </row>
        <row r="711">
          <cell r="A711" t="str">
            <v>Ставка сравнения (дисконтирования)</v>
          </cell>
          <cell r="B711">
            <v>0.2</v>
          </cell>
        </row>
        <row r="712">
          <cell r="A712" t="str">
            <v>NPV</v>
          </cell>
          <cell r="B712">
            <v>711596.77768437343</v>
          </cell>
          <cell r="C712" t="str">
            <v>тыс. руб.</v>
          </cell>
        </row>
        <row r="713">
          <cell r="A713" t="str">
            <v>Максимальная ставка кредитования</v>
          </cell>
          <cell r="B713" t="str">
            <v>нет</v>
          </cell>
        </row>
        <row r="714">
          <cell r="A714" t="str">
            <v>Дисконтированный срок окупаемости</v>
          </cell>
          <cell r="B714" t="str">
            <v>нет</v>
          </cell>
          <cell r="C714" t="str">
            <v>лет</v>
          </cell>
        </row>
        <row r="717">
          <cell r="A717" t="str">
            <v>Собственные средства и целевое финансирование</v>
          </cell>
          <cell r="C717" t="str">
            <v>тыс. руб.</v>
          </cell>
          <cell r="D717" t="str">
            <v>int_sum</v>
          </cell>
          <cell r="F717">
            <v>0</v>
          </cell>
          <cell r="G717">
            <v>17700</v>
          </cell>
          <cell r="H717">
            <v>154500</v>
          </cell>
          <cell r="I717">
            <v>164272</v>
          </cell>
          <cell r="J717">
            <v>35848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P717">
            <v>372320</v>
          </cell>
        </row>
        <row r="719">
          <cell r="A719" t="str">
            <v>Привлечение кредитов</v>
          </cell>
          <cell r="C719" t="str">
            <v>тыс. руб.</v>
          </cell>
          <cell r="D719" t="str">
            <v>int_sum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P719">
            <v>0</v>
          </cell>
        </row>
        <row r="720">
          <cell r="A720" t="str">
            <v>Погашение задолженности</v>
          </cell>
          <cell r="C720" t="str">
            <v>тыс. руб.</v>
          </cell>
          <cell r="D720" t="str">
            <v>int_sum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P720">
            <v>0</v>
          </cell>
        </row>
        <row r="721">
          <cell r="A721" t="str">
            <v>Выплаты процентов по кредитам</v>
          </cell>
          <cell r="C721" t="str">
            <v>тыс. руб.</v>
          </cell>
          <cell r="D721" t="str">
            <v>int_sum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P721">
            <v>0</v>
          </cell>
        </row>
        <row r="723">
          <cell r="A723" t="str">
            <v>Общий коэффициент покрытия долга</v>
          </cell>
          <cell r="D723" t="str">
            <v>int_avg</v>
          </cell>
          <cell r="G723" t="str">
            <v>-</v>
          </cell>
          <cell r="H723" t="str">
            <v>-</v>
          </cell>
          <cell r="I723" t="str">
            <v>-</v>
          </cell>
          <cell r="J723" t="str">
            <v>-</v>
          </cell>
          <cell r="K723" t="str">
            <v>-</v>
          </cell>
          <cell r="L723" t="str">
            <v>-</v>
          </cell>
          <cell r="M723" t="str">
            <v>-</v>
          </cell>
          <cell r="N723" t="str">
            <v>-</v>
          </cell>
          <cell r="O723" t="str">
            <v>-</v>
          </cell>
          <cell r="P723" t="str">
            <v>-</v>
          </cell>
          <cell r="Q723" t="str">
            <v>-</v>
          </cell>
          <cell r="R723" t="str">
            <v>-</v>
          </cell>
          <cell r="S723" t="str">
            <v>-</v>
          </cell>
          <cell r="T723" t="str">
            <v>-</v>
          </cell>
          <cell r="U723" t="str">
            <v>-</v>
          </cell>
          <cell r="V723" t="str">
            <v>-</v>
          </cell>
          <cell r="W723" t="str">
            <v>-</v>
          </cell>
          <cell r="X723" t="str">
            <v>-</v>
          </cell>
          <cell r="Y723" t="str">
            <v>-</v>
          </cell>
          <cell r="Z723" t="str">
            <v>-</v>
          </cell>
          <cell r="AA723" t="str">
            <v>-</v>
          </cell>
          <cell r="AB723" t="str">
            <v>-</v>
          </cell>
          <cell r="AC723" t="str">
            <v>-</v>
          </cell>
          <cell r="AD723" t="str">
            <v>-</v>
          </cell>
          <cell r="AE723" t="str">
            <v>-</v>
          </cell>
          <cell r="AF723" t="str">
            <v>-</v>
          </cell>
          <cell r="AG723" t="str">
            <v>-</v>
          </cell>
          <cell r="AH723" t="str">
            <v>-</v>
          </cell>
          <cell r="AI723" t="str">
            <v>-</v>
          </cell>
          <cell r="AJ723" t="str">
            <v>-</v>
          </cell>
          <cell r="AK723" t="str">
            <v>-</v>
          </cell>
          <cell r="AL723" t="str">
            <v>-</v>
          </cell>
          <cell r="AM723" t="str">
            <v>-</v>
          </cell>
          <cell r="AN723" t="str">
            <v>-</v>
          </cell>
        </row>
      </sheetData>
      <sheetData sheetId="3">
        <row r="7">
          <cell r="E7" t="str">
            <v>Проект</v>
          </cell>
        </row>
        <row r="9">
          <cell r="E9">
            <v>1</v>
          </cell>
        </row>
        <row r="13">
          <cell r="A13" t="str">
            <v>Эффективность полных затрат - NPV</v>
          </cell>
          <cell r="E13" t="str">
            <v>NPV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Эффективность полных затрат - PBP</v>
          </cell>
          <cell r="E14" t="str">
            <v>PBP</v>
          </cell>
          <cell r="F14" t="str">
            <v>нет</v>
          </cell>
          <cell r="G14" t="str">
            <v>нет</v>
          </cell>
          <cell r="H14" t="str">
            <v>нет</v>
          </cell>
          <cell r="I14" t="str">
            <v>нет</v>
          </cell>
          <cell r="J14" t="str">
            <v>нет</v>
          </cell>
          <cell r="K14" t="str">
            <v>нет</v>
          </cell>
          <cell r="L14" t="str">
            <v>нет</v>
          </cell>
        </row>
        <row r="15">
          <cell r="A15" t="str">
            <v>Эффективность для собственного капитала - NPV</v>
          </cell>
          <cell r="E15" t="str">
            <v>NPV_OWN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Эффективность для собственного капитала - PBP</v>
          </cell>
          <cell r="E16" t="str">
            <v>PBP_OWN</v>
          </cell>
          <cell r="F16" t="str">
            <v>нет</v>
          </cell>
          <cell r="G16" t="str">
            <v>нет</v>
          </cell>
          <cell r="H16" t="str">
            <v>нет</v>
          </cell>
          <cell r="I16" t="str">
            <v>нет</v>
          </cell>
          <cell r="J16" t="str">
            <v>нет</v>
          </cell>
          <cell r="K16" t="str">
            <v>нет</v>
          </cell>
          <cell r="L16" t="str">
            <v>нет</v>
          </cell>
        </row>
        <row r="17">
          <cell r="A17" t="str">
            <v>Эффективность для банка - NPV</v>
          </cell>
          <cell r="E17" t="str">
            <v>NPV_BANK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Эффективность для банка - PBP</v>
          </cell>
          <cell r="E18" t="str">
            <v>PBP_BANK</v>
          </cell>
          <cell r="F18" t="str">
            <v>нет</v>
          </cell>
          <cell r="G18" t="str">
            <v>нет</v>
          </cell>
          <cell r="H18" t="str">
            <v>нет</v>
          </cell>
          <cell r="I18" t="str">
            <v>нет</v>
          </cell>
          <cell r="J18" t="str">
            <v>нет</v>
          </cell>
          <cell r="K18" t="str">
            <v>нет</v>
          </cell>
          <cell r="L18" t="str">
            <v>нет</v>
          </cell>
        </row>
        <row r="19">
          <cell r="A19" t="str">
            <v>Суммарная чистая прибыль</v>
          </cell>
          <cell r="E19" t="str">
            <v>TotalProfit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49">
          <cell r="A49" t="str">
            <v>Изменения суммарных результатов для компании:</v>
          </cell>
          <cell r="F49" t="str">
            <v>Отклонение изучаемого параметра от плановых значений (100% - плановое значение)</v>
          </cell>
        </row>
        <row r="50">
          <cell r="F50">
            <v>0.85</v>
          </cell>
          <cell r="G50">
            <v>0.9</v>
          </cell>
          <cell r="H50">
            <v>0.95000000000000007</v>
          </cell>
          <cell r="I50">
            <v>1</v>
          </cell>
          <cell r="J50">
            <v>1.05</v>
          </cell>
          <cell r="K50">
            <v>1.1000000000000001</v>
          </cell>
          <cell r="L50">
            <v>1.1500000000000001</v>
          </cell>
        </row>
        <row r="51">
          <cell r="A51" t="str">
            <v>Эффективность полных затрат - NPV</v>
          </cell>
          <cell r="E51" t="str">
            <v>NPV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Эффективность полных затрат - PBP</v>
          </cell>
          <cell r="E52" t="str">
            <v>PBP</v>
          </cell>
          <cell r="F52" t="str">
            <v>нет</v>
          </cell>
          <cell r="G52" t="str">
            <v>нет</v>
          </cell>
          <cell r="H52" t="str">
            <v>нет</v>
          </cell>
          <cell r="I52" t="str">
            <v>нет</v>
          </cell>
          <cell r="J52" t="str">
            <v>нет</v>
          </cell>
          <cell r="K52" t="str">
            <v>нет</v>
          </cell>
          <cell r="L52" t="str">
            <v>нет</v>
          </cell>
        </row>
        <row r="53">
          <cell r="A53" t="str">
            <v>Эффективность для собственного капитала - NPV</v>
          </cell>
          <cell r="E53" t="str">
            <v>NPV_OWN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Эффективность для собственного капитала - PBP</v>
          </cell>
          <cell r="E54" t="str">
            <v>PBP_OWN</v>
          </cell>
          <cell r="F54" t="str">
            <v>нет</v>
          </cell>
          <cell r="G54" t="str">
            <v>нет</v>
          </cell>
          <cell r="H54" t="str">
            <v>нет</v>
          </cell>
          <cell r="I54" t="str">
            <v>нет</v>
          </cell>
          <cell r="J54" t="str">
            <v>нет</v>
          </cell>
          <cell r="K54" t="str">
            <v>нет</v>
          </cell>
          <cell r="L54" t="str">
            <v>нет</v>
          </cell>
        </row>
        <row r="55">
          <cell r="A55" t="str">
            <v>Эффективность для банка - NPV</v>
          </cell>
          <cell r="E55" t="str">
            <v>NPV_BANK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Эффективность для банка - PBP</v>
          </cell>
          <cell r="E56" t="str">
            <v>PBP_BANK</v>
          </cell>
          <cell r="F56" t="str">
            <v>нет</v>
          </cell>
          <cell r="G56" t="str">
            <v>нет</v>
          </cell>
          <cell r="H56" t="str">
            <v>нет</v>
          </cell>
          <cell r="I56" t="str">
            <v>нет</v>
          </cell>
          <cell r="J56" t="str">
            <v>нет</v>
          </cell>
          <cell r="K56" t="str">
            <v>нет</v>
          </cell>
          <cell r="L56" t="str">
            <v>нет</v>
          </cell>
        </row>
        <row r="57">
          <cell r="A57" t="str">
            <v>Суммарная чистая прибыль</v>
          </cell>
          <cell r="E57" t="str">
            <v>TotalProfit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9">
          <cell r="A59" t="str">
            <v>График чувствительности компании в целом</v>
          </cell>
        </row>
        <row r="60">
          <cell r="A60" t="str">
            <v>Эффективность полных затрат - NPV</v>
          </cell>
          <cell r="E60">
            <v>1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91">
          <cell r="A91" t="str">
            <v>Наименование изменяемого параметра</v>
          </cell>
          <cell r="B91" t="str">
            <v>Область</v>
          </cell>
          <cell r="C91" t="str">
            <v>%?</v>
          </cell>
        </row>
        <row r="92">
          <cell r="A92" t="str">
            <v>Уровень цен на реализуемую продукцию</v>
          </cell>
          <cell r="B92" t="str">
            <v>SENS_Prices</v>
          </cell>
        </row>
        <row r="93">
          <cell r="A93" t="str">
            <v>Объем продаж</v>
          </cell>
          <cell r="B93" t="str">
            <v>SENS_Volume</v>
          </cell>
        </row>
        <row r="94">
          <cell r="A94" t="str">
            <v>Стоимость материалов и комплектующих</v>
          </cell>
          <cell r="B94" t="str">
            <v>SENS_Materials</v>
          </cell>
        </row>
        <row r="95">
          <cell r="A95" t="str">
            <v>Величина общих издержек</v>
          </cell>
          <cell r="B95" t="str">
            <v>SENS_GenExp</v>
          </cell>
        </row>
        <row r="96">
          <cell r="A96" t="str">
            <v>Размер инвестиций в постоянные активы</v>
          </cell>
          <cell r="B96" t="str">
            <v>SENS_Assets</v>
          </cell>
        </row>
        <row r="97">
          <cell r="A97" t="str">
            <v>Ставка дисконтирования</v>
          </cell>
          <cell r="B97" t="str">
            <v>SENS_Discount</v>
          </cell>
          <cell r="C97" t="str">
            <v>%</v>
          </cell>
        </row>
        <row r="98">
          <cell r="A98" t="str">
            <v>&lt; конец списка параметров &gt;</v>
          </cell>
        </row>
      </sheetData>
      <sheetData sheetId="4"/>
      <sheetData sheetId="5">
        <row r="5">
          <cell r="B5" t="str">
            <v>5.12</v>
          </cell>
        </row>
        <row r="6">
          <cell r="B6">
            <v>39605</v>
          </cell>
        </row>
        <row r="8">
          <cell r="B8" t="b">
            <v>0</v>
          </cell>
        </row>
        <row r="9">
          <cell r="B9" t="b">
            <v>1</v>
          </cell>
        </row>
        <row r="10">
          <cell r="B10" t="b">
            <v>1</v>
          </cell>
        </row>
        <row r="11">
          <cell r="B11" t="b">
            <v>0</v>
          </cell>
        </row>
        <row r="12">
          <cell r="B12" t="b">
            <v>0</v>
          </cell>
        </row>
        <row r="13">
          <cell r="B13" t="b">
            <v>1</v>
          </cell>
        </row>
        <row r="14">
          <cell r="B14">
            <v>0</v>
          </cell>
        </row>
        <row r="15">
          <cell r="B15" t="str">
            <v>Проект</v>
          </cell>
        </row>
        <row r="16">
          <cell r="B16" t="b">
            <v>0</v>
          </cell>
          <cell r="C16">
            <v>36526</v>
          </cell>
        </row>
        <row r="18">
          <cell r="B18" t="str">
            <v>-</v>
          </cell>
        </row>
        <row r="19">
          <cell r="B19" t="str">
            <v>Альт-Инвест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G6" t="str">
            <v>2008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.1"/>
      <sheetName val="приложение 1.2."/>
      <sheetName val="приложение 1.3"/>
      <sheetName val="приложение 4.2"/>
      <sheetName val="приложение 14"/>
      <sheetName val="приложение 2.2"/>
      <sheetName val="приложение 2.3 (Гор+Бер+КЛ Ком)"/>
      <sheetName val="приложение 2.3 (Центральная)"/>
      <sheetName val="приложение 2.3 (Переясловка)"/>
      <sheetName val="приложение 2.3 (Горка)"/>
      <sheetName val="приложение 2.3 (Тишкино)"/>
      <sheetName val="приложение 2.3 (Городская)"/>
      <sheetName val="приложение 6.1 (2010) "/>
      <sheetName val="приложение 6.2 (2010)"/>
      <sheetName val="приложение 6.3 (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 refreshError="1">
        <row r="6">
          <cell r="B6" t="str">
            <v>26.03.2009 16:14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/>
      <sheetData sheetId="1">
        <row r="20">
          <cell r="D20" t="b">
            <v>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  <cell r="I6" t="str">
            <v>2010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H6" t="str">
            <v>2009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 ст"/>
      <sheetName val="ýë ñò"/>
      <sheetName val="Лист13"/>
      <sheetName val="даты"/>
      <sheetName val="СписочнаяЧисленность"/>
      <sheetName val="Справочники"/>
      <sheetName val="расшифровка"/>
      <sheetName val="1997"/>
      <sheetName val="1998"/>
      <sheetName val="Аморт_осн"/>
      <sheetName val="MAIN"/>
    </sheetNames>
    <sheetDataSet>
      <sheetData sheetId="0" refreshError="1">
        <row r="360">
          <cell r="A360" t="str">
            <v>ИТОГО по электростанциям:</v>
          </cell>
          <cell r="B360" t="str">
            <v xml:space="preserve"> </v>
          </cell>
          <cell r="D360">
            <v>1677.5819999999999</v>
          </cell>
          <cell r="E360">
            <v>961.71199999999988</v>
          </cell>
          <cell r="F360">
            <v>609.19800000000009</v>
          </cell>
          <cell r="H360">
            <v>137.38199999999998</v>
          </cell>
          <cell r="J360">
            <v>91.50800000000001</v>
          </cell>
          <cell r="K360">
            <v>1632.64</v>
          </cell>
        </row>
        <row r="368">
          <cell r="A368" t="str">
            <v>Тепловые сети</v>
          </cell>
          <cell r="G368" t="str">
            <v>30,0 км</v>
          </cell>
          <cell r="H368">
            <v>56.85</v>
          </cell>
          <cell r="I368" t="str">
            <v xml:space="preserve"> 22,0км</v>
          </cell>
          <cell r="J368">
            <v>40</v>
          </cell>
          <cell r="K368">
            <v>700</v>
          </cell>
          <cell r="L368" t="str">
            <v>Мосинжстрой</v>
          </cell>
        </row>
        <row r="369">
          <cell r="H369">
            <v>51.3</v>
          </cell>
          <cell r="J369">
            <v>37</v>
          </cell>
          <cell r="L369" t="str">
            <v>Спецстрой РФ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"/>
      <sheetName val="4.3."/>
      <sheetName val="5.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>
        <row r="8">
          <cell r="I8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1"/>
  <sheetViews>
    <sheetView showZeros="0" tabSelected="1" topLeftCell="F1" workbookViewId="0">
      <selection activeCell="D16" sqref="D16"/>
    </sheetView>
  </sheetViews>
  <sheetFormatPr defaultRowHeight="15.75" x14ac:dyDescent="0.25"/>
  <cols>
    <col min="1" max="1" width="9.140625" style="1"/>
    <col min="2" max="2" width="49.7109375" style="1" customWidth="1"/>
    <col min="3" max="9" width="9.140625" style="1"/>
    <col min="10" max="10" width="11.140625" style="1" customWidth="1"/>
    <col min="11" max="14" width="9.140625" style="1"/>
    <col min="15" max="15" width="13.140625" style="1" customWidth="1"/>
    <col min="16" max="16" width="9.140625" style="1"/>
    <col min="17" max="17" width="12.28515625" style="1" customWidth="1"/>
    <col min="18" max="18" width="9.140625" style="1"/>
    <col min="19" max="19" width="13.140625" style="1" customWidth="1"/>
    <col min="20" max="20" width="14.28515625" style="1" customWidth="1"/>
    <col min="21" max="16384" width="9.140625" style="1"/>
  </cols>
  <sheetData>
    <row r="1" spans="1:35" ht="44.25" customHeight="1" thickBot="1" x14ac:dyDescent="0.3">
      <c r="C1" s="146" t="s">
        <v>249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</row>
    <row r="2" spans="1:35" x14ac:dyDescent="0.25">
      <c r="A2" s="145" t="s">
        <v>248</v>
      </c>
      <c r="B2" s="143" t="s">
        <v>247</v>
      </c>
      <c r="C2" s="142" t="s">
        <v>246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4"/>
      <c r="Q2" s="143" t="s">
        <v>245</v>
      </c>
      <c r="R2" s="143"/>
      <c r="S2" s="143"/>
      <c r="T2" s="143"/>
      <c r="U2" s="143"/>
      <c r="V2" s="142" t="s">
        <v>244</v>
      </c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1"/>
    </row>
    <row r="3" spans="1:35" x14ac:dyDescent="0.25">
      <c r="A3" s="140"/>
      <c r="B3" s="136"/>
      <c r="C3" s="139" t="s">
        <v>242</v>
      </c>
      <c r="D3" s="138"/>
      <c r="E3" s="138"/>
      <c r="F3" s="137"/>
      <c r="G3" s="135" t="s">
        <v>241</v>
      </c>
      <c r="H3" s="135"/>
      <c r="I3" s="135"/>
      <c r="J3" s="135"/>
      <c r="K3" s="135" t="s">
        <v>240</v>
      </c>
      <c r="L3" s="135"/>
      <c r="M3" s="135"/>
      <c r="N3" s="135"/>
      <c r="O3" s="135"/>
      <c r="P3" s="135" t="s">
        <v>243</v>
      </c>
      <c r="Q3" s="136"/>
      <c r="R3" s="136"/>
      <c r="S3" s="136"/>
      <c r="T3" s="136"/>
      <c r="U3" s="136"/>
      <c r="V3" s="136" t="s">
        <v>242</v>
      </c>
      <c r="W3" s="136"/>
      <c r="X3" s="136"/>
      <c r="Y3" s="136"/>
      <c r="Z3" s="135" t="s">
        <v>241</v>
      </c>
      <c r="AA3" s="135"/>
      <c r="AB3" s="135"/>
      <c r="AC3" s="135"/>
      <c r="AD3" s="135" t="s">
        <v>240</v>
      </c>
      <c r="AE3" s="135"/>
      <c r="AF3" s="135"/>
      <c r="AG3" s="135"/>
      <c r="AH3" s="135"/>
      <c r="AI3" s="134" t="s">
        <v>239</v>
      </c>
    </row>
    <row r="4" spans="1:35" ht="157.5" x14ac:dyDescent="0.25">
      <c r="A4" s="133"/>
      <c r="B4" s="132"/>
      <c r="C4" s="127" t="s">
        <v>229</v>
      </c>
      <c r="D4" s="130" t="s">
        <v>225</v>
      </c>
      <c r="E4" s="126" t="s">
        <v>231</v>
      </c>
      <c r="F4" s="126" t="s">
        <v>238</v>
      </c>
      <c r="G4" s="127" t="s">
        <v>229</v>
      </c>
      <c r="H4" s="130" t="s">
        <v>225</v>
      </c>
      <c r="I4" s="130" t="s">
        <v>228</v>
      </c>
      <c r="J4" s="131" t="s">
        <v>227</v>
      </c>
      <c r="K4" s="127" t="s">
        <v>226</v>
      </c>
      <c r="L4" s="130" t="s">
        <v>225</v>
      </c>
      <c r="M4" s="127" t="s">
        <v>224</v>
      </c>
      <c r="N4" s="127" t="s">
        <v>223</v>
      </c>
      <c r="O4" s="126" t="s">
        <v>222</v>
      </c>
      <c r="P4" s="129"/>
      <c r="Q4" s="126" t="s">
        <v>237</v>
      </c>
      <c r="R4" s="126" t="s">
        <v>236</v>
      </c>
      <c r="S4" s="126" t="s">
        <v>235</v>
      </c>
      <c r="T4" s="126" t="s">
        <v>234</v>
      </c>
      <c r="U4" s="126" t="s">
        <v>233</v>
      </c>
      <c r="V4" s="127" t="s">
        <v>229</v>
      </c>
      <c r="W4" s="128" t="s">
        <v>232</v>
      </c>
      <c r="X4" s="126" t="s">
        <v>231</v>
      </c>
      <c r="Y4" s="126" t="s">
        <v>230</v>
      </c>
      <c r="Z4" s="127" t="s">
        <v>229</v>
      </c>
      <c r="AA4" s="126" t="s">
        <v>225</v>
      </c>
      <c r="AB4" s="126" t="s">
        <v>228</v>
      </c>
      <c r="AC4" s="126" t="s">
        <v>227</v>
      </c>
      <c r="AD4" s="127" t="s">
        <v>226</v>
      </c>
      <c r="AE4" s="126" t="s">
        <v>225</v>
      </c>
      <c r="AF4" s="127" t="s">
        <v>224</v>
      </c>
      <c r="AG4" s="127" t="s">
        <v>223</v>
      </c>
      <c r="AH4" s="126" t="s">
        <v>222</v>
      </c>
      <c r="AI4" s="125"/>
    </row>
    <row r="5" spans="1:35" hidden="1" x14ac:dyDescent="0.25">
      <c r="A5" s="124"/>
      <c r="B5" s="123"/>
      <c r="C5" s="122"/>
      <c r="D5" s="121"/>
      <c r="E5" s="120"/>
      <c r="F5" s="120"/>
      <c r="G5" s="117"/>
      <c r="H5" s="117"/>
      <c r="I5" s="117"/>
      <c r="J5" s="116"/>
      <c r="K5" s="116"/>
      <c r="L5" s="116"/>
      <c r="M5" s="116"/>
      <c r="N5" s="116"/>
      <c r="O5" s="116"/>
      <c r="P5" s="116"/>
      <c r="Q5" s="119">
        <f>SUM(R5:U5)</f>
        <v>0</v>
      </c>
      <c r="R5" s="118"/>
      <c r="S5" s="118"/>
      <c r="T5" s="118"/>
      <c r="U5" s="118"/>
      <c r="V5" s="117"/>
      <c r="W5" s="117"/>
      <c r="X5" s="117"/>
      <c r="Y5" s="117"/>
      <c r="Z5" s="117"/>
      <c r="AA5" s="117"/>
      <c r="AB5" s="117"/>
      <c r="AC5" s="116"/>
      <c r="AD5" s="116"/>
      <c r="AE5" s="116"/>
      <c r="AF5" s="116"/>
      <c r="AG5" s="116"/>
      <c r="AH5" s="116"/>
      <c r="AI5" s="115"/>
    </row>
    <row r="6" spans="1:35" x14ac:dyDescent="0.25">
      <c r="A6" s="114" t="s">
        <v>221</v>
      </c>
      <c r="B6" s="110" t="s">
        <v>220</v>
      </c>
      <c r="C6" s="107"/>
      <c r="D6" s="109"/>
      <c r="E6" s="108"/>
      <c r="F6" s="108"/>
      <c r="G6" s="113"/>
      <c r="H6" s="113"/>
      <c r="I6" s="113"/>
      <c r="J6" s="78">
        <f>J8+J151</f>
        <v>301.85000000000002</v>
      </c>
      <c r="K6" s="78">
        <f>K8+K151</f>
        <v>0</v>
      </c>
      <c r="L6" s="78">
        <f>L8+L151</f>
        <v>0</v>
      </c>
      <c r="M6" s="78">
        <f>M8+M151</f>
        <v>0</v>
      </c>
      <c r="N6" s="78">
        <f>N8+N151</f>
        <v>0</v>
      </c>
      <c r="O6" s="78">
        <f>O8+O151</f>
        <v>1727.8000000000002</v>
      </c>
      <c r="P6" s="78"/>
      <c r="Q6" s="78">
        <f>SUM(R6:U6)</f>
        <v>635.03586106</v>
      </c>
      <c r="R6" s="78">
        <f>R8+R146</f>
        <v>7.827</v>
      </c>
      <c r="S6" s="78">
        <f>S8+S146</f>
        <v>257.26521421000001</v>
      </c>
      <c r="T6" s="78">
        <f>T8+T146</f>
        <v>363.31288599999999</v>
      </c>
      <c r="U6" s="78">
        <f>U8+U146</f>
        <v>6.6307608499999997</v>
      </c>
      <c r="V6" s="78">
        <f>V8+V151</f>
        <v>0</v>
      </c>
      <c r="W6" s="78">
        <f>W8+W151</f>
        <v>0</v>
      </c>
      <c r="X6" s="78">
        <f>X8+X151</f>
        <v>0</v>
      </c>
      <c r="Y6" s="78">
        <f>Y8+Y151</f>
        <v>0</v>
      </c>
      <c r="Z6" s="78"/>
      <c r="AA6" s="78">
        <f>AA8+AA151</f>
        <v>0</v>
      </c>
      <c r="AB6" s="78">
        <f>AB8+AB151</f>
        <v>0</v>
      </c>
      <c r="AC6" s="78">
        <f>AC8+AC151</f>
        <v>18.32</v>
      </c>
      <c r="AD6" s="78">
        <f>AD8+AD151</f>
        <v>0</v>
      </c>
      <c r="AE6" s="78">
        <f>AE8+AE151</f>
        <v>0</v>
      </c>
      <c r="AF6" s="78">
        <f>AF8+AF151</f>
        <v>0</v>
      </c>
      <c r="AG6" s="78">
        <f>AG8+AG151</f>
        <v>0</v>
      </c>
      <c r="AH6" s="78">
        <f>AH8+AH151</f>
        <v>81.11</v>
      </c>
      <c r="AI6" s="77">
        <f>AI8+AI151</f>
        <v>0</v>
      </c>
    </row>
    <row r="7" spans="1:35" x14ac:dyDescent="0.25">
      <c r="A7" s="49"/>
      <c r="B7" s="105"/>
      <c r="C7" s="97"/>
      <c r="D7" s="98"/>
      <c r="E7" s="74"/>
      <c r="F7" s="74"/>
      <c r="G7" s="45"/>
      <c r="H7" s="45"/>
      <c r="I7" s="45">
        <f>I40+I59+I9</f>
        <v>0</v>
      </c>
      <c r="J7" s="3">
        <f>SUM(K7:N7)</f>
        <v>0</v>
      </c>
      <c r="K7" s="3"/>
      <c r="L7" s="3"/>
      <c r="M7" s="3"/>
      <c r="N7" s="3"/>
      <c r="O7" s="3">
        <f>SUM(P7:S7)</f>
        <v>0</v>
      </c>
      <c r="P7" s="3"/>
      <c r="Q7" s="3">
        <f>SUM(R7:U7)</f>
        <v>0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26"/>
    </row>
    <row r="8" spans="1:35" ht="31.5" x14ac:dyDescent="0.25">
      <c r="A8" s="112" t="s">
        <v>219</v>
      </c>
      <c r="B8" s="105" t="s">
        <v>218</v>
      </c>
      <c r="C8" s="97"/>
      <c r="D8" s="98"/>
      <c r="E8" s="74"/>
      <c r="F8" s="74"/>
      <c r="G8" s="3"/>
      <c r="H8" s="3"/>
      <c r="I8" s="3"/>
      <c r="J8" s="3">
        <f>J10+J77</f>
        <v>301.85000000000002</v>
      </c>
      <c r="K8" s="3"/>
      <c r="L8" s="3"/>
      <c r="M8" s="3"/>
      <c r="N8" s="3"/>
      <c r="O8" s="3">
        <f>O10+O77</f>
        <v>1727.8000000000002</v>
      </c>
      <c r="P8" s="3"/>
      <c r="Q8" s="3">
        <f>SUM(R8:U8)</f>
        <v>468.96986106000003</v>
      </c>
      <c r="R8" s="3">
        <f>R10+R77</f>
        <v>7.827</v>
      </c>
      <c r="S8" s="3">
        <f>S10+S77</f>
        <v>257.26521421000001</v>
      </c>
      <c r="T8" s="3">
        <f>T10+T77</f>
        <v>202.75188600000001</v>
      </c>
      <c r="U8" s="3">
        <f>U10+U77</f>
        <v>1.12576085</v>
      </c>
      <c r="V8" s="3">
        <f>V10+V77</f>
        <v>0</v>
      </c>
      <c r="W8" s="3">
        <f>W10+W77</f>
        <v>0</v>
      </c>
      <c r="X8" s="3">
        <f>X10+X77</f>
        <v>0</v>
      </c>
      <c r="Y8" s="3">
        <f>Y10+Y77</f>
        <v>0</v>
      </c>
      <c r="Z8" s="3"/>
      <c r="AA8" s="3">
        <f>AA10+AA77</f>
        <v>0</v>
      </c>
      <c r="AB8" s="3">
        <f>AB10+AB77</f>
        <v>0</v>
      </c>
      <c r="AC8" s="3">
        <f>AC10+AC77</f>
        <v>18.32</v>
      </c>
      <c r="AD8" s="3">
        <f>AD10+AD77</f>
        <v>0</v>
      </c>
      <c r="AE8" s="3">
        <f>AE10+AE77</f>
        <v>0</v>
      </c>
      <c r="AF8" s="3">
        <f>AF10+AF77</f>
        <v>0</v>
      </c>
      <c r="AG8" s="3">
        <f>AG10+AG77</f>
        <v>0</v>
      </c>
      <c r="AH8" s="3">
        <f>AH10+AH77</f>
        <v>81.11</v>
      </c>
      <c r="AI8" s="26">
        <f>AI10+AI77</f>
        <v>0</v>
      </c>
    </row>
    <row r="9" spans="1:35" x14ac:dyDescent="0.25">
      <c r="A9" s="49"/>
      <c r="B9" s="105"/>
      <c r="C9" s="97"/>
      <c r="D9" s="98"/>
      <c r="E9" s="74"/>
      <c r="F9" s="74"/>
      <c r="G9" s="45"/>
      <c r="H9" s="45"/>
      <c r="I9" s="45">
        <f>SUM(I11:I34)</f>
        <v>0</v>
      </c>
      <c r="J9" s="3">
        <f>SUM(K9:N9)</f>
        <v>0</v>
      </c>
      <c r="K9" s="3"/>
      <c r="L9" s="3"/>
      <c r="M9" s="3"/>
      <c r="N9" s="3"/>
      <c r="O9" s="3">
        <f>SUM(P9:S9)</f>
        <v>0</v>
      </c>
      <c r="P9" s="3"/>
      <c r="Q9" s="3">
        <f>SUM(R9:U9)</f>
        <v>0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26"/>
    </row>
    <row r="10" spans="1:35" ht="31.5" x14ac:dyDescent="0.25">
      <c r="A10" s="111" t="s">
        <v>217</v>
      </c>
      <c r="B10" s="110" t="s">
        <v>216</v>
      </c>
      <c r="C10" s="107"/>
      <c r="D10" s="109"/>
      <c r="E10" s="108"/>
      <c r="F10" s="108"/>
      <c r="G10" s="107"/>
      <c r="H10" s="106"/>
      <c r="I10" s="106"/>
      <c r="J10" s="78">
        <f>J12+J38+J40+J41+J43+J47+J65+J70+J74</f>
        <v>301.85000000000002</v>
      </c>
      <c r="K10" s="78"/>
      <c r="L10" s="78"/>
      <c r="M10" s="78"/>
      <c r="N10" s="78"/>
      <c r="O10" s="78">
        <f>O12+O38+O40+O41+O43+O47+O65+O70+O74</f>
        <v>1727.8000000000002</v>
      </c>
      <c r="P10" s="78"/>
      <c r="Q10" s="78">
        <f>SUM(R10:U10)</f>
        <v>295.29761400000001</v>
      </c>
      <c r="R10" s="78">
        <f>R12+R38+R40+R41+R43+R47+R65+R70+R74</f>
        <v>2.7789999999999999</v>
      </c>
      <c r="S10" s="78">
        <f>S12+S38+S40+S41+S43+S47+S65+S70+S74</f>
        <v>139.0823</v>
      </c>
      <c r="T10" s="78">
        <f>T12+T38+T40+T41+T43+T47+T65+T70+T74</f>
        <v>152.87528600000002</v>
      </c>
      <c r="U10" s="78">
        <f>U12+U38+U40+U41+U43+U47+U65+U70+U74</f>
        <v>0.56102799999999997</v>
      </c>
      <c r="V10" s="78">
        <f>V12+V38+V40+V41+V43+V47+V65+V70+V74</f>
        <v>0</v>
      </c>
      <c r="W10" s="78">
        <f>W12+W38+W40+W41+W43+W47+W65+W70+W74</f>
        <v>0</v>
      </c>
      <c r="X10" s="78">
        <f>X12+X38+X40+X41+X43+X47+X65+X70+X74</f>
        <v>0</v>
      </c>
      <c r="Y10" s="78">
        <f>Y12+Y38+Y40+Y41+Y43+Y47+Y65+Y70+Y74</f>
        <v>0</v>
      </c>
      <c r="Z10" s="78">
        <f>Z12+Z38+Z40+Z41+Z43+Z47+Z65+Z70+Z74</f>
        <v>0</v>
      </c>
      <c r="AA10" s="78">
        <f>AA12+AA38+AA40+AA41+AA43+AA47+AA65+AA70+AA74</f>
        <v>0</v>
      </c>
      <c r="AB10" s="78">
        <f>AB12+AB38+AB40+AB41+AB43+AB47+AB65+AB70+AB74</f>
        <v>0</v>
      </c>
      <c r="AC10" s="78">
        <f>AC12+AC38+AC40+AC41+AC43+AC47+AC65+AC70+AC74</f>
        <v>0</v>
      </c>
      <c r="AD10" s="78">
        <f>AD12+AD38+AD40+AD41+AD43+AD47+AD65+AD70+AD74</f>
        <v>0</v>
      </c>
      <c r="AE10" s="78">
        <f>AE12+AE38+AE40+AE41+AE43+AE47+AE65+AE70+AE74</f>
        <v>0</v>
      </c>
      <c r="AF10" s="78">
        <f>AF12+AF38+AF40+AF41+AF43+AF47+AF65+AF70+AF74</f>
        <v>0</v>
      </c>
      <c r="AG10" s="78">
        <f>AG12+AG38+AG40+AG41+AG43+AG47+AG65+AG70+AG74</f>
        <v>0</v>
      </c>
      <c r="AH10" s="78">
        <f>AH12+AH38+AH40+AH41+AH43+AH47+AH65+AH70+AH74</f>
        <v>0</v>
      </c>
      <c r="AI10" s="77">
        <f>AI12+AI38+AI40+AI41+AI43+AI47+AI65+AI70+AI74</f>
        <v>0</v>
      </c>
    </row>
    <row r="11" spans="1:35" x14ac:dyDescent="0.25">
      <c r="A11" s="41"/>
      <c r="B11" s="105"/>
      <c r="C11" s="97"/>
      <c r="D11" s="98"/>
      <c r="E11" s="74"/>
      <c r="F11" s="74"/>
      <c r="G11" s="97"/>
      <c r="H11" s="52"/>
      <c r="I11" s="36"/>
      <c r="J11" s="3">
        <f>SUM(K11:N11)</f>
        <v>0</v>
      </c>
      <c r="K11" s="3"/>
      <c r="L11" s="3"/>
      <c r="M11" s="3"/>
      <c r="N11" s="3"/>
      <c r="O11" s="3">
        <f>SUM(P11:S11)</f>
        <v>0</v>
      </c>
      <c r="P11" s="3"/>
      <c r="Q11" s="3">
        <f>SUM(R11:U11)</f>
        <v>0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26"/>
    </row>
    <row r="12" spans="1:35" x14ac:dyDescent="0.25">
      <c r="A12" s="41" t="s">
        <v>215</v>
      </c>
      <c r="B12" s="105" t="s">
        <v>113</v>
      </c>
      <c r="C12" s="97"/>
      <c r="D12" s="98"/>
      <c r="E12" s="74"/>
      <c r="F12" s="74"/>
      <c r="G12" s="97"/>
      <c r="H12" s="52"/>
      <c r="I12" s="36"/>
      <c r="J12" s="3">
        <f>J14+J29</f>
        <v>189.85</v>
      </c>
      <c r="K12" s="3"/>
      <c r="L12" s="3"/>
      <c r="M12" s="3"/>
      <c r="N12" s="3"/>
      <c r="O12" s="3">
        <f>O14+O29</f>
        <v>1727.8000000000002</v>
      </c>
      <c r="P12" s="3"/>
      <c r="Q12" s="3">
        <f>SUM(R12:U12)</f>
        <v>153.47277399999999</v>
      </c>
      <c r="R12" s="3">
        <f>R14+R29</f>
        <v>0</v>
      </c>
      <c r="S12" s="3">
        <f>S14+S29</f>
        <v>123.4072</v>
      </c>
      <c r="T12" s="3">
        <f>T14+T29</f>
        <v>29.508000000000003</v>
      </c>
      <c r="U12" s="3">
        <f>U14+U29</f>
        <v>0.55757400000000001</v>
      </c>
      <c r="V12" s="3">
        <f>V14+V29</f>
        <v>0</v>
      </c>
      <c r="W12" s="3">
        <f>W14+W29</f>
        <v>0</v>
      </c>
      <c r="X12" s="3">
        <f>X14+X29</f>
        <v>0</v>
      </c>
      <c r="Y12" s="3">
        <f>Y14+Y29</f>
        <v>0</v>
      </c>
      <c r="Z12" s="3">
        <f>Z14+Z29</f>
        <v>0</v>
      </c>
      <c r="AA12" s="3">
        <f>AA14+AA29</f>
        <v>0</v>
      </c>
      <c r="AB12" s="3">
        <f>AB14+AB29</f>
        <v>0</v>
      </c>
      <c r="AC12" s="3">
        <f>AC14+AC29</f>
        <v>0</v>
      </c>
      <c r="AD12" s="3">
        <f>AD14+AD29</f>
        <v>0</v>
      </c>
      <c r="AE12" s="3">
        <f>AE14+AE29</f>
        <v>0</v>
      </c>
      <c r="AF12" s="3">
        <f>AF14+AF29</f>
        <v>0</v>
      </c>
      <c r="AG12" s="3">
        <f>AG14+AG29</f>
        <v>0</v>
      </c>
      <c r="AH12" s="3">
        <f>AH14+AH29</f>
        <v>0</v>
      </c>
      <c r="AI12" s="26">
        <f>AI14+AI29</f>
        <v>0</v>
      </c>
    </row>
    <row r="13" spans="1:35" x14ac:dyDescent="0.25">
      <c r="A13" s="41"/>
      <c r="B13" s="104"/>
      <c r="C13" s="97"/>
      <c r="D13" s="98"/>
      <c r="E13" s="74"/>
      <c r="F13" s="74"/>
      <c r="G13" s="52"/>
      <c r="H13" s="52"/>
      <c r="I13" s="36"/>
      <c r="J13" s="3">
        <f>SUM(K13:N13)</f>
        <v>0</v>
      </c>
      <c r="K13" s="3"/>
      <c r="L13" s="3"/>
      <c r="M13" s="3"/>
      <c r="N13" s="3"/>
      <c r="O13" s="3">
        <f>SUM(P13:S13)</f>
        <v>0</v>
      </c>
      <c r="P13" s="3"/>
      <c r="Q13" s="3">
        <f>SUM(R13:U13)</f>
        <v>0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26"/>
    </row>
    <row r="14" spans="1:35" x14ac:dyDescent="0.25">
      <c r="A14" s="41"/>
      <c r="B14" s="105" t="s">
        <v>214</v>
      </c>
      <c r="C14" s="97"/>
      <c r="D14" s="98"/>
      <c r="E14" s="74"/>
      <c r="F14" s="74"/>
      <c r="G14" s="52"/>
      <c r="H14" s="52"/>
      <c r="I14" s="36"/>
      <c r="J14" s="3">
        <f>J15</f>
        <v>99.35</v>
      </c>
      <c r="K14" s="3"/>
      <c r="L14" s="3"/>
      <c r="M14" s="3"/>
      <c r="N14" s="3"/>
      <c r="O14" s="3">
        <f>O15</f>
        <v>1727.8000000000002</v>
      </c>
      <c r="P14" s="3"/>
      <c r="Q14" s="3">
        <f>SUM(R14:U14)</f>
        <v>95.895173999999997</v>
      </c>
      <c r="R14" s="3">
        <f>R15</f>
        <v>0</v>
      </c>
      <c r="S14" s="3">
        <f>S15</f>
        <v>81.788600000000002</v>
      </c>
      <c r="T14" s="3">
        <f>T15</f>
        <v>14.098000000000001</v>
      </c>
      <c r="U14" s="3">
        <f>U15</f>
        <v>8.574E-3</v>
      </c>
      <c r="V14" s="3">
        <f>V15</f>
        <v>0</v>
      </c>
      <c r="W14" s="3">
        <f>W15</f>
        <v>0</v>
      </c>
      <c r="X14" s="3">
        <f>X15</f>
        <v>0</v>
      </c>
      <c r="Y14" s="3">
        <f>Y15</f>
        <v>0</v>
      </c>
      <c r="Z14" s="3">
        <f>Z15</f>
        <v>0</v>
      </c>
      <c r="AA14" s="3">
        <f>AA15</f>
        <v>0</v>
      </c>
      <c r="AB14" s="3">
        <f>AB15</f>
        <v>0</v>
      </c>
      <c r="AC14" s="3">
        <f>AC15</f>
        <v>0</v>
      </c>
      <c r="AD14" s="3">
        <f>AD15</f>
        <v>0</v>
      </c>
      <c r="AE14" s="3">
        <f>AE15</f>
        <v>0</v>
      </c>
      <c r="AF14" s="3">
        <f>AF15</f>
        <v>0</v>
      </c>
      <c r="AG14" s="3">
        <f>AG15</f>
        <v>0</v>
      </c>
      <c r="AH14" s="3">
        <f>AH15</f>
        <v>0</v>
      </c>
      <c r="AI14" s="26">
        <f>AI15</f>
        <v>0</v>
      </c>
    </row>
    <row r="15" spans="1:35" x14ac:dyDescent="0.25">
      <c r="A15" s="41"/>
      <c r="B15" s="105" t="s">
        <v>91</v>
      </c>
      <c r="C15" s="97"/>
      <c r="D15" s="98"/>
      <c r="E15" s="74"/>
      <c r="F15" s="74"/>
      <c r="G15" s="52"/>
      <c r="H15" s="52"/>
      <c r="I15" s="36"/>
      <c r="J15" s="3">
        <f>J16+J18+J17</f>
        <v>99.35</v>
      </c>
      <c r="K15" s="3"/>
      <c r="L15" s="3"/>
      <c r="M15" s="3"/>
      <c r="N15" s="3"/>
      <c r="O15" s="3">
        <f>O16+O18+O17</f>
        <v>1727.8000000000002</v>
      </c>
      <c r="P15" s="3"/>
      <c r="Q15" s="3">
        <f>SUM(R15:U15)</f>
        <v>95.895173999999997</v>
      </c>
      <c r="R15" s="3">
        <f>R16+R18+R17</f>
        <v>0</v>
      </c>
      <c r="S15" s="3">
        <f>S16+S18+S17</f>
        <v>81.788600000000002</v>
      </c>
      <c r="T15" s="3">
        <f>T16+T18+T17</f>
        <v>14.098000000000001</v>
      </c>
      <c r="U15" s="3">
        <f>U16+U18+U17</f>
        <v>8.574E-3</v>
      </c>
      <c r="V15" s="3">
        <f>V16+V18+V17</f>
        <v>0</v>
      </c>
      <c r="W15" s="3">
        <f>W16+W18+W17</f>
        <v>0</v>
      </c>
      <c r="X15" s="3">
        <f>X16+X18+X17</f>
        <v>0</v>
      </c>
      <c r="Y15" s="3">
        <f>Y16+Y18+Y17</f>
        <v>0</v>
      </c>
      <c r="Z15" s="3">
        <f>Z16+Z18+Z17</f>
        <v>0</v>
      </c>
      <c r="AA15" s="3">
        <f>AA16+AA18+AA17</f>
        <v>0</v>
      </c>
      <c r="AB15" s="3">
        <f>AB16+AB18+AB17</f>
        <v>0</v>
      </c>
      <c r="AC15" s="3">
        <f>AC16+AC18+AC17</f>
        <v>0</v>
      </c>
      <c r="AD15" s="3">
        <f>AD16+AD18+AD17</f>
        <v>0</v>
      </c>
      <c r="AE15" s="3">
        <f>AE16+AE18+AE17</f>
        <v>0</v>
      </c>
      <c r="AF15" s="3">
        <f>AF16+AF18+AF17</f>
        <v>0</v>
      </c>
      <c r="AG15" s="3">
        <f>AG16+AG18+AG17</f>
        <v>0</v>
      </c>
      <c r="AH15" s="3">
        <f>AH16+AH18+AH17</f>
        <v>0</v>
      </c>
      <c r="AI15" s="26">
        <f>AI16+AI18+AI17</f>
        <v>0</v>
      </c>
    </row>
    <row r="16" spans="1:35" x14ac:dyDescent="0.25">
      <c r="A16" s="41"/>
      <c r="B16" s="104" t="s">
        <v>213</v>
      </c>
      <c r="C16" s="97"/>
      <c r="D16" s="98"/>
      <c r="E16" s="74"/>
      <c r="F16" s="74"/>
      <c r="G16" s="97"/>
      <c r="H16" s="52"/>
      <c r="I16" s="36"/>
      <c r="J16" s="51"/>
      <c r="K16" s="52"/>
      <c r="L16" s="52"/>
      <c r="M16" s="97"/>
      <c r="N16" s="97"/>
      <c r="O16" s="51"/>
      <c r="P16" s="51"/>
      <c r="Q16" s="3">
        <f>SUM(R16:U16)</f>
        <v>0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26"/>
    </row>
    <row r="17" spans="1:35" x14ac:dyDescent="0.25">
      <c r="A17" s="41"/>
      <c r="B17" s="104" t="s">
        <v>212</v>
      </c>
      <c r="C17" s="97"/>
      <c r="D17" s="98"/>
      <c r="E17" s="74"/>
      <c r="F17" s="74"/>
      <c r="G17" s="52"/>
      <c r="H17" s="52"/>
      <c r="I17" s="36"/>
      <c r="J17" s="51"/>
      <c r="K17" s="52"/>
      <c r="L17" s="52"/>
      <c r="M17" s="97"/>
      <c r="N17" s="97"/>
      <c r="O17" s="101"/>
      <c r="P17" s="101"/>
      <c r="Q17" s="3">
        <f>SUM(R17:U17)</f>
        <v>0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26"/>
    </row>
    <row r="18" spans="1:35" x14ac:dyDescent="0.25">
      <c r="A18" s="41"/>
      <c r="B18" s="104" t="s">
        <v>211</v>
      </c>
      <c r="C18" s="97"/>
      <c r="D18" s="98"/>
      <c r="E18" s="74"/>
      <c r="F18" s="74"/>
      <c r="G18" s="52"/>
      <c r="H18" s="52"/>
      <c r="I18" s="36"/>
      <c r="J18" s="3">
        <f>SUM(J19:J27)</f>
        <v>99.35</v>
      </c>
      <c r="K18" s="3"/>
      <c r="L18" s="3"/>
      <c r="M18" s="3">
        <f>SUM(M19:M27)</f>
        <v>0</v>
      </c>
      <c r="N18" s="3">
        <f>SUM(N19:N27)</f>
        <v>0</v>
      </c>
      <c r="O18" s="3">
        <f>SUM(O19:O27)</f>
        <v>1727.8000000000002</v>
      </c>
      <c r="P18" s="3">
        <f>SUM(P19:P27)</f>
        <v>0</v>
      </c>
      <c r="Q18" s="3">
        <f>SUM(R18:U18)</f>
        <v>95.895173999999997</v>
      </c>
      <c r="R18" s="3">
        <f>SUM(R19:R27)</f>
        <v>0</v>
      </c>
      <c r="S18" s="3">
        <f>SUM(S19:S27)</f>
        <v>81.788600000000002</v>
      </c>
      <c r="T18" s="3">
        <f>SUM(T19:T27)</f>
        <v>14.098000000000001</v>
      </c>
      <c r="U18" s="3">
        <f>SUM(U19:U27)</f>
        <v>8.574E-3</v>
      </c>
      <c r="V18" s="3">
        <f>SUM(V19:V27)</f>
        <v>0</v>
      </c>
      <c r="W18" s="3">
        <f>SUM(W19:W27)</f>
        <v>0</v>
      </c>
      <c r="X18" s="3">
        <f>SUM(X19:X27)</f>
        <v>0</v>
      </c>
      <c r="Y18" s="3">
        <f>SUM(Y19:Y27)</f>
        <v>0</v>
      </c>
      <c r="Z18" s="3">
        <f>SUM(Z19:Z27)</f>
        <v>0</v>
      </c>
      <c r="AA18" s="3">
        <f>SUM(AA19:AA27)</f>
        <v>0</v>
      </c>
      <c r="AB18" s="3">
        <f>SUM(AB19:AB27)</f>
        <v>0</v>
      </c>
      <c r="AC18" s="3">
        <f>SUM(AC19:AC27)</f>
        <v>0</v>
      </c>
      <c r="AD18" s="3">
        <f>SUM(AD19:AD27)</f>
        <v>0</v>
      </c>
      <c r="AE18" s="3">
        <f>SUM(AE19:AE27)</f>
        <v>0</v>
      </c>
      <c r="AF18" s="3">
        <f>SUM(AF19:AF27)</f>
        <v>0</v>
      </c>
      <c r="AG18" s="3">
        <f>SUM(AG19:AG27)</f>
        <v>0</v>
      </c>
      <c r="AH18" s="3">
        <f>SUM(AH19:AH27)</f>
        <v>0</v>
      </c>
      <c r="AI18" s="26">
        <f>SUM(AI19:AI27)</f>
        <v>0</v>
      </c>
    </row>
    <row r="19" spans="1:35" ht="75" x14ac:dyDescent="0.25">
      <c r="A19" s="37" t="s">
        <v>210</v>
      </c>
      <c r="B19" s="103" t="s">
        <v>209</v>
      </c>
      <c r="C19" s="97"/>
      <c r="D19" s="98"/>
      <c r="E19" s="74"/>
      <c r="F19" s="74"/>
      <c r="G19" s="52"/>
      <c r="H19" s="52"/>
      <c r="I19" s="36"/>
      <c r="J19" s="101"/>
      <c r="K19" s="35">
        <v>2018</v>
      </c>
      <c r="L19" s="35">
        <v>20</v>
      </c>
      <c r="M19" s="44" t="s">
        <v>33</v>
      </c>
      <c r="N19" s="44" t="s">
        <v>208</v>
      </c>
      <c r="O19" s="44">
        <v>120</v>
      </c>
      <c r="P19" s="101"/>
      <c r="Q19" s="3">
        <f>SUM(R19:U19)</f>
        <v>0.51300000000000001</v>
      </c>
      <c r="R19" s="4"/>
      <c r="S19" s="4">
        <v>0.51300000000000001</v>
      </c>
      <c r="T19" s="4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26"/>
    </row>
    <row r="20" spans="1:35" ht="135" x14ac:dyDescent="0.25">
      <c r="A20" s="37" t="s">
        <v>207</v>
      </c>
      <c r="B20" s="9" t="s">
        <v>206</v>
      </c>
      <c r="C20" s="95"/>
      <c r="D20" s="96"/>
      <c r="E20" s="58"/>
      <c r="F20" s="58"/>
      <c r="G20" s="86"/>
      <c r="H20" s="8"/>
      <c r="I20" s="10"/>
      <c r="J20" s="100"/>
      <c r="K20" s="86">
        <v>2015</v>
      </c>
      <c r="L20" s="35">
        <v>20</v>
      </c>
      <c r="M20" s="60" t="s">
        <v>33</v>
      </c>
      <c r="N20" s="59" t="s">
        <v>181</v>
      </c>
      <c r="O20" s="100">
        <v>62</v>
      </c>
      <c r="P20" s="5"/>
      <c r="Q20" s="3">
        <f>SUM(R20:U20)</f>
        <v>2.0249999999999999</v>
      </c>
      <c r="R20" s="4"/>
      <c r="S20" s="4">
        <v>2.0249999999999999</v>
      </c>
      <c r="T20" s="4"/>
      <c r="U20" s="4"/>
      <c r="V20" s="95"/>
      <c r="W20" s="58"/>
      <c r="X20" s="58"/>
      <c r="Y20" s="58"/>
      <c r="Z20" s="95"/>
      <c r="AA20" s="10"/>
      <c r="AB20" s="10"/>
      <c r="AC20" s="10"/>
      <c r="AD20" s="95"/>
      <c r="AE20" s="10"/>
      <c r="AF20" s="95"/>
      <c r="AG20" s="95"/>
      <c r="AH20" s="10"/>
      <c r="AI20" s="54"/>
    </row>
    <row r="21" spans="1:35" ht="165" x14ac:dyDescent="0.25">
      <c r="A21" s="37" t="s">
        <v>205</v>
      </c>
      <c r="B21" s="9" t="s">
        <v>204</v>
      </c>
      <c r="C21" s="95"/>
      <c r="D21" s="96"/>
      <c r="E21" s="58"/>
      <c r="F21" s="58"/>
      <c r="G21" s="86"/>
      <c r="H21" s="8"/>
      <c r="I21" s="58" t="s">
        <v>203</v>
      </c>
      <c r="J21" s="56">
        <v>0.9</v>
      </c>
      <c r="K21" s="86">
        <v>2016</v>
      </c>
      <c r="L21" s="35">
        <v>20</v>
      </c>
      <c r="M21" s="60" t="s">
        <v>33</v>
      </c>
      <c r="N21" s="59" t="s">
        <v>202</v>
      </c>
      <c r="O21" s="100">
        <v>77.099999999999994</v>
      </c>
      <c r="P21" s="5"/>
      <c r="Q21" s="3">
        <f>SUM(R21:U21)</f>
        <v>18.355</v>
      </c>
      <c r="R21" s="4"/>
      <c r="S21" s="4">
        <v>16.492000000000001</v>
      </c>
      <c r="T21" s="4">
        <v>1.863</v>
      </c>
      <c r="U21" s="4"/>
      <c r="V21" s="95"/>
      <c r="W21" s="58"/>
      <c r="X21" s="58"/>
      <c r="Y21" s="58"/>
      <c r="Z21" s="95"/>
      <c r="AA21" s="10"/>
      <c r="AB21" s="10"/>
      <c r="AC21" s="10"/>
      <c r="AD21" s="95"/>
      <c r="AE21" s="10"/>
      <c r="AF21" s="95"/>
      <c r="AG21" s="95"/>
      <c r="AH21" s="10"/>
      <c r="AI21" s="54"/>
    </row>
    <row r="22" spans="1:35" ht="409.5" x14ac:dyDescent="0.25">
      <c r="A22" s="37" t="s">
        <v>201</v>
      </c>
      <c r="B22" s="9" t="s">
        <v>200</v>
      </c>
      <c r="C22" s="95"/>
      <c r="D22" s="96"/>
      <c r="E22" s="58"/>
      <c r="F22" s="58"/>
      <c r="G22" s="86"/>
      <c r="H22" s="8"/>
      <c r="I22" s="58" t="s">
        <v>199</v>
      </c>
      <c r="J22" s="100">
        <v>22.9</v>
      </c>
      <c r="K22" s="86">
        <v>2018</v>
      </c>
      <c r="L22" s="35">
        <v>20</v>
      </c>
      <c r="M22" s="60" t="s">
        <v>33</v>
      </c>
      <c r="N22" s="59" t="s">
        <v>190</v>
      </c>
      <c r="O22" s="100">
        <v>350</v>
      </c>
      <c r="P22" s="5"/>
      <c r="Q22" s="3">
        <f>SUM(R22:U22)</f>
        <v>9.0126000000000008</v>
      </c>
      <c r="R22" s="4"/>
      <c r="S22" s="4">
        <v>6.0136000000000003</v>
      </c>
      <c r="T22" s="4">
        <v>2.9990000000000001</v>
      </c>
      <c r="U22" s="4"/>
      <c r="V22" s="95"/>
      <c r="W22" s="58"/>
      <c r="X22" s="58"/>
      <c r="Y22" s="58"/>
      <c r="Z22" s="95"/>
      <c r="AA22" s="10"/>
      <c r="AB22" s="10"/>
      <c r="AC22" s="10"/>
      <c r="AD22" s="95"/>
      <c r="AE22" s="10"/>
      <c r="AF22" s="95"/>
      <c r="AG22" s="95"/>
      <c r="AH22" s="10"/>
      <c r="AI22" s="54"/>
    </row>
    <row r="23" spans="1:35" ht="240" x14ac:dyDescent="0.25">
      <c r="A23" s="37" t="s">
        <v>198</v>
      </c>
      <c r="B23" s="9" t="s">
        <v>197</v>
      </c>
      <c r="C23" s="95"/>
      <c r="D23" s="96"/>
      <c r="E23" s="58"/>
      <c r="F23" s="58"/>
      <c r="G23" s="86"/>
      <c r="H23" s="8"/>
      <c r="I23" s="58" t="s">
        <v>196</v>
      </c>
      <c r="J23" s="100">
        <v>0.25</v>
      </c>
      <c r="K23" s="86">
        <v>2017</v>
      </c>
      <c r="L23" s="35">
        <v>20</v>
      </c>
      <c r="M23" s="60" t="s">
        <v>195</v>
      </c>
      <c r="N23" s="59" t="s">
        <v>194</v>
      </c>
      <c r="O23" s="100">
        <v>62.7</v>
      </c>
      <c r="P23" s="5"/>
      <c r="Q23" s="3">
        <f>SUM(R23:U23)</f>
        <v>11.8</v>
      </c>
      <c r="R23" s="4"/>
      <c r="S23" s="4">
        <v>11.281000000000001</v>
      </c>
      <c r="T23" s="4">
        <v>0.51900000000000002</v>
      </c>
      <c r="U23" s="4"/>
      <c r="V23" s="95"/>
      <c r="W23" s="58"/>
      <c r="X23" s="58"/>
      <c r="Y23" s="58"/>
      <c r="Z23" s="95"/>
      <c r="AA23" s="10"/>
      <c r="AB23" s="10"/>
      <c r="AC23" s="10"/>
      <c r="AD23" s="95"/>
      <c r="AE23" s="10"/>
      <c r="AF23" s="95"/>
      <c r="AG23" s="95"/>
      <c r="AH23" s="10"/>
      <c r="AI23" s="54"/>
    </row>
    <row r="24" spans="1:35" ht="409.5" x14ac:dyDescent="0.25">
      <c r="A24" s="37" t="s">
        <v>193</v>
      </c>
      <c r="B24" s="9" t="s">
        <v>192</v>
      </c>
      <c r="C24" s="95"/>
      <c r="D24" s="96"/>
      <c r="E24" s="58"/>
      <c r="F24" s="58"/>
      <c r="G24" s="86"/>
      <c r="H24" s="8"/>
      <c r="I24" s="58" t="s">
        <v>191</v>
      </c>
      <c r="J24" s="100">
        <v>18.600000000000001</v>
      </c>
      <c r="K24" s="86">
        <v>2018</v>
      </c>
      <c r="L24" s="35">
        <v>20</v>
      </c>
      <c r="M24" s="60" t="s">
        <v>33</v>
      </c>
      <c r="N24" s="59" t="s">
        <v>190</v>
      </c>
      <c r="O24" s="100">
        <v>161</v>
      </c>
      <c r="P24" s="5"/>
      <c r="Q24" s="3">
        <f>SUM(R24:U24)</f>
        <v>25.086573999999999</v>
      </c>
      <c r="R24" s="4"/>
      <c r="S24" s="4">
        <v>25.077999999999999</v>
      </c>
      <c r="T24" s="4"/>
      <c r="U24" s="4">
        <v>8.574E-3</v>
      </c>
      <c r="V24" s="95"/>
      <c r="W24" s="58"/>
      <c r="X24" s="58"/>
      <c r="Y24" s="58"/>
      <c r="Z24" s="95"/>
      <c r="AA24" s="10"/>
      <c r="AB24" s="10"/>
      <c r="AC24" s="10"/>
      <c r="AD24" s="95"/>
      <c r="AE24" s="10"/>
      <c r="AF24" s="95"/>
      <c r="AG24" s="95"/>
      <c r="AH24" s="10"/>
      <c r="AI24" s="54"/>
    </row>
    <row r="25" spans="1:35" ht="409.5" x14ac:dyDescent="0.25">
      <c r="A25" s="37" t="s">
        <v>189</v>
      </c>
      <c r="B25" s="9" t="s">
        <v>188</v>
      </c>
      <c r="C25" s="95"/>
      <c r="D25" s="96"/>
      <c r="E25" s="58"/>
      <c r="F25" s="58"/>
      <c r="G25" s="86"/>
      <c r="H25" s="8"/>
      <c r="I25" s="58" t="s">
        <v>187</v>
      </c>
      <c r="J25" s="100">
        <v>56.7</v>
      </c>
      <c r="K25" s="86">
        <v>2018</v>
      </c>
      <c r="L25" s="35">
        <v>20</v>
      </c>
      <c r="M25" s="60" t="s">
        <v>33</v>
      </c>
      <c r="N25" s="59" t="s">
        <v>184</v>
      </c>
      <c r="O25" s="100">
        <v>185</v>
      </c>
      <c r="P25" s="5"/>
      <c r="Q25" s="3">
        <f>SUM(R25:U25)</f>
        <v>0.314</v>
      </c>
      <c r="R25" s="4"/>
      <c r="S25" s="4">
        <v>0.314</v>
      </c>
      <c r="T25" s="4"/>
      <c r="U25" s="4"/>
      <c r="V25" s="95"/>
      <c r="W25" s="58"/>
      <c r="X25" s="58"/>
      <c r="Y25" s="58"/>
      <c r="Z25" s="95"/>
      <c r="AA25" s="10"/>
      <c r="AB25" s="10"/>
      <c r="AC25" s="10"/>
      <c r="AD25" s="95"/>
      <c r="AE25" s="10"/>
      <c r="AF25" s="95"/>
      <c r="AG25" s="95"/>
      <c r="AH25" s="10"/>
      <c r="AI25" s="54"/>
    </row>
    <row r="26" spans="1:35" ht="195" x14ac:dyDescent="0.25">
      <c r="A26" s="37" t="s">
        <v>186</v>
      </c>
      <c r="B26" s="9" t="s">
        <v>185</v>
      </c>
      <c r="C26" s="95"/>
      <c r="D26" s="96"/>
      <c r="E26" s="58"/>
      <c r="F26" s="58"/>
      <c r="G26" s="86"/>
      <c r="H26" s="8"/>
      <c r="I26" s="58" t="s">
        <v>78</v>
      </c>
      <c r="J26" s="100"/>
      <c r="K26" s="86">
        <v>2018</v>
      </c>
      <c r="L26" s="35">
        <v>20</v>
      </c>
      <c r="M26" s="60" t="s">
        <v>33</v>
      </c>
      <c r="N26" s="59" t="s">
        <v>184</v>
      </c>
      <c r="O26" s="100"/>
      <c r="P26" s="5"/>
      <c r="Q26" s="3">
        <f>SUM(R26:U26)</f>
        <v>6.6899999999999995</v>
      </c>
      <c r="R26" s="4"/>
      <c r="S26" s="4">
        <v>4.2130000000000001</v>
      </c>
      <c r="T26" s="4">
        <v>2.4769999999999999</v>
      </c>
      <c r="U26" s="4"/>
      <c r="V26" s="95"/>
      <c r="W26" s="58"/>
      <c r="X26" s="58"/>
      <c r="Y26" s="58"/>
      <c r="Z26" s="95"/>
      <c r="AA26" s="10"/>
      <c r="AB26" s="10"/>
      <c r="AC26" s="10"/>
      <c r="AD26" s="95"/>
      <c r="AE26" s="10"/>
      <c r="AF26" s="95"/>
      <c r="AG26" s="95"/>
      <c r="AH26" s="10"/>
      <c r="AI26" s="54"/>
    </row>
    <row r="27" spans="1:35" ht="135" x14ac:dyDescent="0.25">
      <c r="A27" s="37" t="s">
        <v>183</v>
      </c>
      <c r="B27" s="9" t="s">
        <v>182</v>
      </c>
      <c r="C27" s="95"/>
      <c r="D27" s="96"/>
      <c r="E27" s="58"/>
      <c r="F27" s="58"/>
      <c r="G27" s="86"/>
      <c r="H27" s="8"/>
      <c r="I27" s="58"/>
      <c r="J27" s="100"/>
      <c r="K27" s="86">
        <v>2014</v>
      </c>
      <c r="L27" s="35">
        <v>20</v>
      </c>
      <c r="M27" s="60" t="s">
        <v>33</v>
      </c>
      <c r="N27" s="59" t="s">
        <v>181</v>
      </c>
      <c r="O27" s="100">
        <v>710</v>
      </c>
      <c r="P27" s="5"/>
      <c r="Q27" s="3">
        <f>SUM(R27:U27)</f>
        <v>22.099</v>
      </c>
      <c r="R27" s="4"/>
      <c r="S27" s="4">
        <v>15.859</v>
      </c>
      <c r="T27" s="4">
        <v>6.24</v>
      </c>
      <c r="U27" s="4"/>
      <c r="V27" s="95"/>
      <c r="W27" s="58"/>
      <c r="X27" s="58"/>
      <c r="Y27" s="58"/>
      <c r="Z27" s="95"/>
      <c r="AA27" s="10"/>
      <c r="AB27" s="10"/>
      <c r="AC27" s="10"/>
      <c r="AD27" s="95"/>
      <c r="AE27" s="10"/>
      <c r="AF27" s="95"/>
      <c r="AG27" s="95"/>
      <c r="AH27" s="10"/>
      <c r="AI27" s="54"/>
    </row>
    <row r="28" spans="1:35" x14ac:dyDescent="0.25">
      <c r="A28" s="37"/>
      <c r="B28" s="75" t="s">
        <v>180</v>
      </c>
      <c r="C28" s="95"/>
      <c r="D28" s="96"/>
      <c r="E28" s="58"/>
      <c r="F28" s="58"/>
      <c r="G28" s="86"/>
      <c r="H28" s="8"/>
      <c r="I28" s="10"/>
      <c r="J28" s="100"/>
      <c r="K28" s="86">
        <v>0</v>
      </c>
      <c r="L28" s="35"/>
      <c r="M28" s="95"/>
      <c r="N28" s="95"/>
      <c r="O28" s="56"/>
      <c r="P28" s="5"/>
      <c r="Q28" s="3">
        <f>SUM(R28:U28)</f>
        <v>0</v>
      </c>
      <c r="R28" s="4"/>
      <c r="S28" s="4"/>
      <c r="T28" s="4"/>
      <c r="U28" s="4"/>
      <c r="V28" s="95"/>
      <c r="W28" s="58"/>
      <c r="X28" s="58"/>
      <c r="Y28" s="58"/>
      <c r="Z28" s="95"/>
      <c r="AA28" s="10"/>
      <c r="AB28" s="10"/>
      <c r="AC28" s="10"/>
      <c r="AD28" s="95"/>
      <c r="AE28" s="10"/>
      <c r="AF28" s="95"/>
      <c r="AG28" s="95"/>
      <c r="AH28" s="10"/>
      <c r="AI28" s="54"/>
    </row>
    <row r="29" spans="1:35" x14ac:dyDescent="0.25">
      <c r="A29" s="41"/>
      <c r="B29" s="74" t="s">
        <v>100</v>
      </c>
      <c r="C29" s="97"/>
      <c r="D29" s="98"/>
      <c r="E29" s="74"/>
      <c r="F29" s="74"/>
      <c r="G29" s="102"/>
      <c r="H29" s="52"/>
      <c r="I29" s="36"/>
      <c r="J29" s="101">
        <f>J30+J33</f>
        <v>90.5</v>
      </c>
      <c r="K29" s="86">
        <v>0</v>
      </c>
      <c r="L29" s="101"/>
      <c r="M29" s="101"/>
      <c r="N29" s="101"/>
      <c r="O29" s="46"/>
      <c r="P29" s="5"/>
      <c r="Q29" s="3">
        <f>SUM(R29:U29)</f>
        <v>57.577599999999997</v>
      </c>
      <c r="R29" s="3">
        <f>R30+R33+R37</f>
        <v>0</v>
      </c>
      <c r="S29" s="3">
        <f>S30+S33+S37</f>
        <v>41.618600000000001</v>
      </c>
      <c r="T29" s="3">
        <f>T30+T33+T37</f>
        <v>15.41</v>
      </c>
      <c r="U29" s="3">
        <f>U30+U33+U37</f>
        <v>0.54900000000000004</v>
      </c>
      <c r="V29" s="3"/>
      <c r="W29" s="3"/>
      <c r="X29" s="3"/>
      <c r="Y29" s="3"/>
      <c r="Z29" s="3"/>
      <c r="AA29" s="3"/>
      <c r="AB29" s="3"/>
      <c r="AC29" s="3"/>
      <c r="AD29" s="3"/>
      <c r="AE29" s="3"/>
      <c r="AF29" s="97"/>
      <c r="AG29" s="97"/>
      <c r="AH29" s="36"/>
      <c r="AI29" s="50"/>
    </row>
    <row r="30" spans="1:35" x14ac:dyDescent="0.25">
      <c r="A30" s="41"/>
      <c r="B30" s="32" t="s">
        <v>179</v>
      </c>
      <c r="C30" s="97"/>
      <c r="D30" s="98"/>
      <c r="E30" s="74"/>
      <c r="F30" s="74"/>
      <c r="G30" s="102"/>
      <c r="H30" s="52"/>
      <c r="I30" s="3"/>
      <c r="J30" s="101">
        <f>J31</f>
        <v>80</v>
      </c>
      <c r="K30" s="86">
        <v>0</v>
      </c>
      <c r="L30" s="3"/>
      <c r="M30" s="3"/>
      <c r="N30" s="3"/>
      <c r="O30" s="46"/>
      <c r="P30" s="5"/>
      <c r="Q30" s="3">
        <f>SUM(R30:U30)</f>
        <v>45.643599999999999</v>
      </c>
      <c r="R30" s="3">
        <f>SUM(R31:R32)</f>
        <v>0</v>
      </c>
      <c r="S30" s="3">
        <f>SUM(S31:S32)</f>
        <v>31.236600000000003</v>
      </c>
      <c r="T30" s="3">
        <f>SUM(T31:T32)</f>
        <v>13.858000000000001</v>
      </c>
      <c r="U30" s="3">
        <f>SUM(U31:U32)</f>
        <v>0.54900000000000004</v>
      </c>
      <c r="V30" s="3"/>
      <c r="W30" s="3"/>
      <c r="X30" s="3"/>
      <c r="Y30" s="3"/>
      <c r="Z30" s="3"/>
      <c r="AA30" s="3"/>
      <c r="AB30" s="3"/>
      <c r="AC30" s="3"/>
      <c r="AD30" s="3"/>
      <c r="AE30" s="36"/>
      <c r="AF30" s="97"/>
      <c r="AG30" s="97"/>
      <c r="AH30" s="36"/>
      <c r="AI30" s="50"/>
    </row>
    <row r="31" spans="1:35" ht="75" x14ac:dyDescent="0.25">
      <c r="A31" s="37" t="s">
        <v>178</v>
      </c>
      <c r="B31" s="9" t="s">
        <v>177</v>
      </c>
      <c r="C31" s="95"/>
      <c r="D31" s="96"/>
      <c r="E31" s="58"/>
      <c r="F31" s="58"/>
      <c r="G31" s="86">
        <v>2013</v>
      </c>
      <c r="H31" s="8">
        <v>20</v>
      </c>
      <c r="I31" s="58" t="s">
        <v>176</v>
      </c>
      <c r="J31" s="100">
        <v>80</v>
      </c>
      <c r="K31" s="86"/>
      <c r="L31" s="8"/>
      <c r="M31" s="95"/>
      <c r="N31" s="95"/>
      <c r="O31" s="56"/>
      <c r="P31" s="5"/>
      <c r="Q31" s="3">
        <f>SUM(R31:U31)</f>
        <v>27.633600000000001</v>
      </c>
      <c r="R31" s="4"/>
      <c r="S31" s="4">
        <v>23.627600000000001</v>
      </c>
      <c r="T31" s="4">
        <v>3.601</v>
      </c>
      <c r="U31" s="4">
        <v>0.40500000000000003</v>
      </c>
      <c r="V31" s="95"/>
      <c r="W31" s="58"/>
      <c r="X31" s="58"/>
      <c r="Y31" s="58"/>
      <c r="Z31" s="95"/>
      <c r="AA31" s="10"/>
      <c r="AB31" s="10"/>
      <c r="AC31" s="10"/>
      <c r="AD31" s="95"/>
      <c r="AE31" s="10"/>
      <c r="AF31" s="95"/>
      <c r="AG31" s="95"/>
      <c r="AH31" s="10"/>
      <c r="AI31" s="54"/>
    </row>
    <row r="32" spans="1:35" x14ac:dyDescent="0.25">
      <c r="A32" s="37" t="s">
        <v>175</v>
      </c>
      <c r="B32" s="9" t="s">
        <v>167</v>
      </c>
      <c r="C32" s="95"/>
      <c r="D32" s="96"/>
      <c r="E32" s="58"/>
      <c r="F32" s="58"/>
      <c r="G32" s="86">
        <v>2013</v>
      </c>
      <c r="H32" s="8">
        <v>20</v>
      </c>
      <c r="I32" s="58"/>
      <c r="J32" s="100"/>
      <c r="K32" s="86"/>
      <c r="L32" s="8"/>
      <c r="M32" s="95"/>
      <c r="N32" s="95"/>
      <c r="O32" s="56"/>
      <c r="P32" s="5"/>
      <c r="Q32" s="3">
        <f>SUM(R32:U32)</f>
        <v>18.009999999999998</v>
      </c>
      <c r="R32" s="4"/>
      <c r="S32" s="4">
        <v>7.609</v>
      </c>
      <c r="T32" s="4">
        <v>10.257</v>
      </c>
      <c r="U32" s="4">
        <v>0.14399999999999999</v>
      </c>
      <c r="V32" s="95"/>
      <c r="W32" s="58"/>
      <c r="X32" s="58"/>
      <c r="Y32" s="58"/>
      <c r="Z32" s="95"/>
      <c r="AA32" s="10"/>
      <c r="AB32" s="10"/>
      <c r="AC32" s="10"/>
      <c r="AD32" s="95"/>
      <c r="AE32" s="10"/>
      <c r="AF32" s="95"/>
      <c r="AG32" s="95"/>
      <c r="AH32" s="10"/>
      <c r="AI32" s="54"/>
    </row>
    <row r="33" spans="1:35" ht="31.5" x14ac:dyDescent="0.25">
      <c r="A33" s="37"/>
      <c r="B33" s="32" t="s">
        <v>98</v>
      </c>
      <c r="C33" s="95"/>
      <c r="D33" s="96"/>
      <c r="E33" s="58"/>
      <c r="F33" s="58"/>
      <c r="G33" s="35"/>
      <c r="H33" s="4"/>
      <c r="I33" s="4"/>
      <c r="J33" s="3">
        <f>SUM(J34:J36)</f>
        <v>10.5</v>
      </c>
      <c r="K33" s="3"/>
      <c r="L33" s="3"/>
      <c r="M33" s="3"/>
      <c r="N33" s="3"/>
      <c r="O33" s="3"/>
      <c r="P33" s="3"/>
      <c r="Q33" s="3">
        <f>SUM(R33:U33)</f>
        <v>11.933999999999999</v>
      </c>
      <c r="R33" s="3">
        <f>SUM(R34:R36)</f>
        <v>0</v>
      </c>
      <c r="S33" s="3">
        <f>SUM(S34:S36)</f>
        <v>10.382</v>
      </c>
      <c r="T33" s="3">
        <f>SUM(T34:T36)</f>
        <v>1.552</v>
      </c>
      <c r="U33" s="3">
        <f>SUM(U34:U36)</f>
        <v>0</v>
      </c>
      <c r="V33" s="3">
        <f>SUM(V34:V34)</f>
        <v>0</v>
      </c>
      <c r="W33" s="3">
        <f>SUM(W34:W34)</f>
        <v>0</v>
      </c>
      <c r="X33" s="3">
        <f>SUM(X34:X34)</f>
        <v>0</v>
      </c>
      <c r="Y33" s="3">
        <f>SUM(Y34:Y34)</f>
        <v>0</v>
      </c>
      <c r="Z33" s="4">
        <f>SUM(Z34:Z34)</f>
        <v>0</v>
      </c>
      <c r="AA33" s="4">
        <f>SUM(AA34:AA34)</f>
        <v>0</v>
      </c>
      <c r="AB33" s="4">
        <f>SUM(AB34:AB34)</f>
        <v>0</v>
      </c>
      <c r="AC33" s="4">
        <f>SUM(AC34:AC34)</f>
        <v>0</v>
      </c>
      <c r="AD33" s="4">
        <f>SUM(AD34:AD34)</f>
        <v>0</v>
      </c>
      <c r="AE33" s="4">
        <f>SUM(AE34:AE34)</f>
        <v>0</v>
      </c>
      <c r="AF33" s="4">
        <f>SUM(AF34:AF34)</f>
        <v>0</v>
      </c>
      <c r="AG33" s="4">
        <f>SUM(AG34:AG34)</f>
        <v>0</v>
      </c>
      <c r="AH33" s="4">
        <f>SUM(AH34:AH34)</f>
        <v>0</v>
      </c>
      <c r="AI33" s="61">
        <f>SUM(AI34:AI34)</f>
        <v>0</v>
      </c>
    </row>
    <row r="34" spans="1:35" ht="75" x14ac:dyDescent="0.25">
      <c r="A34" s="37" t="s">
        <v>174</v>
      </c>
      <c r="B34" s="99" t="s">
        <v>173</v>
      </c>
      <c r="C34" s="95"/>
      <c r="D34" s="96"/>
      <c r="E34" s="58"/>
      <c r="F34" s="58"/>
      <c r="G34" s="86">
        <v>2012</v>
      </c>
      <c r="H34" s="8">
        <v>20</v>
      </c>
      <c r="I34" s="58" t="s">
        <v>172</v>
      </c>
      <c r="J34" s="44">
        <v>8</v>
      </c>
      <c r="K34" s="86"/>
      <c r="L34" s="4"/>
      <c r="M34" s="4"/>
      <c r="N34" s="4"/>
      <c r="O34" s="55"/>
      <c r="P34" s="5"/>
      <c r="Q34" s="3">
        <f>SUM(R34:U34)</f>
        <v>3.6469999999999998</v>
      </c>
      <c r="R34" s="4"/>
      <c r="S34" s="4">
        <v>3.6469999999999998</v>
      </c>
      <c r="T34" s="4"/>
      <c r="U34" s="4"/>
      <c r="V34" s="95"/>
      <c r="W34" s="58"/>
      <c r="X34" s="58"/>
      <c r="Y34" s="58"/>
      <c r="Z34" s="95"/>
      <c r="AA34" s="10"/>
      <c r="AB34" s="10"/>
      <c r="AC34" s="10"/>
      <c r="AD34" s="95"/>
      <c r="AE34" s="10"/>
      <c r="AF34" s="95"/>
      <c r="AG34" s="95"/>
      <c r="AH34" s="10"/>
      <c r="AI34" s="54"/>
    </row>
    <row r="35" spans="1:35" ht="75" x14ac:dyDescent="0.25">
      <c r="A35" s="37" t="s">
        <v>171</v>
      </c>
      <c r="B35" s="99" t="s">
        <v>170</v>
      </c>
      <c r="C35" s="95"/>
      <c r="D35" s="96"/>
      <c r="E35" s="58"/>
      <c r="F35" s="58"/>
      <c r="G35" s="86">
        <v>2013</v>
      </c>
      <c r="H35" s="8">
        <v>20</v>
      </c>
      <c r="I35" s="58" t="s">
        <v>169</v>
      </c>
      <c r="J35" s="44">
        <v>2.5</v>
      </c>
      <c r="K35" s="86"/>
      <c r="L35" s="4"/>
      <c r="M35" s="4"/>
      <c r="N35" s="4"/>
      <c r="O35" s="55"/>
      <c r="P35" s="5"/>
      <c r="Q35" s="3">
        <f>SUM(R35:U35)</f>
        <v>6.3650000000000002</v>
      </c>
      <c r="R35" s="4"/>
      <c r="S35" s="4">
        <v>6.3650000000000002</v>
      </c>
      <c r="T35" s="4"/>
      <c r="U35" s="4"/>
      <c r="V35" s="95"/>
      <c r="W35" s="58"/>
      <c r="X35" s="58"/>
      <c r="Y35" s="58"/>
      <c r="Z35" s="95"/>
      <c r="AA35" s="10"/>
      <c r="AB35" s="10"/>
      <c r="AC35" s="10"/>
      <c r="AD35" s="95"/>
      <c r="AE35" s="10"/>
      <c r="AF35" s="95"/>
      <c r="AG35" s="95"/>
      <c r="AH35" s="10"/>
      <c r="AI35" s="54"/>
    </row>
    <row r="36" spans="1:35" x14ac:dyDescent="0.25">
      <c r="A36" s="37" t="s">
        <v>168</v>
      </c>
      <c r="B36" s="99" t="s">
        <v>167</v>
      </c>
      <c r="C36" s="95"/>
      <c r="D36" s="96"/>
      <c r="E36" s="58"/>
      <c r="F36" s="58"/>
      <c r="G36" s="86">
        <v>2013</v>
      </c>
      <c r="H36" s="8">
        <v>20</v>
      </c>
      <c r="I36" s="58"/>
      <c r="J36" s="44"/>
      <c r="K36" s="86"/>
      <c r="L36" s="4"/>
      <c r="M36" s="4"/>
      <c r="N36" s="4"/>
      <c r="O36" s="55"/>
      <c r="P36" s="5"/>
      <c r="Q36" s="3">
        <f>SUM(R36:U36)</f>
        <v>1.9220000000000002</v>
      </c>
      <c r="R36" s="4"/>
      <c r="S36" s="4">
        <v>0.37</v>
      </c>
      <c r="T36" s="4">
        <v>1.552</v>
      </c>
      <c r="U36" s="4"/>
      <c r="V36" s="95"/>
      <c r="W36" s="58"/>
      <c r="X36" s="58"/>
      <c r="Y36" s="58"/>
      <c r="Z36" s="95"/>
      <c r="AA36" s="10"/>
      <c r="AB36" s="10"/>
      <c r="AC36" s="10"/>
      <c r="AD36" s="95"/>
      <c r="AE36" s="10"/>
      <c r="AF36" s="95"/>
      <c r="AG36" s="95"/>
      <c r="AH36" s="10"/>
      <c r="AI36" s="54"/>
    </row>
    <row r="37" spans="1:35" ht="31.5" x14ac:dyDescent="0.25">
      <c r="A37" s="41"/>
      <c r="B37" s="32" t="s">
        <v>97</v>
      </c>
      <c r="C37" s="97"/>
      <c r="D37" s="98"/>
      <c r="E37" s="74"/>
      <c r="F37" s="74"/>
      <c r="G37" s="86"/>
      <c r="H37" s="36"/>
      <c r="I37" s="36"/>
      <c r="J37" s="47"/>
      <c r="K37" s="86"/>
      <c r="L37" s="36"/>
      <c r="M37" s="97"/>
      <c r="N37" s="97"/>
      <c r="O37" s="46"/>
      <c r="P37" s="5"/>
      <c r="Q37" s="3">
        <f>SUM(R37:U37)</f>
        <v>0</v>
      </c>
      <c r="R37" s="3"/>
      <c r="S37" s="3"/>
      <c r="T37" s="3"/>
      <c r="U37" s="3"/>
      <c r="V37" s="97"/>
      <c r="W37" s="74"/>
      <c r="X37" s="74"/>
      <c r="Y37" s="74"/>
      <c r="Z37" s="97"/>
      <c r="AA37" s="36"/>
      <c r="AB37" s="36"/>
      <c r="AC37" s="36"/>
      <c r="AD37" s="97"/>
      <c r="AE37" s="36"/>
      <c r="AF37" s="97"/>
      <c r="AG37" s="97"/>
      <c r="AH37" s="36"/>
      <c r="AI37" s="50"/>
    </row>
    <row r="38" spans="1:35" ht="31.5" x14ac:dyDescent="0.25">
      <c r="A38" s="41" t="s">
        <v>166</v>
      </c>
      <c r="B38" s="88" t="s">
        <v>95</v>
      </c>
      <c r="C38" s="97"/>
      <c r="D38" s="98"/>
      <c r="E38" s="74"/>
      <c r="F38" s="74"/>
      <c r="G38" s="86"/>
      <c r="H38" s="36"/>
      <c r="I38" s="36"/>
      <c r="J38" s="47"/>
      <c r="K38" s="86"/>
      <c r="L38" s="36"/>
      <c r="M38" s="97"/>
      <c r="N38" s="97"/>
      <c r="O38" s="47"/>
      <c r="P38" s="5"/>
      <c r="Q38" s="3">
        <f>SUM(R38:U38)</f>
        <v>38.680999999999997</v>
      </c>
      <c r="R38" s="3">
        <f>R39</f>
        <v>0</v>
      </c>
      <c r="S38" s="3">
        <f>S39</f>
        <v>12.317</v>
      </c>
      <c r="T38" s="3">
        <f>T39</f>
        <v>26.364000000000001</v>
      </c>
      <c r="U38" s="3">
        <f>U39</f>
        <v>0</v>
      </c>
      <c r="V38" s="97"/>
      <c r="W38" s="74"/>
      <c r="X38" s="74"/>
      <c r="Y38" s="74"/>
      <c r="Z38" s="97"/>
      <c r="AA38" s="36"/>
      <c r="AB38" s="36"/>
      <c r="AC38" s="36"/>
      <c r="AD38" s="97"/>
      <c r="AE38" s="36"/>
      <c r="AF38" s="97"/>
      <c r="AG38" s="97"/>
      <c r="AH38" s="36"/>
      <c r="AI38" s="50"/>
    </row>
    <row r="39" spans="1:35" x14ac:dyDescent="0.25">
      <c r="A39" s="37" t="s">
        <v>165</v>
      </c>
      <c r="B39" s="87" t="s">
        <v>164</v>
      </c>
      <c r="C39" s="95"/>
      <c r="D39" s="96"/>
      <c r="E39" s="58"/>
      <c r="F39" s="58"/>
      <c r="G39" s="86"/>
      <c r="H39" s="8">
        <v>7</v>
      </c>
      <c r="I39" s="10"/>
      <c r="J39" s="56"/>
      <c r="K39" s="86"/>
      <c r="L39" s="10"/>
      <c r="M39" s="95"/>
      <c r="N39" s="95"/>
      <c r="O39" s="56"/>
      <c r="P39" s="5"/>
      <c r="Q39" s="3">
        <f>SUM(R39:U39)</f>
        <v>38.680999999999997</v>
      </c>
      <c r="R39" s="4"/>
      <c r="S39" s="4">
        <v>12.317</v>
      </c>
      <c r="T39" s="4">
        <v>26.364000000000001</v>
      </c>
      <c r="U39" s="4"/>
      <c r="V39" s="95"/>
      <c r="W39" s="58"/>
      <c r="X39" s="58"/>
      <c r="Y39" s="58"/>
      <c r="Z39" s="95"/>
      <c r="AA39" s="10"/>
      <c r="AB39" s="10"/>
      <c r="AC39" s="10"/>
      <c r="AD39" s="95"/>
      <c r="AE39" s="10"/>
      <c r="AF39" s="95"/>
      <c r="AG39" s="95"/>
      <c r="AH39" s="10"/>
      <c r="AI39" s="54"/>
    </row>
    <row r="40" spans="1:35" x14ac:dyDescent="0.25">
      <c r="A40" s="41" t="s">
        <v>163</v>
      </c>
      <c r="B40" s="94" t="s">
        <v>162</v>
      </c>
      <c r="C40" s="74"/>
      <c r="D40" s="74"/>
      <c r="E40" s="74"/>
      <c r="F40" s="74"/>
      <c r="G40" s="35"/>
      <c r="H40" s="3"/>
      <c r="I40" s="3"/>
      <c r="J40" s="3"/>
      <c r="K40" s="86"/>
      <c r="L40" s="3"/>
      <c r="M40" s="3"/>
      <c r="N40" s="3"/>
      <c r="O40" s="3"/>
      <c r="P40" s="5"/>
      <c r="Q40" s="3">
        <f>SUM(R40:U40)</f>
        <v>0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26"/>
    </row>
    <row r="41" spans="1:35" ht="31.5" x14ac:dyDescent="0.25">
      <c r="A41" s="41" t="s">
        <v>161</v>
      </c>
      <c r="B41" s="93" t="s">
        <v>160</v>
      </c>
      <c r="C41" s="2"/>
      <c r="D41" s="2"/>
      <c r="E41" s="2"/>
      <c r="F41" s="2"/>
      <c r="G41" s="35"/>
      <c r="H41" s="74"/>
      <c r="I41" s="36"/>
      <c r="J41" s="47"/>
      <c r="K41" s="86"/>
      <c r="L41" s="36"/>
      <c r="M41" s="36"/>
      <c r="N41" s="36"/>
      <c r="O41" s="46"/>
      <c r="P41" s="5"/>
      <c r="Q41" s="3">
        <f>SUM(R41:U41)</f>
        <v>0.53080000000000005</v>
      </c>
      <c r="R41" s="3">
        <f>R42</f>
        <v>0</v>
      </c>
      <c r="S41" s="3">
        <f>S42</f>
        <v>0</v>
      </c>
      <c r="T41" s="3">
        <f>T42</f>
        <v>0.53080000000000005</v>
      </c>
      <c r="U41" s="3">
        <f>U42</f>
        <v>0</v>
      </c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50"/>
    </row>
    <row r="42" spans="1:35" ht="30" x14ac:dyDescent="0.25">
      <c r="A42" s="37" t="s">
        <v>159</v>
      </c>
      <c r="B42" s="92" t="s">
        <v>158</v>
      </c>
      <c r="C42" s="11"/>
      <c r="D42" s="11"/>
      <c r="E42" s="11"/>
      <c r="F42" s="11"/>
      <c r="G42" s="35"/>
      <c r="H42" s="58">
        <v>7</v>
      </c>
      <c r="I42" s="10"/>
      <c r="J42" s="56"/>
      <c r="K42" s="86"/>
      <c r="L42" s="10"/>
      <c r="M42" s="10"/>
      <c r="N42" s="10"/>
      <c r="O42" s="55"/>
      <c r="P42" s="5"/>
      <c r="Q42" s="3">
        <f>SUM(R42:U42)</f>
        <v>0.53080000000000005</v>
      </c>
      <c r="R42" s="4"/>
      <c r="S42" s="4"/>
      <c r="T42" s="4">
        <v>0.53080000000000005</v>
      </c>
      <c r="U42" s="4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54"/>
    </row>
    <row r="43" spans="1:35" ht="31.5" x14ac:dyDescent="0.25">
      <c r="A43" s="41" t="s">
        <v>157</v>
      </c>
      <c r="B43" s="93" t="s">
        <v>156</v>
      </c>
      <c r="C43" s="2"/>
      <c r="D43" s="2"/>
      <c r="E43" s="2"/>
      <c r="F43" s="2"/>
      <c r="G43" s="35"/>
      <c r="H43" s="74"/>
      <c r="I43" s="36"/>
      <c r="J43" s="47"/>
      <c r="K43" s="86"/>
      <c r="L43" s="36"/>
      <c r="M43" s="36"/>
      <c r="N43" s="36"/>
      <c r="O43" s="46"/>
      <c r="P43" s="5"/>
      <c r="Q43" s="3">
        <f>SUM(R43:U43)</f>
        <v>7.64</v>
      </c>
      <c r="R43" s="3">
        <f>SUM(R44:R46)</f>
        <v>0</v>
      </c>
      <c r="S43" s="3">
        <f>SUM(S44:S46)</f>
        <v>0.309</v>
      </c>
      <c r="T43" s="3">
        <f>SUM(T44:T46)</f>
        <v>7.3309999999999995</v>
      </c>
      <c r="U43" s="3">
        <f>SUM(U44:U46)</f>
        <v>0</v>
      </c>
      <c r="V43" s="3">
        <f>V45</f>
        <v>0</v>
      </c>
      <c r="W43" s="3">
        <f>W45</f>
        <v>0</v>
      </c>
      <c r="X43" s="3">
        <f>X45</f>
        <v>0</v>
      </c>
      <c r="Y43" s="3">
        <f>Y45</f>
        <v>0</v>
      </c>
      <c r="Z43" s="36"/>
      <c r="AA43" s="36"/>
      <c r="AB43" s="36"/>
      <c r="AC43" s="36"/>
      <c r="AD43" s="36"/>
      <c r="AE43" s="36"/>
      <c r="AF43" s="36"/>
      <c r="AG43" s="36"/>
      <c r="AH43" s="36"/>
      <c r="AI43" s="50"/>
    </row>
    <row r="44" spans="1:35" ht="30" x14ac:dyDescent="0.25">
      <c r="A44" s="37" t="s">
        <v>155</v>
      </c>
      <c r="B44" s="92" t="s">
        <v>154</v>
      </c>
      <c r="C44" s="11"/>
      <c r="D44" s="11"/>
      <c r="E44" s="11"/>
      <c r="F44" s="11"/>
      <c r="G44" s="35"/>
      <c r="H44" s="58"/>
      <c r="I44" s="10"/>
      <c r="J44" s="56"/>
      <c r="K44" s="86"/>
      <c r="L44" s="10"/>
      <c r="M44" s="10"/>
      <c r="N44" s="10"/>
      <c r="O44" s="55"/>
      <c r="P44" s="5"/>
      <c r="Q44" s="3">
        <f>SUM(R44:U44)</f>
        <v>7.08</v>
      </c>
      <c r="R44" s="4"/>
      <c r="S44" s="4">
        <v>0.27</v>
      </c>
      <c r="T44" s="4">
        <v>6.81</v>
      </c>
      <c r="U44" s="4"/>
      <c r="V44" s="4"/>
      <c r="W44" s="4"/>
      <c r="X44" s="4"/>
      <c r="Y44" s="4"/>
      <c r="Z44" s="10"/>
      <c r="AA44" s="10"/>
      <c r="AB44" s="10"/>
      <c r="AC44" s="10"/>
      <c r="AD44" s="10"/>
      <c r="AE44" s="10"/>
      <c r="AF44" s="10"/>
      <c r="AG44" s="10"/>
      <c r="AH44" s="10"/>
      <c r="AI44" s="54"/>
    </row>
    <row r="45" spans="1:35" ht="45" x14ac:dyDescent="0.25">
      <c r="A45" s="37" t="s">
        <v>153</v>
      </c>
      <c r="B45" s="91" t="s">
        <v>152</v>
      </c>
      <c r="C45" s="11"/>
      <c r="D45" s="11"/>
      <c r="E45" s="11"/>
      <c r="F45" s="11"/>
      <c r="G45" s="35"/>
      <c r="H45" s="58">
        <v>7</v>
      </c>
      <c r="I45" s="10"/>
      <c r="J45" s="56"/>
      <c r="K45" s="86"/>
      <c r="L45" s="10"/>
      <c r="M45" s="10"/>
      <c r="N45" s="10"/>
      <c r="O45" s="55"/>
      <c r="P45" s="5"/>
      <c r="Q45" s="3">
        <f>SUM(R45:U45)</f>
        <v>0.28199999999999997</v>
      </c>
      <c r="R45" s="4"/>
      <c r="S45" s="4">
        <v>3.9E-2</v>
      </c>
      <c r="T45" s="4">
        <v>0.24299999999999999</v>
      </c>
      <c r="U45" s="4"/>
      <c r="V45" s="4"/>
      <c r="W45" s="4"/>
      <c r="X45" s="4"/>
      <c r="Y45" s="4"/>
      <c r="Z45" s="10"/>
      <c r="AA45" s="10"/>
      <c r="AB45" s="10"/>
      <c r="AC45" s="10"/>
      <c r="AD45" s="10"/>
      <c r="AE45" s="10"/>
      <c r="AF45" s="10"/>
      <c r="AG45" s="10"/>
      <c r="AH45" s="10"/>
      <c r="AI45" s="54"/>
    </row>
    <row r="46" spans="1:35" ht="45" x14ac:dyDescent="0.25">
      <c r="A46" s="37" t="s">
        <v>151</v>
      </c>
      <c r="B46" s="91" t="s">
        <v>150</v>
      </c>
      <c r="C46" s="11"/>
      <c r="D46" s="11"/>
      <c r="E46" s="11"/>
      <c r="F46" s="11"/>
      <c r="G46" s="35"/>
      <c r="H46" s="58">
        <v>7</v>
      </c>
      <c r="I46" s="10"/>
      <c r="J46" s="56"/>
      <c r="K46" s="86"/>
      <c r="L46" s="10"/>
      <c r="M46" s="10"/>
      <c r="N46" s="10"/>
      <c r="O46" s="55"/>
      <c r="P46" s="5"/>
      <c r="Q46" s="3">
        <f>SUM(R46:U46)</f>
        <v>0.27800000000000002</v>
      </c>
      <c r="R46" s="4"/>
      <c r="S46" s="4"/>
      <c r="T46" s="4">
        <v>0.27800000000000002</v>
      </c>
      <c r="U46" s="4"/>
      <c r="V46" s="4"/>
      <c r="W46" s="4"/>
      <c r="X46" s="4"/>
      <c r="Y46" s="4"/>
      <c r="Z46" s="10"/>
      <c r="AA46" s="10"/>
      <c r="AB46" s="10"/>
      <c r="AC46" s="10"/>
      <c r="AD46" s="10"/>
      <c r="AE46" s="10"/>
      <c r="AF46" s="10"/>
      <c r="AG46" s="10"/>
      <c r="AH46" s="10"/>
      <c r="AI46" s="54"/>
    </row>
    <row r="47" spans="1:35" ht="31.5" x14ac:dyDescent="0.25">
      <c r="A47" s="41" t="s">
        <v>149</v>
      </c>
      <c r="B47" s="88" t="s">
        <v>93</v>
      </c>
      <c r="C47" s="2"/>
      <c r="D47" s="2"/>
      <c r="E47" s="2"/>
      <c r="F47" s="2"/>
      <c r="G47" s="35"/>
      <c r="H47" s="74"/>
      <c r="I47" s="36"/>
      <c r="J47" s="3">
        <f>J48+J59</f>
        <v>112</v>
      </c>
      <c r="K47" s="3">
        <f>K48+K59</f>
        <v>0</v>
      </c>
      <c r="L47" s="3">
        <f>L48+L59</f>
        <v>0</v>
      </c>
      <c r="M47" s="3">
        <f>M48+M59</f>
        <v>0</v>
      </c>
      <c r="N47" s="3">
        <f>N48+N59</f>
        <v>0</v>
      </c>
      <c r="O47" s="3">
        <f>O48+O59</f>
        <v>0</v>
      </c>
      <c r="P47" s="3">
        <f>P48+P59</f>
        <v>0</v>
      </c>
      <c r="Q47" s="3">
        <f>SUM(R47:U47)</f>
        <v>4.8327539999999996</v>
      </c>
      <c r="R47" s="3">
        <f>R48+R59</f>
        <v>0</v>
      </c>
      <c r="S47" s="3">
        <f>S48+S59</f>
        <v>1.335</v>
      </c>
      <c r="T47" s="3">
        <f>T48+T59</f>
        <v>3.4943</v>
      </c>
      <c r="U47" s="3">
        <f>U48+U59</f>
        <v>3.454E-3</v>
      </c>
      <c r="V47" s="3">
        <f>V48+V59</f>
        <v>0</v>
      </c>
      <c r="W47" s="3">
        <f>W48+W59</f>
        <v>0</v>
      </c>
      <c r="X47" s="3">
        <f>X48+X59</f>
        <v>0</v>
      </c>
      <c r="Y47" s="3">
        <f>Y48+Y59</f>
        <v>0</v>
      </c>
      <c r="Z47" s="36"/>
      <c r="AA47" s="36"/>
      <c r="AB47" s="36"/>
      <c r="AC47" s="36"/>
      <c r="AD47" s="36"/>
      <c r="AE47" s="36"/>
      <c r="AF47" s="36"/>
      <c r="AG47" s="36"/>
      <c r="AH47" s="36"/>
      <c r="AI47" s="50"/>
    </row>
    <row r="48" spans="1:35" x14ac:dyDescent="0.25">
      <c r="A48" s="41"/>
      <c r="B48" s="88" t="s">
        <v>92</v>
      </c>
      <c r="C48" s="2"/>
      <c r="D48" s="2"/>
      <c r="E48" s="2"/>
      <c r="F48" s="2"/>
      <c r="G48" s="35"/>
      <c r="H48" s="74"/>
      <c r="I48" s="36"/>
      <c r="J48" s="47"/>
      <c r="K48" s="86"/>
      <c r="L48" s="36"/>
      <c r="M48" s="36"/>
      <c r="N48" s="36"/>
      <c r="O48" s="3"/>
      <c r="P48" s="5"/>
      <c r="Q48" s="3">
        <f>SUM(R48:U48)</f>
        <v>0</v>
      </c>
      <c r="R48" s="3">
        <f>R49+R54</f>
        <v>0</v>
      </c>
      <c r="S48" s="3">
        <f>S49+S54</f>
        <v>0</v>
      </c>
      <c r="T48" s="3">
        <f>T49+T54</f>
        <v>0</v>
      </c>
      <c r="U48" s="3">
        <f>U49+U54</f>
        <v>0</v>
      </c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50"/>
    </row>
    <row r="49" spans="1:35" x14ac:dyDescent="0.25">
      <c r="A49" s="41"/>
      <c r="B49" s="88" t="s">
        <v>91</v>
      </c>
      <c r="C49" s="2"/>
      <c r="D49" s="2"/>
      <c r="E49" s="2"/>
      <c r="F49" s="2"/>
      <c r="G49" s="35"/>
      <c r="H49" s="74"/>
      <c r="I49" s="36"/>
      <c r="J49" s="47"/>
      <c r="K49" s="86"/>
      <c r="L49" s="36"/>
      <c r="M49" s="36"/>
      <c r="N49" s="36"/>
      <c r="O49" s="3"/>
      <c r="P49" s="5"/>
      <c r="Q49" s="3">
        <f>SUM(R49:U49)</f>
        <v>0</v>
      </c>
      <c r="R49" s="3">
        <f>R50+R51+R52</f>
        <v>0</v>
      </c>
      <c r="S49" s="3">
        <f>S50+S51+S52</f>
        <v>0</v>
      </c>
      <c r="T49" s="3">
        <f>T50+T51+T52</f>
        <v>0</v>
      </c>
      <c r="U49" s="3">
        <f>U50+U51+U52</f>
        <v>0</v>
      </c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50"/>
    </row>
    <row r="50" spans="1:35" x14ac:dyDescent="0.25">
      <c r="A50" s="41"/>
      <c r="B50" s="88" t="s">
        <v>112</v>
      </c>
      <c r="C50" s="2"/>
      <c r="D50" s="2"/>
      <c r="E50" s="2"/>
      <c r="F50" s="2"/>
      <c r="G50" s="35"/>
      <c r="H50" s="74"/>
      <c r="I50" s="36"/>
      <c r="J50" s="47"/>
      <c r="K50" s="86"/>
      <c r="L50" s="36"/>
      <c r="M50" s="36"/>
      <c r="N50" s="36"/>
      <c r="O50" s="3"/>
      <c r="P50" s="5"/>
      <c r="Q50" s="3">
        <f>SUM(R50:U50)</f>
        <v>0</v>
      </c>
      <c r="R50" s="3"/>
      <c r="S50" s="3"/>
      <c r="T50" s="3"/>
      <c r="U50" s="3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50"/>
    </row>
    <row r="51" spans="1:35" x14ac:dyDescent="0.25">
      <c r="A51" s="41"/>
      <c r="B51" s="88" t="s">
        <v>89</v>
      </c>
      <c r="C51" s="2"/>
      <c r="D51" s="2"/>
      <c r="E51" s="2"/>
      <c r="F51" s="2"/>
      <c r="G51" s="35"/>
      <c r="H51" s="74"/>
      <c r="I51" s="36"/>
      <c r="J51" s="47"/>
      <c r="K51" s="86"/>
      <c r="L51" s="36"/>
      <c r="M51" s="36"/>
      <c r="N51" s="36"/>
      <c r="O51" s="3"/>
      <c r="P51" s="5"/>
      <c r="Q51" s="3">
        <f>SUM(R51:U51)</f>
        <v>0</v>
      </c>
      <c r="R51" s="3"/>
      <c r="S51" s="3"/>
      <c r="T51" s="3"/>
      <c r="U51" s="3"/>
      <c r="V51" s="45"/>
      <c r="W51" s="45"/>
      <c r="X51" s="45"/>
      <c r="Y51" s="45"/>
      <c r="Z51" s="36"/>
      <c r="AA51" s="36"/>
      <c r="AB51" s="36"/>
      <c r="AC51" s="36"/>
      <c r="AD51" s="36"/>
      <c r="AE51" s="36"/>
      <c r="AF51" s="36"/>
      <c r="AG51" s="36"/>
      <c r="AH51" s="36"/>
      <c r="AI51" s="50"/>
    </row>
    <row r="52" spans="1:35" x14ac:dyDescent="0.25">
      <c r="A52" s="41"/>
      <c r="B52" s="88" t="s">
        <v>88</v>
      </c>
      <c r="C52" s="2"/>
      <c r="D52" s="2"/>
      <c r="E52" s="2"/>
      <c r="F52" s="2"/>
      <c r="G52" s="35"/>
      <c r="H52" s="74"/>
      <c r="I52" s="36"/>
      <c r="J52" s="47"/>
      <c r="K52" s="86"/>
      <c r="L52" s="36"/>
      <c r="M52" s="36"/>
      <c r="N52" s="36"/>
      <c r="O52" s="3"/>
      <c r="P52" s="5"/>
      <c r="Q52" s="3">
        <f>SUM(R52:U52)</f>
        <v>0</v>
      </c>
      <c r="R52" s="3"/>
      <c r="S52" s="3"/>
      <c r="T52" s="3"/>
      <c r="U52" s="3"/>
      <c r="V52" s="3"/>
      <c r="W52" s="3"/>
      <c r="X52" s="3"/>
      <c r="Y52" s="3"/>
      <c r="Z52" s="36"/>
      <c r="AA52" s="36"/>
      <c r="AB52" s="36"/>
      <c r="AC52" s="36"/>
      <c r="AD52" s="36"/>
      <c r="AE52" s="36"/>
      <c r="AF52" s="36"/>
      <c r="AG52" s="36"/>
      <c r="AH52" s="36"/>
      <c r="AI52" s="50"/>
    </row>
    <row r="53" spans="1:35" x14ac:dyDescent="0.25">
      <c r="A53" s="41"/>
      <c r="B53" s="89" t="s">
        <v>105</v>
      </c>
      <c r="C53" s="2"/>
      <c r="D53" s="2"/>
      <c r="E53" s="2"/>
      <c r="F53" s="2"/>
      <c r="G53" s="35"/>
      <c r="H53" s="74"/>
      <c r="I53" s="36"/>
      <c r="J53" s="47"/>
      <c r="K53" s="86"/>
      <c r="L53" s="36"/>
      <c r="M53" s="36"/>
      <c r="N53" s="36"/>
      <c r="O53" s="47"/>
      <c r="P53" s="5"/>
      <c r="Q53" s="3">
        <f>SUM(R53:U53)</f>
        <v>0</v>
      </c>
      <c r="R53" s="3"/>
      <c r="S53" s="3"/>
      <c r="T53" s="3"/>
      <c r="U53" s="3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50"/>
    </row>
    <row r="54" spans="1:35" x14ac:dyDescent="0.25">
      <c r="A54" s="41"/>
      <c r="B54" s="89" t="s">
        <v>148</v>
      </c>
      <c r="C54" s="2"/>
      <c r="D54" s="2"/>
      <c r="E54" s="2"/>
      <c r="F54" s="2"/>
      <c r="G54" s="35"/>
      <c r="H54" s="74"/>
      <c r="I54" s="36"/>
      <c r="J54" s="47"/>
      <c r="K54" s="86"/>
      <c r="L54" s="36"/>
      <c r="M54" s="36"/>
      <c r="N54" s="36"/>
      <c r="O54" s="47"/>
      <c r="P54" s="5"/>
      <c r="Q54" s="3">
        <f>SUM(R54:U54)</f>
        <v>0</v>
      </c>
      <c r="R54" s="3"/>
      <c r="S54" s="3"/>
      <c r="T54" s="3"/>
      <c r="U54" s="3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50"/>
    </row>
    <row r="55" spans="1:35" x14ac:dyDescent="0.25">
      <c r="A55" s="41"/>
      <c r="B55" s="89" t="s">
        <v>104</v>
      </c>
      <c r="C55" s="2"/>
      <c r="D55" s="2"/>
      <c r="E55" s="2"/>
      <c r="F55" s="2"/>
      <c r="G55" s="35"/>
      <c r="H55" s="74"/>
      <c r="I55" s="36"/>
      <c r="J55" s="47"/>
      <c r="K55" s="86"/>
      <c r="L55" s="36"/>
      <c r="M55" s="36"/>
      <c r="N55" s="36"/>
      <c r="O55" s="47"/>
      <c r="P55" s="5"/>
      <c r="Q55" s="3">
        <f>SUM(R55:U55)</f>
        <v>0</v>
      </c>
      <c r="R55" s="3"/>
      <c r="S55" s="3"/>
      <c r="T55" s="3"/>
      <c r="U55" s="3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50"/>
    </row>
    <row r="56" spans="1:35" x14ac:dyDescent="0.25">
      <c r="A56" s="41"/>
      <c r="B56" s="89" t="s">
        <v>103</v>
      </c>
      <c r="C56" s="2"/>
      <c r="D56" s="2"/>
      <c r="E56" s="2"/>
      <c r="F56" s="2"/>
      <c r="G56" s="35"/>
      <c r="H56" s="74"/>
      <c r="I56" s="36"/>
      <c r="J56" s="47"/>
      <c r="K56" s="86"/>
      <c r="L56" s="36"/>
      <c r="M56" s="36"/>
      <c r="N56" s="36"/>
      <c r="O56" s="47"/>
      <c r="P56" s="5"/>
      <c r="Q56" s="3">
        <f>SUM(R56:U56)</f>
        <v>0</v>
      </c>
      <c r="R56" s="3"/>
      <c r="S56" s="3"/>
      <c r="T56" s="3"/>
      <c r="U56" s="3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50"/>
    </row>
    <row r="57" spans="1:35" x14ac:dyDescent="0.25">
      <c r="A57" s="41"/>
      <c r="B57" s="89" t="s">
        <v>102</v>
      </c>
      <c r="C57" s="2"/>
      <c r="D57" s="2"/>
      <c r="E57" s="2"/>
      <c r="F57" s="2"/>
      <c r="G57" s="35"/>
      <c r="H57" s="74"/>
      <c r="I57" s="36"/>
      <c r="J57" s="47"/>
      <c r="K57" s="86"/>
      <c r="L57" s="36"/>
      <c r="M57" s="36"/>
      <c r="N57" s="36"/>
      <c r="O57" s="47"/>
      <c r="P57" s="5"/>
      <c r="Q57" s="3">
        <f>SUM(R57:U57)</f>
        <v>0</v>
      </c>
      <c r="R57" s="3"/>
      <c r="S57" s="3"/>
      <c r="T57" s="3"/>
      <c r="U57" s="3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50"/>
    </row>
    <row r="58" spans="1:35" x14ac:dyDescent="0.25">
      <c r="A58" s="41"/>
      <c r="B58" s="89" t="s">
        <v>101</v>
      </c>
      <c r="C58" s="2"/>
      <c r="D58" s="2"/>
      <c r="E58" s="2"/>
      <c r="F58" s="2"/>
      <c r="G58" s="35"/>
      <c r="H58" s="74"/>
      <c r="I58" s="36"/>
      <c r="J58" s="47"/>
      <c r="K58" s="86"/>
      <c r="L58" s="51"/>
      <c r="M58" s="51"/>
      <c r="N58" s="51"/>
      <c r="O58" s="47"/>
      <c r="P58" s="5"/>
      <c r="Q58" s="3">
        <f>SUM(R58:U58)</f>
        <v>0</v>
      </c>
      <c r="R58" s="3"/>
      <c r="S58" s="3"/>
      <c r="T58" s="3"/>
      <c r="U58" s="3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50"/>
    </row>
    <row r="59" spans="1:35" x14ac:dyDescent="0.25">
      <c r="A59" s="41"/>
      <c r="B59" s="89" t="s">
        <v>47</v>
      </c>
      <c r="C59" s="2"/>
      <c r="D59" s="2"/>
      <c r="E59" s="2"/>
      <c r="F59" s="2"/>
      <c r="G59" s="8"/>
      <c r="H59" s="36"/>
      <c r="I59" s="36"/>
      <c r="J59" s="47">
        <f>J60</f>
        <v>112</v>
      </c>
      <c r="K59" s="86"/>
      <c r="L59" s="36"/>
      <c r="M59" s="36"/>
      <c r="N59" s="36"/>
      <c r="O59" s="47"/>
      <c r="P59" s="5"/>
      <c r="Q59" s="3">
        <f>SUM(R59:U59)</f>
        <v>4.8327539999999996</v>
      </c>
      <c r="R59" s="3">
        <f>R60+R63+R64</f>
        <v>0</v>
      </c>
      <c r="S59" s="3">
        <f>S60+S63+S64</f>
        <v>1.335</v>
      </c>
      <c r="T59" s="3">
        <f>T60+T63+T64</f>
        <v>3.4943</v>
      </c>
      <c r="U59" s="3">
        <f>U60+U63+U64</f>
        <v>3.454E-3</v>
      </c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50"/>
    </row>
    <row r="60" spans="1:35" ht="31.5" x14ac:dyDescent="0.25">
      <c r="A60" s="37"/>
      <c r="B60" s="89" t="s">
        <v>147</v>
      </c>
      <c r="C60" s="11"/>
      <c r="D60" s="11"/>
      <c r="E60" s="11"/>
      <c r="F60" s="11"/>
      <c r="G60" s="8"/>
      <c r="H60" s="10"/>
      <c r="I60" s="10"/>
      <c r="J60" s="47">
        <f>SUM(J61:J62)</f>
        <v>112</v>
      </c>
      <c r="K60" s="86"/>
      <c r="L60" s="10"/>
      <c r="M60" s="10"/>
      <c r="N60" s="10"/>
      <c r="O60" s="56"/>
      <c r="P60" s="5"/>
      <c r="Q60" s="3">
        <f>SUM(R60:U60)</f>
        <v>4.8327539999999996</v>
      </c>
      <c r="R60" s="3">
        <f>SUM(R61:R62)</f>
        <v>0</v>
      </c>
      <c r="S60" s="3">
        <f>SUM(S61:S62)</f>
        <v>1.335</v>
      </c>
      <c r="T60" s="3">
        <f>SUM(T61:T62)</f>
        <v>3.4943</v>
      </c>
      <c r="U60" s="3">
        <f>SUM(U61:U62)</f>
        <v>3.454E-3</v>
      </c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54"/>
    </row>
    <row r="61" spans="1:35" ht="45" x14ac:dyDescent="0.25">
      <c r="A61" s="37" t="s">
        <v>146</v>
      </c>
      <c r="B61" s="90" t="s">
        <v>145</v>
      </c>
      <c r="C61" s="11"/>
      <c r="D61" s="11"/>
      <c r="E61" s="11"/>
      <c r="F61" s="11"/>
      <c r="G61" s="8">
        <v>2013</v>
      </c>
      <c r="H61" s="10">
        <v>20</v>
      </c>
      <c r="I61" s="10" t="s">
        <v>144</v>
      </c>
      <c r="J61" s="56">
        <v>32</v>
      </c>
      <c r="K61" s="86"/>
      <c r="L61" s="10"/>
      <c r="M61" s="10"/>
      <c r="N61" s="10"/>
      <c r="O61" s="56"/>
      <c r="P61" s="5"/>
      <c r="Q61" s="3">
        <f>SUM(R61:U61)</f>
        <v>1.5257540000000001</v>
      </c>
      <c r="R61" s="3"/>
      <c r="S61" s="3">
        <v>0.38800000000000001</v>
      </c>
      <c r="T61" s="3">
        <v>1.1343000000000001</v>
      </c>
      <c r="U61" s="3">
        <v>3.454E-3</v>
      </c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54"/>
    </row>
    <row r="62" spans="1:35" ht="60" x14ac:dyDescent="0.25">
      <c r="A62" s="37" t="s">
        <v>143</v>
      </c>
      <c r="B62" s="90" t="s">
        <v>142</v>
      </c>
      <c r="C62" s="11"/>
      <c r="D62" s="11"/>
      <c r="E62" s="11"/>
      <c r="F62" s="11"/>
      <c r="G62" s="8">
        <v>2013</v>
      </c>
      <c r="H62" s="10">
        <v>20</v>
      </c>
      <c r="I62" s="10" t="s">
        <v>141</v>
      </c>
      <c r="J62" s="56">
        <v>80</v>
      </c>
      <c r="K62" s="86"/>
      <c r="L62" s="10"/>
      <c r="M62" s="10"/>
      <c r="N62" s="10"/>
      <c r="O62" s="56"/>
      <c r="P62" s="5"/>
      <c r="Q62" s="3">
        <f>SUM(R62:U62)</f>
        <v>3.3069999999999999</v>
      </c>
      <c r="R62" s="3"/>
      <c r="S62" s="3">
        <v>0.94699999999999995</v>
      </c>
      <c r="T62" s="3">
        <v>2.36</v>
      </c>
      <c r="U62" s="3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54"/>
    </row>
    <row r="63" spans="1:35" ht="31.5" x14ac:dyDescent="0.25">
      <c r="A63" s="37"/>
      <c r="B63" s="89" t="s">
        <v>140</v>
      </c>
      <c r="C63" s="11"/>
      <c r="D63" s="11"/>
      <c r="E63" s="11"/>
      <c r="F63" s="11"/>
      <c r="G63" s="8"/>
      <c r="H63" s="10"/>
      <c r="I63" s="10"/>
      <c r="J63" s="56"/>
      <c r="K63" s="86"/>
      <c r="L63" s="10"/>
      <c r="M63" s="10"/>
      <c r="N63" s="10"/>
      <c r="O63" s="56"/>
      <c r="P63" s="5"/>
      <c r="Q63" s="3">
        <f>SUM(R63:U63)</f>
        <v>0</v>
      </c>
      <c r="R63" s="3"/>
      <c r="S63" s="3"/>
      <c r="T63" s="3"/>
      <c r="U63" s="3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54"/>
    </row>
    <row r="64" spans="1:35" ht="31.5" x14ac:dyDescent="0.25">
      <c r="A64" s="37"/>
      <c r="B64" s="27" t="s">
        <v>139</v>
      </c>
      <c r="C64" s="11"/>
      <c r="D64" s="11"/>
      <c r="E64" s="11"/>
      <c r="F64" s="11"/>
      <c r="G64" s="8"/>
      <c r="H64" s="10"/>
      <c r="I64" s="10"/>
      <c r="J64" s="56"/>
      <c r="K64" s="86"/>
      <c r="L64" s="10"/>
      <c r="M64" s="10"/>
      <c r="N64" s="10"/>
      <c r="O64" s="56"/>
      <c r="P64" s="5"/>
      <c r="Q64" s="3">
        <f>SUM(R64:U64)</f>
        <v>0</v>
      </c>
      <c r="R64" s="3"/>
      <c r="S64" s="3"/>
      <c r="T64" s="3"/>
      <c r="U64" s="3"/>
      <c r="V64" s="3"/>
      <c r="W64" s="3"/>
      <c r="X64" s="3"/>
      <c r="Y64" s="3"/>
      <c r="Z64" s="10"/>
      <c r="AA64" s="10"/>
      <c r="AB64" s="10"/>
      <c r="AC64" s="10"/>
      <c r="AD64" s="10"/>
      <c r="AE64" s="10"/>
      <c r="AF64" s="10"/>
      <c r="AG64" s="10"/>
      <c r="AH64" s="10"/>
      <c r="AI64" s="54"/>
    </row>
    <row r="65" spans="1:35" ht="31.5" x14ac:dyDescent="0.25">
      <c r="A65" s="37" t="s">
        <v>138</v>
      </c>
      <c r="B65" s="27" t="s">
        <v>30</v>
      </c>
      <c r="C65" s="11"/>
      <c r="D65" s="11"/>
      <c r="E65" s="11"/>
      <c r="F65" s="11"/>
      <c r="G65" s="35"/>
      <c r="H65" s="4"/>
      <c r="I65" s="4"/>
      <c r="J65" s="4"/>
      <c r="K65" s="86"/>
      <c r="L65" s="4"/>
      <c r="M65" s="4"/>
      <c r="N65" s="4"/>
      <c r="O65" s="4"/>
      <c r="P65" s="5"/>
      <c r="Q65" s="3">
        <f>SUM(R65:U65)</f>
        <v>7.1071</v>
      </c>
      <c r="R65" s="3">
        <f>SUM(R66:R69)</f>
        <v>0</v>
      </c>
      <c r="S65" s="3">
        <f>SUM(S66:S69)</f>
        <v>1.7141</v>
      </c>
      <c r="T65" s="3">
        <f>SUM(T66:T69)</f>
        <v>5.3929999999999998</v>
      </c>
      <c r="U65" s="3">
        <f>SUM(U66:U69)</f>
        <v>0</v>
      </c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61"/>
    </row>
    <row r="66" spans="1:35" ht="30" x14ac:dyDescent="0.25">
      <c r="A66" s="37" t="s">
        <v>137</v>
      </c>
      <c r="B66" s="87" t="s">
        <v>136</v>
      </c>
      <c r="C66" s="10"/>
      <c r="D66" s="11"/>
      <c r="E66" s="11"/>
      <c r="F66" s="11"/>
      <c r="G66" s="8"/>
      <c r="H66" s="8">
        <v>7</v>
      </c>
      <c r="I66" s="10"/>
      <c r="J66" s="56"/>
      <c r="K66" s="86"/>
      <c r="L66" s="10"/>
      <c r="M66" s="10"/>
      <c r="N66" s="10"/>
      <c r="O66" s="56"/>
      <c r="P66" s="5"/>
      <c r="Q66" s="3">
        <f>SUM(R66:U66)</f>
        <v>5.5110000000000001</v>
      </c>
      <c r="R66" s="4"/>
      <c r="S66" s="4">
        <v>0.61199999999999999</v>
      </c>
      <c r="T66" s="4">
        <v>4.899</v>
      </c>
      <c r="U66" s="4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54"/>
    </row>
    <row r="67" spans="1:35" ht="30" x14ac:dyDescent="0.25">
      <c r="A67" s="37" t="s">
        <v>135</v>
      </c>
      <c r="B67" s="87" t="s">
        <v>134</v>
      </c>
      <c r="C67" s="10"/>
      <c r="D67" s="11"/>
      <c r="E67" s="11"/>
      <c r="F67" s="11"/>
      <c r="G67" s="8"/>
      <c r="H67" s="8">
        <v>7</v>
      </c>
      <c r="I67" s="10"/>
      <c r="J67" s="56"/>
      <c r="K67" s="86"/>
      <c r="L67" s="10"/>
      <c r="M67" s="10"/>
      <c r="N67" s="10"/>
      <c r="O67" s="56"/>
      <c r="P67" s="5"/>
      <c r="Q67" s="3">
        <f>SUM(R67:U67)</f>
        <v>0.18279999999999999</v>
      </c>
      <c r="R67" s="4"/>
      <c r="S67" s="4">
        <v>0.18279999999999999</v>
      </c>
      <c r="T67" s="4"/>
      <c r="U67" s="4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54"/>
    </row>
    <row r="68" spans="1:35" ht="30" x14ac:dyDescent="0.25">
      <c r="A68" s="37" t="s">
        <v>133</v>
      </c>
      <c r="B68" s="87" t="s">
        <v>132</v>
      </c>
      <c r="C68" s="10"/>
      <c r="D68" s="11"/>
      <c r="E68" s="11"/>
      <c r="F68" s="11"/>
      <c r="G68" s="8"/>
      <c r="H68" s="8">
        <v>7</v>
      </c>
      <c r="I68" s="10"/>
      <c r="J68" s="56"/>
      <c r="K68" s="86"/>
      <c r="L68" s="10"/>
      <c r="M68" s="10"/>
      <c r="N68" s="10"/>
      <c r="O68" s="56"/>
      <c r="P68" s="5"/>
      <c r="Q68" s="3">
        <f>SUM(R68:U68)</f>
        <v>0.91930000000000001</v>
      </c>
      <c r="R68" s="4"/>
      <c r="S68" s="4">
        <v>0.91930000000000001</v>
      </c>
      <c r="T68" s="4"/>
      <c r="U68" s="4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54"/>
    </row>
    <row r="69" spans="1:35" ht="30" x14ac:dyDescent="0.25">
      <c r="A69" s="37" t="s">
        <v>131</v>
      </c>
      <c r="B69" s="87" t="s">
        <v>130</v>
      </c>
      <c r="C69" s="10"/>
      <c r="D69" s="11"/>
      <c r="E69" s="11"/>
      <c r="F69" s="11"/>
      <c r="G69" s="8"/>
      <c r="H69" s="8"/>
      <c r="I69" s="10"/>
      <c r="J69" s="56"/>
      <c r="K69" s="86"/>
      <c r="L69" s="10"/>
      <c r="M69" s="10"/>
      <c r="N69" s="10"/>
      <c r="O69" s="56"/>
      <c r="P69" s="5"/>
      <c r="Q69" s="3">
        <f>SUM(R69:U69)</f>
        <v>0.49399999999999999</v>
      </c>
      <c r="R69" s="4"/>
      <c r="S69" s="4"/>
      <c r="T69" s="4">
        <v>0.49399999999999999</v>
      </c>
      <c r="U69" s="4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54"/>
    </row>
    <row r="70" spans="1:35" ht="31.5" x14ac:dyDescent="0.25">
      <c r="A70" s="41" t="s">
        <v>129</v>
      </c>
      <c r="B70" s="88" t="s">
        <v>16</v>
      </c>
      <c r="C70" s="11"/>
      <c r="D70" s="11"/>
      <c r="E70" s="11"/>
      <c r="F70" s="11"/>
      <c r="G70" s="3">
        <f>SUM(G71:G73)</f>
        <v>0</v>
      </c>
      <c r="H70" s="3"/>
      <c r="I70" s="3">
        <f>SUM(I71:I73)</f>
        <v>0</v>
      </c>
      <c r="J70" s="3">
        <f>SUM(J71:J73)</f>
        <v>0</v>
      </c>
      <c r="K70" s="3">
        <f>SUM(K71:K73)</f>
        <v>0</v>
      </c>
      <c r="L70" s="3">
        <f>SUM(L71:L73)</f>
        <v>0</v>
      </c>
      <c r="M70" s="3">
        <f>SUM(M71:M73)</f>
        <v>0</v>
      </c>
      <c r="N70" s="3">
        <f>SUM(N71:N73)</f>
        <v>0</v>
      </c>
      <c r="O70" s="3">
        <f>SUM(O71:O73)</f>
        <v>0</v>
      </c>
      <c r="P70" s="3">
        <f>SUM(P71:P73)</f>
        <v>0</v>
      </c>
      <c r="Q70" s="3">
        <f>SUM(R70:U70)</f>
        <v>80.254186000000004</v>
      </c>
      <c r="R70" s="3">
        <f>SUM(R71:R73)</f>
        <v>0</v>
      </c>
      <c r="S70" s="3">
        <f>SUM(S71:S73)</f>
        <v>0</v>
      </c>
      <c r="T70" s="3">
        <f>SUM(T71:T73)</f>
        <v>80.254186000000004</v>
      </c>
      <c r="U70" s="3">
        <f>SUM(U71:U73)</f>
        <v>0</v>
      </c>
      <c r="V70" s="3">
        <f>SUM(V71:V73)</f>
        <v>0</v>
      </c>
      <c r="W70" s="3">
        <f>SUM(W71:W73)</f>
        <v>0</v>
      </c>
      <c r="X70" s="3">
        <f>SUM(X71:X73)</f>
        <v>0</v>
      </c>
      <c r="Y70" s="3">
        <f>SUM(Y71:Y73)</f>
        <v>0</v>
      </c>
      <c r="Z70" s="3">
        <f>SUM(Z71:Z73)</f>
        <v>0</v>
      </c>
      <c r="AA70" s="3">
        <f>SUM(AA71:AA73)</f>
        <v>0</v>
      </c>
      <c r="AB70" s="3">
        <f>SUM(AB71:AB73)</f>
        <v>0</v>
      </c>
      <c r="AC70" s="3">
        <f>SUM(AC71:AC73)</f>
        <v>0</v>
      </c>
      <c r="AD70" s="3">
        <f>SUM(AD71:AD73)</f>
        <v>0</v>
      </c>
      <c r="AE70" s="3">
        <f>SUM(AE71:AE73)</f>
        <v>0</v>
      </c>
      <c r="AF70" s="3">
        <f>SUM(AF71:AF73)</f>
        <v>0</v>
      </c>
      <c r="AG70" s="3">
        <f>SUM(AG71:AG73)</f>
        <v>0</v>
      </c>
      <c r="AH70" s="3">
        <f>SUM(AH71:AH73)</f>
        <v>0</v>
      </c>
      <c r="AI70" s="26">
        <f>SUM(AI71:AI73)</f>
        <v>0</v>
      </c>
    </row>
    <row r="71" spans="1:35" x14ac:dyDescent="0.25">
      <c r="A71" s="37" t="s">
        <v>128</v>
      </c>
      <c r="B71" s="87" t="s">
        <v>127</v>
      </c>
      <c r="C71" s="11"/>
      <c r="D71" s="11"/>
      <c r="E71" s="11"/>
      <c r="F71" s="11"/>
      <c r="G71" s="8"/>
      <c r="H71" s="10">
        <v>5</v>
      </c>
      <c r="I71" s="10"/>
      <c r="J71" s="56"/>
      <c r="K71" s="86"/>
      <c r="L71" s="10"/>
      <c r="M71" s="10"/>
      <c r="N71" s="10"/>
      <c r="O71" s="55"/>
      <c r="P71" s="5"/>
      <c r="Q71" s="3">
        <f>SUM(R71:U71)</f>
        <v>0.35199999999999998</v>
      </c>
      <c r="R71" s="3"/>
      <c r="S71" s="3"/>
      <c r="T71" s="4">
        <v>0.35199999999999998</v>
      </c>
      <c r="U71" s="3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54"/>
    </row>
    <row r="72" spans="1:35" x14ac:dyDescent="0.25">
      <c r="A72" s="37" t="s">
        <v>126</v>
      </c>
      <c r="B72" s="87" t="s">
        <v>125</v>
      </c>
      <c r="C72" s="11"/>
      <c r="D72" s="11"/>
      <c r="E72" s="11"/>
      <c r="F72" s="11"/>
      <c r="G72" s="8"/>
      <c r="H72" s="10">
        <v>5</v>
      </c>
      <c r="I72" s="10"/>
      <c r="J72" s="56"/>
      <c r="K72" s="86"/>
      <c r="L72" s="10"/>
      <c r="M72" s="10"/>
      <c r="N72" s="10"/>
      <c r="O72" s="55"/>
      <c r="P72" s="5"/>
      <c r="Q72" s="3">
        <f>SUM(R72:U72)</f>
        <v>71.319000000000003</v>
      </c>
      <c r="R72" s="3"/>
      <c r="S72" s="3"/>
      <c r="T72" s="4">
        <v>71.319000000000003</v>
      </c>
      <c r="U72" s="3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54"/>
    </row>
    <row r="73" spans="1:35" x14ac:dyDescent="0.25">
      <c r="A73" s="37" t="s">
        <v>124</v>
      </c>
      <c r="B73" s="87" t="s">
        <v>123</v>
      </c>
      <c r="C73" s="10"/>
      <c r="D73" s="11"/>
      <c r="E73" s="11"/>
      <c r="F73" s="11"/>
      <c r="G73" s="8"/>
      <c r="H73" s="8">
        <v>5</v>
      </c>
      <c r="I73" s="10"/>
      <c r="J73" s="56"/>
      <c r="K73" s="86"/>
      <c r="L73" s="10"/>
      <c r="M73" s="10"/>
      <c r="N73" s="10"/>
      <c r="O73" s="56"/>
      <c r="P73" s="5"/>
      <c r="Q73" s="3">
        <f>SUM(R73:U73)</f>
        <v>8.5831859999999995</v>
      </c>
      <c r="R73" s="4"/>
      <c r="S73" s="4"/>
      <c r="T73" s="4">
        <f>8.472+0.111186</f>
        <v>8.5831859999999995</v>
      </c>
      <c r="U73" s="4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54"/>
    </row>
    <row r="74" spans="1:35" ht="31.5" x14ac:dyDescent="0.25">
      <c r="A74" s="41" t="s">
        <v>122</v>
      </c>
      <c r="B74" s="32" t="s">
        <v>121</v>
      </c>
      <c r="C74" s="2"/>
      <c r="D74" s="2"/>
      <c r="E74" s="2"/>
      <c r="F74" s="2"/>
      <c r="G74" s="35"/>
      <c r="H74" s="3"/>
      <c r="I74" s="3"/>
      <c r="J74" s="3"/>
      <c r="K74" s="3"/>
      <c r="L74" s="3"/>
      <c r="M74" s="3"/>
      <c r="N74" s="3"/>
      <c r="O74" s="3"/>
      <c r="P74" s="3">
        <f>P76</f>
        <v>0</v>
      </c>
      <c r="Q74" s="3">
        <f>SUM(R74:U74)</f>
        <v>2.7789999999999999</v>
      </c>
      <c r="R74" s="3">
        <f>SUM(R75:R76)</f>
        <v>2.7789999999999999</v>
      </c>
      <c r="S74" s="3">
        <f>SUM(S75:S76)</f>
        <v>0</v>
      </c>
      <c r="T74" s="3">
        <f>SUM(T75:T76)</f>
        <v>0</v>
      </c>
      <c r="U74" s="3">
        <f>SUM(U75:U76)</f>
        <v>0</v>
      </c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26"/>
    </row>
    <row r="75" spans="1:35" ht="30.75" x14ac:dyDescent="0.25">
      <c r="A75" s="37" t="s">
        <v>120</v>
      </c>
      <c r="B75" s="39" t="s">
        <v>119</v>
      </c>
      <c r="C75" s="11"/>
      <c r="D75" s="11"/>
      <c r="E75" s="11"/>
      <c r="F75" s="11"/>
      <c r="G75" s="35"/>
      <c r="H75" s="4"/>
      <c r="I75" s="4"/>
      <c r="J75" s="4"/>
      <c r="K75" s="4"/>
      <c r="L75" s="4"/>
      <c r="M75" s="4"/>
      <c r="N75" s="4"/>
      <c r="O75" s="4"/>
      <c r="P75" s="4"/>
      <c r="Q75" s="3">
        <f>SUM(R75:U75)</f>
        <v>0.81299999999999994</v>
      </c>
      <c r="R75" s="4">
        <v>0.81299999999999994</v>
      </c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61"/>
    </row>
    <row r="76" spans="1:35" x14ac:dyDescent="0.25">
      <c r="A76" s="37" t="s">
        <v>118</v>
      </c>
      <c r="B76" s="39" t="s">
        <v>117</v>
      </c>
      <c r="C76" s="11"/>
      <c r="D76" s="11"/>
      <c r="E76" s="11"/>
      <c r="F76" s="11"/>
      <c r="G76" s="35"/>
      <c r="H76" s="4"/>
      <c r="I76" s="4"/>
      <c r="J76" s="4"/>
      <c r="K76" s="86"/>
      <c r="L76" s="4"/>
      <c r="M76" s="4"/>
      <c r="N76" s="4"/>
      <c r="O76" s="4"/>
      <c r="P76" s="5"/>
      <c r="Q76" s="3">
        <f>SUM(R76:U76)</f>
        <v>1.966</v>
      </c>
      <c r="R76" s="4">
        <v>1.966</v>
      </c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61"/>
    </row>
    <row r="77" spans="1:35" x14ac:dyDescent="0.25">
      <c r="A77" s="85" t="s">
        <v>116</v>
      </c>
      <c r="B77" s="84" t="s">
        <v>115</v>
      </c>
      <c r="C77" s="83"/>
      <c r="D77" s="83"/>
      <c r="E77" s="83"/>
      <c r="F77" s="83"/>
      <c r="G77" s="82"/>
      <c r="H77" s="80"/>
      <c r="I77" s="80"/>
      <c r="J77" s="80"/>
      <c r="K77" s="81"/>
      <c r="L77" s="80"/>
      <c r="M77" s="80"/>
      <c r="N77" s="80"/>
      <c r="O77" s="80"/>
      <c r="P77" s="79"/>
      <c r="Q77" s="78">
        <f>SUM(R77:U77)</f>
        <v>173.67224706000005</v>
      </c>
      <c r="R77" s="78">
        <f>R78+R96+R97+R130+R138</f>
        <v>5.048</v>
      </c>
      <c r="S77" s="78">
        <f>S78+S96+S97+S130+S138</f>
        <v>118.18291421000002</v>
      </c>
      <c r="T77" s="78">
        <f>T78+T96+T97+T130+T138</f>
        <v>49.876599999999996</v>
      </c>
      <c r="U77" s="78">
        <f>U78+U96+U97+U130+U138</f>
        <v>0.56473285000000006</v>
      </c>
      <c r="V77" s="78">
        <f>V78+V96+V97+V130+V138</f>
        <v>0</v>
      </c>
      <c r="W77" s="78">
        <f>W78+W96+W97+W130+W138</f>
        <v>0</v>
      </c>
      <c r="X77" s="78">
        <f>X78+X96+X97+X130+X138</f>
        <v>0</v>
      </c>
      <c r="Y77" s="78">
        <f>Y78+Y96+Y97+Y130+Y138</f>
        <v>0</v>
      </c>
      <c r="Z77" s="78"/>
      <c r="AA77" s="78">
        <f>AA78+AA96+AA97+AA130+AA138</f>
        <v>0</v>
      </c>
      <c r="AB77" s="78">
        <f>AB78+AB96+AB97+AB130+AB138</f>
        <v>0</v>
      </c>
      <c r="AC77" s="78">
        <f>AC78+AC96+AC97+AC130+AC138</f>
        <v>18.32</v>
      </c>
      <c r="AD77" s="78"/>
      <c r="AE77" s="78"/>
      <c r="AF77" s="78"/>
      <c r="AG77" s="78"/>
      <c r="AH77" s="78">
        <f>AH78+AH96+AH97+AH130+AH138</f>
        <v>81.11</v>
      </c>
      <c r="AI77" s="77">
        <f>AI78+AI96+AI97+AI130+AI138</f>
        <v>0</v>
      </c>
    </row>
    <row r="78" spans="1:35" x14ac:dyDescent="0.25">
      <c r="A78" s="41" t="s">
        <v>114</v>
      </c>
      <c r="B78" s="27" t="s">
        <v>113</v>
      </c>
      <c r="C78" s="2"/>
      <c r="D78" s="2"/>
      <c r="E78" s="2"/>
      <c r="F78" s="2"/>
      <c r="G78" s="40"/>
      <c r="H78" s="3"/>
      <c r="I78" s="3"/>
      <c r="J78" s="3"/>
      <c r="K78" s="3"/>
      <c r="L78" s="3"/>
      <c r="M78" s="3"/>
      <c r="N78" s="3"/>
      <c r="O78" s="3"/>
      <c r="P78" s="45"/>
      <c r="Q78" s="3">
        <f>SUM(R78:U78)</f>
        <v>0.182</v>
      </c>
      <c r="R78" s="3">
        <f>R79+R92</f>
        <v>0</v>
      </c>
      <c r="S78" s="3">
        <f>S79+S92</f>
        <v>0.182</v>
      </c>
      <c r="T78" s="3">
        <f>T79+T92</f>
        <v>0</v>
      </c>
      <c r="U78" s="3">
        <f>U79+U92</f>
        <v>0</v>
      </c>
      <c r="V78" s="3"/>
      <c r="W78" s="3"/>
      <c r="X78" s="3"/>
      <c r="Y78" s="3"/>
      <c r="Z78" s="3"/>
      <c r="AA78" s="3"/>
      <c r="AB78" s="3"/>
      <c r="AC78" s="3">
        <f>AC79+AC92</f>
        <v>0.79</v>
      </c>
      <c r="AD78" s="3">
        <f>AD79+AD92</f>
        <v>0</v>
      </c>
      <c r="AE78" s="3">
        <f>AE79+AE92</f>
        <v>0</v>
      </c>
      <c r="AF78" s="3">
        <f>AF79+AF92</f>
        <v>0</v>
      </c>
      <c r="AG78" s="3">
        <f>AG79+AG92</f>
        <v>0</v>
      </c>
      <c r="AH78" s="3">
        <f>AH79+AH92</f>
        <v>16.2</v>
      </c>
      <c r="AI78" s="26"/>
    </row>
    <row r="79" spans="1:35" x14ac:dyDescent="0.25">
      <c r="A79" s="76"/>
      <c r="B79" s="32" t="s">
        <v>92</v>
      </c>
      <c r="C79" s="2"/>
      <c r="D79" s="2"/>
      <c r="E79" s="2"/>
      <c r="F79" s="2"/>
      <c r="G79" s="40"/>
      <c r="H79" s="3"/>
      <c r="I79" s="3"/>
      <c r="J79" s="3"/>
      <c r="K79" s="3"/>
      <c r="L79" s="3"/>
      <c r="M79" s="3"/>
      <c r="N79" s="3"/>
      <c r="O79" s="3"/>
      <c r="P79" s="45"/>
      <c r="Q79" s="3">
        <f>SUM(R79:U79)</f>
        <v>0.182</v>
      </c>
      <c r="R79" s="3">
        <f>R80</f>
        <v>0</v>
      </c>
      <c r="S79" s="3">
        <f>S80</f>
        <v>0.182</v>
      </c>
      <c r="T79" s="3">
        <f>T80</f>
        <v>0</v>
      </c>
      <c r="U79" s="3">
        <f>U80</f>
        <v>0</v>
      </c>
      <c r="V79" s="3"/>
      <c r="W79" s="3"/>
      <c r="X79" s="3"/>
      <c r="Y79" s="3"/>
      <c r="Z79" s="3"/>
      <c r="AA79" s="3"/>
      <c r="AB79" s="3"/>
      <c r="AC79" s="3">
        <f>AC80+AC87</f>
        <v>0.79</v>
      </c>
      <c r="AD79" s="3">
        <f>AD80+AD87</f>
        <v>0</v>
      </c>
      <c r="AE79" s="3">
        <f>AE80+AE87</f>
        <v>0</v>
      </c>
      <c r="AF79" s="3">
        <f>AF80+AF87</f>
        <v>0</v>
      </c>
      <c r="AG79" s="3">
        <f>AG80+AG87</f>
        <v>0</v>
      </c>
      <c r="AH79" s="3">
        <f>AH80+AH87</f>
        <v>16.2</v>
      </c>
      <c r="AI79" s="26"/>
    </row>
    <row r="80" spans="1:35" x14ac:dyDescent="0.25">
      <c r="A80" s="41"/>
      <c r="B80" s="32" t="s">
        <v>91</v>
      </c>
      <c r="C80" s="2"/>
      <c r="D80" s="2"/>
      <c r="E80" s="2"/>
      <c r="F80" s="2"/>
      <c r="G80" s="40"/>
      <c r="H80" s="3"/>
      <c r="I80" s="3"/>
      <c r="J80" s="3"/>
      <c r="K80" s="3"/>
      <c r="L80" s="3"/>
      <c r="M80" s="3"/>
      <c r="N80" s="3"/>
      <c r="O80" s="3"/>
      <c r="P80" s="45"/>
      <c r="Q80" s="3">
        <f>SUM(R80:U80)</f>
        <v>0.182</v>
      </c>
      <c r="R80" s="3">
        <f>R81+R82+R83</f>
        <v>0</v>
      </c>
      <c r="S80" s="3">
        <f>S81+S82+S83</f>
        <v>0.182</v>
      </c>
      <c r="T80" s="3">
        <f>T81+T82+T83</f>
        <v>0</v>
      </c>
      <c r="U80" s="3">
        <f>U81+U82+U83</f>
        <v>0</v>
      </c>
      <c r="V80" s="3"/>
      <c r="W80" s="3"/>
      <c r="X80" s="3"/>
      <c r="Y80" s="3"/>
      <c r="Z80" s="3"/>
      <c r="AA80" s="3"/>
      <c r="AB80" s="3"/>
      <c r="AC80" s="3">
        <f>AC81+AC82+AC83</f>
        <v>0.79</v>
      </c>
      <c r="AD80" s="3">
        <f>AD81+AD82+AD83</f>
        <v>0</v>
      </c>
      <c r="AE80" s="3">
        <f>AE81+AE82+AE83</f>
        <v>0</v>
      </c>
      <c r="AF80" s="3">
        <f>AF81+AF82+AF83</f>
        <v>0</v>
      </c>
      <c r="AG80" s="3">
        <f>AG81+AG82+AG83</f>
        <v>0</v>
      </c>
      <c r="AH80" s="3">
        <f>AH81+AH82+AH83</f>
        <v>16.2</v>
      </c>
      <c r="AI80" s="26"/>
    </row>
    <row r="81" spans="1:35" x14ac:dyDescent="0.25">
      <c r="A81" s="41"/>
      <c r="B81" s="53" t="s">
        <v>112</v>
      </c>
      <c r="C81" s="2"/>
      <c r="D81" s="2"/>
      <c r="E81" s="2"/>
      <c r="F81" s="2"/>
      <c r="G81" s="40"/>
      <c r="H81" s="3"/>
      <c r="I81" s="3"/>
      <c r="J81" s="3"/>
      <c r="K81" s="3"/>
      <c r="L81" s="3"/>
      <c r="M81" s="3"/>
      <c r="N81" s="3"/>
      <c r="O81" s="3"/>
      <c r="P81" s="45"/>
      <c r="Q81" s="3">
        <f>SUM(R81:U81)</f>
        <v>0</v>
      </c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40"/>
      <c r="AD81" s="3"/>
      <c r="AE81" s="3"/>
      <c r="AF81" s="3"/>
      <c r="AG81" s="3"/>
      <c r="AH81" s="46"/>
      <c r="AI81" s="26"/>
    </row>
    <row r="82" spans="1:35" x14ac:dyDescent="0.25">
      <c r="A82" s="72"/>
      <c r="B82" s="53" t="s">
        <v>89</v>
      </c>
      <c r="C82" s="2"/>
      <c r="D82" s="2"/>
      <c r="E82" s="2"/>
      <c r="F82" s="2"/>
      <c r="G82" s="40"/>
      <c r="H82" s="3"/>
      <c r="I82" s="3"/>
      <c r="J82" s="3"/>
      <c r="K82" s="3"/>
      <c r="L82" s="3"/>
      <c r="M82" s="3"/>
      <c r="N82" s="3"/>
      <c r="O82" s="3"/>
      <c r="P82" s="45"/>
      <c r="Q82" s="3">
        <f>SUM(R82:U82)</f>
        <v>0</v>
      </c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40"/>
      <c r="AD82" s="3"/>
      <c r="AE82" s="3"/>
      <c r="AF82" s="3"/>
      <c r="AG82" s="3"/>
      <c r="AH82" s="46"/>
      <c r="AI82" s="26"/>
    </row>
    <row r="83" spans="1:35" x14ac:dyDescent="0.25">
      <c r="A83" s="41"/>
      <c r="B83" s="53" t="s">
        <v>88</v>
      </c>
      <c r="C83" s="2"/>
      <c r="D83" s="2"/>
      <c r="E83" s="2"/>
      <c r="F83" s="2"/>
      <c r="G83" s="40"/>
      <c r="H83" s="3"/>
      <c r="I83" s="3"/>
      <c r="J83" s="3"/>
      <c r="K83" s="40"/>
      <c r="L83" s="3"/>
      <c r="M83" s="3"/>
      <c r="N83" s="3"/>
      <c r="O83" s="3"/>
      <c r="P83" s="45"/>
      <c r="Q83" s="3">
        <f>SUM(R83:U83)</f>
        <v>0.182</v>
      </c>
      <c r="R83" s="3">
        <f>SUM(R84:R85)</f>
        <v>0</v>
      </c>
      <c r="S83" s="3">
        <f>SUM(S84:S85)</f>
        <v>0.182</v>
      </c>
      <c r="T83" s="3">
        <f>SUM(T84:T85)</f>
        <v>0</v>
      </c>
      <c r="U83" s="3">
        <f>SUM(U84:U85)</f>
        <v>0</v>
      </c>
      <c r="V83" s="3"/>
      <c r="W83" s="3"/>
      <c r="X83" s="3"/>
      <c r="Y83" s="3"/>
      <c r="Z83" s="3"/>
      <c r="AA83" s="3"/>
      <c r="AB83" s="3"/>
      <c r="AC83" s="3">
        <f>SUM(AC84:AC85)</f>
        <v>0.79</v>
      </c>
      <c r="AD83" s="3"/>
      <c r="AE83" s="3"/>
      <c r="AF83" s="3">
        <f>SUM(AF84:AF85)</f>
        <v>0</v>
      </c>
      <c r="AG83" s="3">
        <f>SUM(AG84:AG85)</f>
        <v>0</v>
      </c>
      <c r="AH83" s="3">
        <f>SUM(AH84:AH85)</f>
        <v>16.2</v>
      </c>
      <c r="AI83" s="26"/>
    </row>
    <row r="84" spans="1:35" ht="75" x14ac:dyDescent="0.25">
      <c r="A84" s="37" t="s">
        <v>111</v>
      </c>
      <c r="B84" s="62" t="s">
        <v>110</v>
      </c>
      <c r="C84" s="11"/>
      <c r="D84" s="11"/>
      <c r="E84" s="11"/>
      <c r="F84" s="11"/>
      <c r="G84" s="35"/>
      <c r="H84" s="35"/>
      <c r="I84" s="4"/>
      <c r="J84" s="4"/>
      <c r="K84" s="35"/>
      <c r="L84" s="4"/>
      <c r="M84" s="4"/>
      <c r="N84" s="4"/>
      <c r="O84" s="4"/>
      <c r="P84" s="5"/>
      <c r="Q84" s="3">
        <f>SUM(R84:U84)</f>
        <v>0.13300000000000001</v>
      </c>
      <c r="R84" s="4"/>
      <c r="S84" s="4">
        <v>0.13300000000000001</v>
      </c>
      <c r="T84" s="4"/>
      <c r="U84" s="4"/>
      <c r="V84" s="4"/>
      <c r="W84" s="4"/>
      <c r="X84" s="4"/>
      <c r="Y84" s="4"/>
      <c r="Z84" s="4"/>
      <c r="AA84" s="4"/>
      <c r="AB84" s="4" t="s">
        <v>109</v>
      </c>
      <c r="AC84" s="4">
        <v>0.63</v>
      </c>
      <c r="AD84" s="35">
        <v>2013</v>
      </c>
      <c r="AE84" s="35">
        <v>20</v>
      </c>
      <c r="AF84" s="4" t="s">
        <v>33</v>
      </c>
      <c r="AG84" s="4" t="s">
        <v>106</v>
      </c>
      <c r="AH84" s="4">
        <v>12</v>
      </c>
      <c r="AI84" s="61"/>
    </row>
    <row r="85" spans="1:35" ht="75" x14ac:dyDescent="0.25">
      <c r="A85" s="37" t="s">
        <v>108</v>
      </c>
      <c r="B85" s="30" t="s">
        <v>107</v>
      </c>
      <c r="C85" s="11"/>
      <c r="D85" s="11"/>
      <c r="E85" s="11"/>
      <c r="F85" s="11"/>
      <c r="G85" s="35"/>
      <c r="H85" s="35"/>
      <c r="I85" s="4"/>
      <c r="J85" s="4"/>
      <c r="K85" s="35"/>
      <c r="L85" s="4"/>
      <c r="M85" s="4"/>
      <c r="N85" s="4"/>
      <c r="O85" s="4"/>
      <c r="P85" s="5"/>
      <c r="Q85" s="3">
        <f>SUM(R85:U85)</f>
        <v>4.9000000000000002E-2</v>
      </c>
      <c r="R85" s="4"/>
      <c r="S85" s="4">
        <v>4.9000000000000002E-2</v>
      </c>
      <c r="T85" s="4"/>
      <c r="U85" s="4"/>
      <c r="V85" s="4"/>
      <c r="W85" s="4"/>
      <c r="X85" s="4"/>
      <c r="Y85" s="4"/>
      <c r="Z85" s="4"/>
      <c r="AA85" s="4"/>
      <c r="AB85" s="4" t="s">
        <v>83</v>
      </c>
      <c r="AC85" s="4">
        <v>0.16</v>
      </c>
      <c r="AD85" s="35">
        <v>2013</v>
      </c>
      <c r="AE85" s="35">
        <v>20</v>
      </c>
      <c r="AF85" s="4" t="s">
        <v>33</v>
      </c>
      <c r="AG85" s="4" t="s">
        <v>106</v>
      </c>
      <c r="AH85" s="4">
        <v>4.2</v>
      </c>
      <c r="AI85" s="61"/>
    </row>
    <row r="86" spans="1:35" x14ac:dyDescent="0.25">
      <c r="A86" s="37"/>
      <c r="B86" s="53" t="s">
        <v>105</v>
      </c>
      <c r="C86" s="11"/>
      <c r="D86" s="11"/>
      <c r="E86" s="11"/>
      <c r="F86" s="11"/>
      <c r="G86" s="35"/>
      <c r="H86" s="4"/>
      <c r="I86" s="4"/>
      <c r="J86" s="4"/>
      <c r="K86" s="4">
        <v>0</v>
      </c>
      <c r="L86" s="4">
        <v>0</v>
      </c>
      <c r="M86" s="4"/>
      <c r="N86" s="4"/>
      <c r="O86" s="4"/>
      <c r="P86" s="5"/>
      <c r="Q86" s="3">
        <f>SUM(R86:U86)</f>
        <v>0</v>
      </c>
      <c r="R86" s="4">
        <v>0</v>
      </c>
      <c r="S86" s="4">
        <v>0</v>
      </c>
      <c r="T86" s="4">
        <v>0</v>
      </c>
      <c r="U86" s="4">
        <v>0</v>
      </c>
      <c r="V86" s="4"/>
      <c r="W86" s="4"/>
      <c r="X86" s="4"/>
      <c r="Y86" s="4"/>
      <c r="Z86" s="4">
        <v>0</v>
      </c>
      <c r="AA86" s="4">
        <v>0</v>
      </c>
      <c r="AB86" s="4"/>
      <c r="AC86" s="35"/>
      <c r="AD86" s="4">
        <v>0</v>
      </c>
      <c r="AE86" s="4">
        <v>0</v>
      </c>
      <c r="AF86" s="4">
        <v>0</v>
      </c>
      <c r="AG86" s="4">
        <v>0</v>
      </c>
      <c r="AH86" s="4">
        <v>0</v>
      </c>
      <c r="AI86" s="61">
        <v>0</v>
      </c>
    </row>
    <row r="87" spans="1:35" x14ac:dyDescent="0.25">
      <c r="A87" s="37"/>
      <c r="B87" s="75" t="s">
        <v>59</v>
      </c>
      <c r="C87" s="11"/>
      <c r="D87" s="11"/>
      <c r="E87" s="11"/>
      <c r="F87" s="11"/>
      <c r="G87" s="35"/>
      <c r="H87" s="4"/>
      <c r="I87" s="4"/>
      <c r="J87" s="4"/>
      <c r="K87" s="4">
        <v>0</v>
      </c>
      <c r="L87" s="4">
        <v>0</v>
      </c>
      <c r="M87" s="4"/>
      <c r="N87" s="4"/>
      <c r="O87" s="4"/>
      <c r="P87" s="5"/>
      <c r="Q87" s="3">
        <f>SUM(R87:U87)</f>
        <v>0</v>
      </c>
      <c r="R87" s="4"/>
      <c r="S87" s="4"/>
      <c r="T87" s="4"/>
      <c r="U87" s="4"/>
      <c r="V87" s="4"/>
      <c r="W87" s="4"/>
      <c r="X87" s="4"/>
      <c r="Y87" s="4"/>
      <c r="Z87" s="4">
        <v>0</v>
      </c>
      <c r="AA87" s="4">
        <v>0</v>
      </c>
      <c r="AB87" s="4"/>
      <c r="AC87" s="35"/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61">
        <v>0</v>
      </c>
    </row>
    <row r="88" spans="1:35" x14ac:dyDescent="0.25">
      <c r="A88" s="37"/>
      <c r="B88" s="53" t="s">
        <v>104</v>
      </c>
      <c r="C88" s="11"/>
      <c r="D88" s="11"/>
      <c r="E88" s="11"/>
      <c r="F88" s="11"/>
      <c r="G88" s="35"/>
      <c r="H88" s="4"/>
      <c r="I88" s="4"/>
      <c r="J88" s="4"/>
      <c r="K88" s="4">
        <v>0</v>
      </c>
      <c r="L88" s="4">
        <v>0</v>
      </c>
      <c r="M88" s="4"/>
      <c r="N88" s="4"/>
      <c r="O88" s="4"/>
      <c r="P88" s="5"/>
      <c r="Q88" s="3">
        <f>SUM(R88:U88)</f>
        <v>0</v>
      </c>
      <c r="R88" s="4"/>
      <c r="S88" s="4"/>
      <c r="T88" s="4"/>
      <c r="U88" s="4"/>
      <c r="V88" s="4"/>
      <c r="W88" s="4"/>
      <c r="X88" s="4"/>
      <c r="Y88" s="4"/>
      <c r="Z88" s="4">
        <v>0</v>
      </c>
      <c r="AA88" s="4">
        <v>0</v>
      </c>
      <c r="AB88" s="4"/>
      <c r="AC88" s="35"/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61">
        <v>0</v>
      </c>
    </row>
    <row r="89" spans="1:35" x14ac:dyDescent="0.25">
      <c r="A89" s="37"/>
      <c r="B89" s="53" t="s">
        <v>103</v>
      </c>
      <c r="C89" s="11"/>
      <c r="D89" s="11"/>
      <c r="E89" s="11"/>
      <c r="F89" s="11"/>
      <c r="G89" s="35"/>
      <c r="H89" s="4"/>
      <c r="I89" s="4"/>
      <c r="J89" s="4"/>
      <c r="K89" s="4">
        <v>0</v>
      </c>
      <c r="L89" s="4">
        <v>0</v>
      </c>
      <c r="M89" s="4"/>
      <c r="N89" s="4"/>
      <c r="O89" s="4"/>
      <c r="P89" s="5"/>
      <c r="Q89" s="3">
        <f>SUM(R89:U89)</f>
        <v>0</v>
      </c>
      <c r="R89" s="4"/>
      <c r="S89" s="4"/>
      <c r="T89" s="4"/>
      <c r="U89" s="4"/>
      <c r="V89" s="4"/>
      <c r="W89" s="4"/>
      <c r="X89" s="4"/>
      <c r="Y89" s="4"/>
      <c r="Z89" s="4">
        <v>0</v>
      </c>
      <c r="AA89" s="4">
        <v>0</v>
      </c>
      <c r="AB89" s="4"/>
      <c r="AC89" s="35"/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61">
        <v>0</v>
      </c>
    </row>
    <row r="90" spans="1:35" x14ac:dyDescent="0.25">
      <c r="A90" s="37"/>
      <c r="B90" s="53" t="s">
        <v>102</v>
      </c>
      <c r="C90" s="11"/>
      <c r="D90" s="11"/>
      <c r="E90" s="11"/>
      <c r="F90" s="11"/>
      <c r="G90" s="35"/>
      <c r="H90" s="4"/>
      <c r="I90" s="4"/>
      <c r="J90" s="4"/>
      <c r="K90" s="4">
        <v>0</v>
      </c>
      <c r="L90" s="4">
        <v>0</v>
      </c>
      <c r="M90" s="4"/>
      <c r="N90" s="4"/>
      <c r="O90" s="4"/>
      <c r="P90" s="5"/>
      <c r="Q90" s="3">
        <f>SUM(R90:U90)</f>
        <v>0</v>
      </c>
      <c r="R90" s="4"/>
      <c r="S90" s="4"/>
      <c r="T90" s="4"/>
      <c r="U90" s="4"/>
      <c r="V90" s="4"/>
      <c r="W90" s="4"/>
      <c r="X90" s="4"/>
      <c r="Y90" s="4"/>
      <c r="Z90" s="4">
        <v>0</v>
      </c>
      <c r="AA90" s="4">
        <v>0</v>
      </c>
      <c r="AB90" s="4"/>
      <c r="AC90" s="35"/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61">
        <v>0</v>
      </c>
    </row>
    <row r="91" spans="1:35" x14ac:dyDescent="0.25">
      <c r="A91" s="37"/>
      <c r="B91" s="53" t="s">
        <v>101</v>
      </c>
      <c r="C91" s="11"/>
      <c r="D91" s="11"/>
      <c r="E91" s="11"/>
      <c r="F91" s="11"/>
      <c r="G91" s="35"/>
      <c r="H91" s="4"/>
      <c r="I91" s="4"/>
      <c r="J91" s="4"/>
      <c r="K91" s="4">
        <v>0</v>
      </c>
      <c r="L91" s="4">
        <v>0</v>
      </c>
      <c r="M91" s="4"/>
      <c r="N91" s="4"/>
      <c r="O91" s="4"/>
      <c r="P91" s="5"/>
      <c r="Q91" s="3">
        <f>SUM(R91:U91)</f>
        <v>0</v>
      </c>
      <c r="R91" s="4"/>
      <c r="S91" s="4"/>
      <c r="T91" s="4"/>
      <c r="U91" s="4"/>
      <c r="V91" s="4"/>
      <c r="W91" s="4"/>
      <c r="X91" s="4"/>
      <c r="Y91" s="4"/>
      <c r="Z91" s="4">
        <v>0</v>
      </c>
      <c r="AA91" s="4">
        <v>0</v>
      </c>
      <c r="AB91" s="4"/>
      <c r="AC91" s="35"/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61">
        <v>0</v>
      </c>
    </row>
    <row r="92" spans="1:35" x14ac:dyDescent="0.25">
      <c r="A92" s="48"/>
      <c r="B92" s="74" t="s">
        <v>100</v>
      </c>
      <c r="C92" s="11"/>
      <c r="D92" s="11"/>
      <c r="E92" s="11"/>
      <c r="F92" s="11"/>
      <c r="G92" s="35"/>
      <c r="H92" s="4"/>
      <c r="I92" s="4"/>
      <c r="J92" s="4"/>
      <c r="K92" s="4"/>
      <c r="L92" s="4"/>
      <c r="M92" s="4"/>
      <c r="N92" s="4"/>
      <c r="O92" s="4"/>
      <c r="P92" s="5"/>
      <c r="Q92" s="3">
        <f>SUM(R92:U92)</f>
        <v>0</v>
      </c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35"/>
      <c r="AD92" s="4"/>
      <c r="AE92" s="4"/>
      <c r="AF92" s="4"/>
      <c r="AG92" s="4"/>
      <c r="AH92" s="4"/>
      <c r="AI92" s="61"/>
    </row>
    <row r="93" spans="1:35" ht="31.5" x14ac:dyDescent="0.25">
      <c r="A93" s="73"/>
      <c r="B93" s="32" t="s">
        <v>99</v>
      </c>
      <c r="C93" s="11"/>
      <c r="D93" s="11"/>
      <c r="E93" s="11"/>
      <c r="F93" s="11"/>
      <c r="G93" s="35"/>
      <c r="H93" s="4"/>
      <c r="I93" s="4"/>
      <c r="J93" s="4"/>
      <c r="K93" s="4"/>
      <c r="L93" s="4"/>
      <c r="M93" s="4"/>
      <c r="N93" s="4"/>
      <c r="O93" s="4"/>
      <c r="P93" s="5"/>
      <c r="Q93" s="3">
        <f>SUM(R93:U93)</f>
        <v>0</v>
      </c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35"/>
      <c r="AD93" s="4"/>
      <c r="AE93" s="4"/>
      <c r="AF93" s="4"/>
      <c r="AG93" s="4"/>
      <c r="AH93" s="4"/>
      <c r="AI93" s="61"/>
    </row>
    <row r="94" spans="1:35" ht="31.5" x14ac:dyDescent="0.25">
      <c r="A94" s="48"/>
      <c r="B94" s="32" t="s">
        <v>98</v>
      </c>
      <c r="C94" s="11"/>
      <c r="D94" s="11"/>
      <c r="E94" s="11"/>
      <c r="F94" s="11"/>
      <c r="G94" s="35"/>
      <c r="H94" s="4"/>
      <c r="I94" s="4"/>
      <c r="J94" s="4"/>
      <c r="K94" s="4"/>
      <c r="L94" s="4"/>
      <c r="M94" s="4"/>
      <c r="N94" s="4"/>
      <c r="O94" s="4"/>
      <c r="P94" s="5"/>
      <c r="Q94" s="3">
        <f>SUM(R94:U94)</f>
        <v>0</v>
      </c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35"/>
      <c r="AD94" s="4"/>
      <c r="AE94" s="4"/>
      <c r="AF94" s="4"/>
      <c r="AG94" s="4"/>
      <c r="AH94" s="4"/>
      <c r="AI94" s="61"/>
    </row>
    <row r="95" spans="1:35" ht="31.5" x14ac:dyDescent="0.25">
      <c r="A95" s="73"/>
      <c r="B95" s="32" t="s">
        <v>97</v>
      </c>
      <c r="C95" s="11"/>
      <c r="D95" s="11"/>
      <c r="E95" s="11"/>
      <c r="F95" s="11"/>
      <c r="G95" s="35"/>
      <c r="H95" s="4"/>
      <c r="I95" s="4"/>
      <c r="J95" s="4"/>
      <c r="K95" s="4"/>
      <c r="L95" s="4"/>
      <c r="M95" s="4"/>
      <c r="N95" s="4"/>
      <c r="O95" s="4"/>
      <c r="P95" s="5"/>
      <c r="Q95" s="3">
        <f>SUM(R95:U95)</f>
        <v>0</v>
      </c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35"/>
      <c r="AD95" s="4"/>
      <c r="AE95" s="4"/>
      <c r="AF95" s="4"/>
      <c r="AG95" s="4"/>
      <c r="AH95" s="4"/>
      <c r="AI95" s="61"/>
    </row>
    <row r="96" spans="1:35" ht="31.5" x14ac:dyDescent="0.25">
      <c r="A96" s="72" t="s">
        <v>96</v>
      </c>
      <c r="B96" s="32" t="s">
        <v>95</v>
      </c>
      <c r="C96" s="11"/>
      <c r="D96" s="11"/>
      <c r="E96" s="11"/>
      <c r="F96" s="11"/>
      <c r="G96" s="35"/>
      <c r="H96" s="4">
        <v>0</v>
      </c>
      <c r="I96" s="4"/>
      <c r="J96" s="4"/>
      <c r="K96" s="4">
        <v>0</v>
      </c>
      <c r="L96" s="4">
        <v>0</v>
      </c>
      <c r="M96" s="4"/>
      <c r="N96" s="4"/>
      <c r="O96" s="4"/>
      <c r="P96" s="5"/>
      <c r="Q96" s="3">
        <f>SUM(R96:U96)</f>
        <v>0</v>
      </c>
      <c r="R96" s="4"/>
      <c r="S96" s="4"/>
      <c r="T96" s="4"/>
      <c r="U96" s="4"/>
      <c r="V96" s="4"/>
      <c r="W96" s="4"/>
      <c r="X96" s="4"/>
      <c r="Y96" s="4"/>
      <c r="Z96" s="4"/>
      <c r="AA96" s="4">
        <f>SUM(AA97:AA99)</f>
        <v>0</v>
      </c>
      <c r="AB96" s="4"/>
      <c r="AC96" s="35"/>
      <c r="AD96" s="4"/>
      <c r="AE96" s="4"/>
      <c r="AF96" s="4"/>
      <c r="AG96" s="4"/>
      <c r="AH96" s="4"/>
      <c r="AI96" s="61"/>
    </row>
    <row r="97" spans="1:35" ht="31.5" x14ac:dyDescent="0.25">
      <c r="A97" s="41" t="s">
        <v>94</v>
      </c>
      <c r="B97" s="32" t="s">
        <v>93</v>
      </c>
      <c r="C97" s="11"/>
      <c r="D97" s="11"/>
      <c r="E97" s="11"/>
      <c r="F97" s="11"/>
      <c r="G97" s="35"/>
      <c r="H97" s="4">
        <f>H98+H122</f>
        <v>0</v>
      </c>
      <c r="I97" s="4"/>
      <c r="J97" s="4"/>
      <c r="K97" s="4"/>
      <c r="L97" s="4"/>
      <c r="M97" s="4"/>
      <c r="N97" s="4"/>
      <c r="O97" s="4"/>
      <c r="P97" s="5"/>
      <c r="Q97" s="3">
        <f>SUM(R97:U97)</f>
        <v>140.72996706000001</v>
      </c>
      <c r="R97" s="3">
        <f>R98+R122</f>
        <v>0</v>
      </c>
      <c r="S97" s="3">
        <f>S98+S122</f>
        <v>90.428914210000016</v>
      </c>
      <c r="T97" s="3">
        <f>T98+T122</f>
        <v>49.876599999999996</v>
      </c>
      <c r="U97" s="3">
        <f>U98+U122</f>
        <v>0.42445284999999999</v>
      </c>
      <c r="V97" s="3">
        <f>V98+V122</f>
        <v>0</v>
      </c>
      <c r="W97" s="3">
        <f>W98+W122</f>
        <v>0</v>
      </c>
      <c r="X97" s="3">
        <f>X98+X122</f>
        <v>0</v>
      </c>
      <c r="Y97" s="3">
        <f>Y98+Y122</f>
        <v>0</v>
      </c>
      <c r="Z97" s="3"/>
      <c r="AA97" s="3">
        <f>AA98+AA122</f>
        <v>0</v>
      </c>
      <c r="AB97" s="3">
        <f>AB98+AB122</f>
        <v>0</v>
      </c>
      <c r="AC97" s="3">
        <f>AC98+AC122</f>
        <v>17.53</v>
      </c>
      <c r="AD97" s="3"/>
      <c r="AE97" s="3"/>
      <c r="AF97" s="3"/>
      <c r="AG97" s="3"/>
      <c r="AH97" s="3">
        <f>AH98+AH122</f>
        <v>64.91</v>
      </c>
      <c r="AI97" s="26"/>
    </row>
    <row r="98" spans="1:35" x14ac:dyDescent="0.25">
      <c r="A98" s="37"/>
      <c r="B98" s="32" t="s">
        <v>92</v>
      </c>
      <c r="C98" s="11"/>
      <c r="D98" s="11"/>
      <c r="E98" s="11"/>
      <c r="F98" s="11"/>
      <c r="G98" s="35"/>
      <c r="H98" s="4">
        <f>H99</f>
        <v>0</v>
      </c>
      <c r="I98" s="4"/>
      <c r="J98" s="4"/>
      <c r="K98" s="4"/>
      <c r="L98" s="4"/>
      <c r="M98" s="4"/>
      <c r="N98" s="4"/>
      <c r="O98" s="4"/>
      <c r="P98" s="5"/>
      <c r="Q98" s="3">
        <f>SUM(R98:U98)</f>
        <v>135.55802906000002</v>
      </c>
      <c r="R98" s="3">
        <f>R99+R117</f>
        <v>0</v>
      </c>
      <c r="S98" s="3">
        <f>S99+S117</f>
        <v>86.841514210000014</v>
      </c>
      <c r="T98" s="3">
        <f>T99+T117</f>
        <v>48.3005</v>
      </c>
      <c r="U98" s="3">
        <f>U99+U117</f>
        <v>0.41601484999999999</v>
      </c>
      <c r="V98" s="3">
        <f>V99+V117</f>
        <v>0</v>
      </c>
      <c r="W98" s="3">
        <f>W99+W117</f>
        <v>0</v>
      </c>
      <c r="X98" s="3">
        <f>X99+X117</f>
        <v>0</v>
      </c>
      <c r="Y98" s="3">
        <f>Y99+Y117</f>
        <v>0</v>
      </c>
      <c r="Z98" s="3">
        <f>Z99+Z117</f>
        <v>0</v>
      </c>
      <c r="AA98" s="3">
        <f>AA99+AA117</f>
        <v>0</v>
      </c>
      <c r="AB98" s="3">
        <f>AB99+AB117</f>
        <v>0</v>
      </c>
      <c r="AC98" s="3">
        <f>AC99+AC117</f>
        <v>14.21</v>
      </c>
      <c r="AD98" s="3"/>
      <c r="AE98" s="3"/>
      <c r="AF98" s="3"/>
      <c r="AG98" s="3"/>
      <c r="AH98" s="3">
        <f>AH99+AH114</f>
        <v>59.19</v>
      </c>
      <c r="AI98" s="26"/>
    </row>
    <row r="99" spans="1:35" x14ac:dyDescent="0.25">
      <c r="A99" s="37"/>
      <c r="B99" s="32" t="s">
        <v>91</v>
      </c>
      <c r="C99" s="11"/>
      <c r="D99" s="11"/>
      <c r="E99" s="11"/>
      <c r="F99" s="11"/>
      <c r="G99" s="35"/>
      <c r="H99" s="4">
        <f>H102</f>
        <v>0</v>
      </c>
      <c r="I99" s="4"/>
      <c r="J99" s="4"/>
      <c r="K99" s="4"/>
      <c r="L99" s="4"/>
      <c r="M99" s="4"/>
      <c r="N99" s="4"/>
      <c r="O99" s="4"/>
      <c r="P99" s="5"/>
      <c r="Q99" s="3">
        <f>SUM(R99:U99)</f>
        <v>133.42691277</v>
      </c>
      <c r="R99" s="3">
        <f>R100+R101+R102</f>
        <v>0</v>
      </c>
      <c r="S99" s="3">
        <f>S100+S101+S102</f>
        <v>84.713014210000011</v>
      </c>
      <c r="T99" s="3">
        <f>T100+T101+T102</f>
        <v>48.3005</v>
      </c>
      <c r="U99" s="3">
        <f>U100+U101+U102</f>
        <v>0.41339855999999997</v>
      </c>
      <c r="V99" s="3">
        <f>V100+V101+V102</f>
        <v>0</v>
      </c>
      <c r="W99" s="3">
        <f>W100+W101+W102</f>
        <v>0</v>
      </c>
      <c r="X99" s="3">
        <f>X100+X101+X102</f>
        <v>0</v>
      </c>
      <c r="Y99" s="3">
        <f>Y100+Y101+Y102</f>
        <v>0</v>
      </c>
      <c r="Z99" s="3">
        <f>Z100+Z101+Z102</f>
        <v>0</v>
      </c>
      <c r="AA99" s="3">
        <f>AA100+AA101+AA102</f>
        <v>0</v>
      </c>
      <c r="AB99" s="3">
        <f>AB100+AB101+AB102</f>
        <v>0</v>
      </c>
      <c r="AC99" s="3">
        <f>AC100+AC101+AC102</f>
        <v>14.21</v>
      </c>
      <c r="AD99" s="3"/>
      <c r="AE99" s="3"/>
      <c r="AF99" s="3"/>
      <c r="AG99" s="3"/>
      <c r="AH99" s="3">
        <f>AH100+AH101+AH102</f>
        <v>57.46</v>
      </c>
      <c r="AI99" s="26"/>
    </row>
    <row r="100" spans="1:35" x14ac:dyDescent="0.25">
      <c r="A100" s="71"/>
      <c r="B100" s="53" t="s">
        <v>90</v>
      </c>
      <c r="C100" s="11"/>
      <c r="D100" s="11"/>
      <c r="E100" s="11"/>
      <c r="F100" s="11"/>
      <c r="G100" s="8"/>
      <c r="H100" s="68"/>
      <c r="I100" s="68"/>
      <c r="J100" s="70"/>
      <c r="K100" s="68"/>
      <c r="L100" s="68"/>
      <c r="M100" s="68"/>
      <c r="N100" s="68"/>
      <c r="O100" s="69"/>
      <c r="P100" s="5"/>
      <c r="Q100" s="3">
        <f>SUM(R100:U100)</f>
        <v>0</v>
      </c>
      <c r="R100" s="4"/>
      <c r="S100" s="4"/>
      <c r="T100" s="4"/>
      <c r="U100" s="4"/>
      <c r="V100" s="10"/>
      <c r="W100" s="10"/>
      <c r="X100" s="10"/>
      <c r="Y100" s="10"/>
      <c r="Z100" s="68"/>
      <c r="AA100" s="68"/>
      <c r="AB100" s="68"/>
      <c r="AC100" s="67"/>
      <c r="AD100" s="65"/>
      <c r="AE100" s="65"/>
      <c r="AF100" s="65"/>
      <c r="AG100" s="66"/>
      <c r="AH100" s="65"/>
      <c r="AI100" s="64"/>
    </row>
    <row r="101" spans="1:35" x14ac:dyDescent="0.25">
      <c r="A101" s="71"/>
      <c r="B101" s="53" t="s">
        <v>89</v>
      </c>
      <c r="C101" s="11"/>
      <c r="D101" s="11"/>
      <c r="E101" s="11"/>
      <c r="F101" s="11"/>
      <c r="G101" s="8"/>
      <c r="H101" s="68"/>
      <c r="I101" s="68"/>
      <c r="J101" s="70"/>
      <c r="K101" s="68"/>
      <c r="L101" s="68"/>
      <c r="M101" s="68"/>
      <c r="N101" s="68"/>
      <c r="O101" s="69"/>
      <c r="P101" s="5"/>
      <c r="Q101" s="3">
        <f>SUM(R101:U101)</f>
        <v>0</v>
      </c>
      <c r="R101" s="4"/>
      <c r="S101" s="4"/>
      <c r="T101" s="4"/>
      <c r="U101" s="4"/>
      <c r="V101" s="10"/>
      <c r="W101" s="10"/>
      <c r="X101" s="10"/>
      <c r="Y101" s="10"/>
      <c r="Z101" s="68"/>
      <c r="AA101" s="68"/>
      <c r="AB101" s="68"/>
      <c r="AC101" s="67"/>
      <c r="AD101" s="65"/>
      <c r="AE101" s="65"/>
      <c r="AF101" s="65"/>
      <c r="AG101" s="66"/>
      <c r="AH101" s="65"/>
      <c r="AI101" s="64"/>
    </row>
    <row r="102" spans="1:35" x14ac:dyDescent="0.25">
      <c r="A102" s="41"/>
      <c r="B102" s="63" t="s">
        <v>88</v>
      </c>
      <c r="C102" s="2"/>
      <c r="D102" s="2"/>
      <c r="E102" s="2"/>
      <c r="F102" s="2"/>
      <c r="G102" s="3">
        <f>SUM(G105:G106)</f>
        <v>0</v>
      </c>
      <c r="H102" s="3">
        <f>SUM(H105:H106)</f>
        <v>0</v>
      </c>
      <c r="I102" s="3">
        <f>SUM(I105:I106)</f>
        <v>0</v>
      </c>
      <c r="J102" s="3">
        <f>SUM(J105:J106)</f>
        <v>0</v>
      </c>
      <c r="K102" s="3">
        <f>SUM(K105:K106)</f>
        <v>0</v>
      </c>
      <c r="L102" s="3">
        <f>SUM(L105:L106)</f>
        <v>0</v>
      </c>
      <c r="M102" s="3">
        <f>SUM(M105:M106)</f>
        <v>0</v>
      </c>
      <c r="N102" s="3">
        <f>SUM(N105:N106)</f>
        <v>0</v>
      </c>
      <c r="O102" s="3">
        <f>SUM(O105:O106)</f>
        <v>0</v>
      </c>
      <c r="P102" s="3">
        <f>SUM(P105:P106)</f>
        <v>0</v>
      </c>
      <c r="Q102" s="3">
        <f>SUM(R102:U102)</f>
        <v>133.42691277</v>
      </c>
      <c r="R102" s="3">
        <f>SUM(R103:R112)</f>
        <v>0</v>
      </c>
      <c r="S102" s="3">
        <f>SUM(S103:S112)</f>
        <v>84.713014210000011</v>
      </c>
      <c r="T102" s="3">
        <f>SUM(T103:T112)</f>
        <v>48.3005</v>
      </c>
      <c r="U102" s="3">
        <f>SUM(U103:U112)</f>
        <v>0.41339855999999997</v>
      </c>
      <c r="V102" s="3">
        <f>SUM(V105:V106)</f>
        <v>0</v>
      </c>
      <c r="W102" s="3">
        <f>SUM(W105:W106)</f>
        <v>0</v>
      </c>
      <c r="X102" s="3">
        <f>SUM(X105:X106)</f>
        <v>0</v>
      </c>
      <c r="Y102" s="3">
        <f>SUM(Y105:Y106)</f>
        <v>0</v>
      </c>
      <c r="Z102" s="3">
        <f>SUM(Z105:Z106)</f>
        <v>0</v>
      </c>
      <c r="AA102" s="3">
        <f>SUM(AA105:AA106)</f>
        <v>0</v>
      </c>
      <c r="AB102" s="3">
        <f>SUM(AB105:AB106)</f>
        <v>0</v>
      </c>
      <c r="AC102" s="3">
        <f>SUM(AC103:AC112)</f>
        <v>14.21</v>
      </c>
      <c r="AD102" s="3"/>
      <c r="AE102" s="3"/>
      <c r="AF102" s="3">
        <f>SUM(AF103:AF112)</f>
        <v>0</v>
      </c>
      <c r="AG102" s="3">
        <f>SUM(AG103:AG112)</f>
        <v>0</v>
      </c>
      <c r="AH102" s="3">
        <f>SUM(AH103:AH112)</f>
        <v>57.46</v>
      </c>
      <c r="AI102" s="26">
        <f>SUM(AI105:AI106)</f>
        <v>0</v>
      </c>
    </row>
    <row r="103" spans="1:35" ht="75" x14ac:dyDescent="0.25">
      <c r="A103" s="37" t="s">
        <v>87</v>
      </c>
      <c r="B103" s="62" t="s">
        <v>86</v>
      </c>
      <c r="C103" s="11"/>
      <c r="D103" s="11"/>
      <c r="E103" s="11"/>
      <c r="F103" s="11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3">
        <f>SUM(R103:U103)</f>
        <v>3.5492800000000001E-3</v>
      </c>
      <c r="R103" s="4"/>
      <c r="S103" s="4"/>
      <c r="T103" s="4"/>
      <c r="U103" s="4">
        <v>3.5492800000000001E-3</v>
      </c>
      <c r="V103" s="4"/>
      <c r="W103" s="4"/>
      <c r="X103" s="4"/>
      <c r="Y103" s="4"/>
      <c r="Z103" s="4"/>
      <c r="AA103" s="4"/>
      <c r="AB103" s="4" t="s">
        <v>34</v>
      </c>
      <c r="AC103" s="4">
        <v>0.8</v>
      </c>
      <c r="AD103" s="35">
        <v>2013</v>
      </c>
      <c r="AE103" s="35">
        <v>20</v>
      </c>
      <c r="AF103" s="60" t="s">
        <v>33</v>
      </c>
      <c r="AG103" s="4" t="s">
        <v>61</v>
      </c>
      <c r="AH103" s="4">
        <v>0.51</v>
      </c>
      <c r="AI103" s="61"/>
    </row>
    <row r="104" spans="1:35" ht="75" x14ac:dyDescent="0.25">
      <c r="A104" s="37" t="s">
        <v>85</v>
      </c>
      <c r="B104" s="62" t="s">
        <v>84</v>
      </c>
      <c r="C104" s="11"/>
      <c r="D104" s="11"/>
      <c r="E104" s="11"/>
      <c r="F104" s="11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3">
        <f>SUM(R104:U104)</f>
        <v>3.4927999999999999E-4</v>
      </c>
      <c r="R104" s="4"/>
      <c r="S104" s="4"/>
      <c r="T104" s="4"/>
      <c r="U104" s="4">
        <v>3.4927999999999999E-4</v>
      </c>
      <c r="V104" s="4"/>
      <c r="W104" s="4"/>
      <c r="X104" s="4"/>
      <c r="Y104" s="4"/>
      <c r="Z104" s="4"/>
      <c r="AA104" s="4"/>
      <c r="AB104" s="4" t="s">
        <v>83</v>
      </c>
      <c r="AC104" s="4">
        <v>0.16</v>
      </c>
      <c r="AD104" s="35">
        <v>2014</v>
      </c>
      <c r="AE104" s="35">
        <v>20</v>
      </c>
      <c r="AF104" s="60" t="s">
        <v>33</v>
      </c>
      <c r="AG104" s="4" t="s">
        <v>65</v>
      </c>
      <c r="AH104" s="4">
        <v>7.0000000000000007E-2</v>
      </c>
      <c r="AI104" s="61"/>
    </row>
    <row r="105" spans="1:35" ht="210" x14ac:dyDescent="0.25">
      <c r="A105" s="37" t="s">
        <v>82</v>
      </c>
      <c r="B105" s="9" t="s">
        <v>81</v>
      </c>
      <c r="C105" s="10"/>
      <c r="D105" s="11"/>
      <c r="E105" s="11"/>
      <c r="F105" s="11"/>
      <c r="G105" s="8"/>
      <c r="H105" s="8"/>
      <c r="I105" s="10"/>
      <c r="J105" s="56"/>
      <c r="K105" s="8"/>
      <c r="L105" s="35"/>
      <c r="M105" s="10"/>
      <c r="N105" s="10"/>
      <c r="O105" s="56"/>
      <c r="P105" s="5"/>
      <c r="Q105" s="3">
        <f>SUM(R105:U105)</f>
        <v>94.616314000000003</v>
      </c>
      <c r="R105" s="4"/>
      <c r="S105" s="4">
        <f>63.247-0.111186</f>
        <v>63.135814000000003</v>
      </c>
      <c r="T105" s="4">
        <v>31.421500000000002</v>
      </c>
      <c r="U105" s="4">
        <v>5.8999999999999997E-2</v>
      </c>
      <c r="V105" s="10"/>
      <c r="W105" s="10"/>
      <c r="X105" s="10"/>
      <c r="Y105" s="10"/>
      <c r="Z105" s="10"/>
      <c r="AA105" s="8"/>
      <c r="AB105" s="10" t="s">
        <v>78</v>
      </c>
      <c r="AC105" s="5">
        <v>10.09</v>
      </c>
      <c r="AD105" s="8">
        <v>2019</v>
      </c>
      <c r="AE105" s="10">
        <v>20</v>
      </c>
      <c r="AF105" s="60" t="s">
        <v>33</v>
      </c>
      <c r="AG105" s="59" t="s">
        <v>77</v>
      </c>
      <c r="AH105" s="5">
        <v>50</v>
      </c>
      <c r="AI105" s="54"/>
    </row>
    <row r="106" spans="1:35" ht="210" x14ac:dyDescent="0.25">
      <c r="A106" s="37" t="s">
        <v>80</v>
      </c>
      <c r="B106" s="9" t="s">
        <v>79</v>
      </c>
      <c r="C106" s="10"/>
      <c r="D106" s="11"/>
      <c r="E106" s="11"/>
      <c r="F106" s="11"/>
      <c r="G106" s="8"/>
      <c r="H106" s="8"/>
      <c r="I106" s="10"/>
      <c r="J106" s="56"/>
      <c r="K106" s="8"/>
      <c r="L106" s="35"/>
      <c r="M106" s="10"/>
      <c r="N106" s="10"/>
      <c r="O106" s="56"/>
      <c r="P106" s="5"/>
      <c r="Q106" s="3">
        <f>SUM(R106:U106)</f>
        <v>38.0152</v>
      </c>
      <c r="R106" s="4"/>
      <c r="S106" s="4">
        <v>20.837700000000002</v>
      </c>
      <c r="T106" s="4">
        <v>16.879000000000001</v>
      </c>
      <c r="U106" s="4">
        <v>0.29849999999999999</v>
      </c>
      <c r="V106" s="4"/>
      <c r="W106" s="4"/>
      <c r="X106" s="4"/>
      <c r="Y106" s="4"/>
      <c r="Z106" s="10"/>
      <c r="AA106" s="8"/>
      <c r="AB106" s="10" t="s">
        <v>78</v>
      </c>
      <c r="AC106" s="5">
        <v>1.86</v>
      </c>
      <c r="AD106" s="8">
        <v>2019</v>
      </c>
      <c r="AE106" s="10">
        <v>20</v>
      </c>
      <c r="AF106" s="60" t="s">
        <v>33</v>
      </c>
      <c r="AG106" s="59" t="s">
        <v>77</v>
      </c>
      <c r="AH106" s="5">
        <v>4.5</v>
      </c>
      <c r="AI106" s="54"/>
    </row>
    <row r="107" spans="1:35" ht="30" x14ac:dyDescent="0.25">
      <c r="A107" s="37" t="s">
        <v>76</v>
      </c>
      <c r="B107" s="9" t="s">
        <v>75</v>
      </c>
      <c r="C107" s="10"/>
      <c r="D107" s="11"/>
      <c r="E107" s="11"/>
      <c r="F107" s="11"/>
      <c r="G107" s="8"/>
      <c r="H107" s="8"/>
      <c r="I107" s="10"/>
      <c r="J107" s="56"/>
      <c r="K107" s="8"/>
      <c r="L107" s="35"/>
      <c r="M107" s="10"/>
      <c r="N107" s="10"/>
      <c r="O107" s="56"/>
      <c r="P107" s="5"/>
      <c r="Q107" s="3"/>
      <c r="R107" s="4"/>
      <c r="S107" s="4"/>
      <c r="T107" s="4"/>
      <c r="U107" s="4"/>
      <c r="V107" s="4"/>
      <c r="W107" s="4"/>
      <c r="X107" s="4"/>
      <c r="Y107" s="4"/>
      <c r="Z107" s="10"/>
      <c r="AA107" s="8"/>
      <c r="AB107" s="10"/>
      <c r="AC107" s="5"/>
      <c r="AD107" s="8">
        <v>2015</v>
      </c>
      <c r="AE107" s="10">
        <v>20</v>
      </c>
      <c r="AF107" s="60"/>
      <c r="AG107" s="59"/>
      <c r="AH107" s="5"/>
      <c r="AI107" s="54"/>
    </row>
    <row r="108" spans="1:35" ht="30" x14ac:dyDescent="0.25">
      <c r="A108" s="37" t="s">
        <v>74</v>
      </c>
      <c r="B108" s="9" t="s">
        <v>73</v>
      </c>
      <c r="C108" s="10"/>
      <c r="D108" s="11"/>
      <c r="E108" s="11"/>
      <c r="F108" s="11"/>
      <c r="G108" s="8"/>
      <c r="H108" s="8"/>
      <c r="I108" s="10"/>
      <c r="J108" s="56"/>
      <c r="K108" s="8"/>
      <c r="L108" s="35"/>
      <c r="M108" s="10"/>
      <c r="N108" s="10"/>
      <c r="O108" s="56"/>
      <c r="P108" s="5"/>
      <c r="Q108" s="3"/>
      <c r="R108" s="4"/>
      <c r="S108" s="4"/>
      <c r="T108" s="4"/>
      <c r="U108" s="4"/>
      <c r="V108" s="4"/>
      <c r="W108" s="4"/>
      <c r="X108" s="4"/>
      <c r="Y108" s="4"/>
      <c r="Z108" s="10"/>
      <c r="AA108" s="8"/>
      <c r="AB108" s="10"/>
      <c r="AC108" s="5"/>
      <c r="AD108" s="8">
        <v>2015</v>
      </c>
      <c r="AE108" s="10">
        <v>20</v>
      </c>
      <c r="AF108" s="60"/>
      <c r="AG108" s="59"/>
      <c r="AH108" s="5"/>
      <c r="AI108" s="54"/>
    </row>
    <row r="109" spans="1:35" ht="75" x14ac:dyDescent="0.25">
      <c r="A109" s="37" t="s">
        <v>72</v>
      </c>
      <c r="B109" s="9" t="s">
        <v>71</v>
      </c>
      <c r="C109" s="10"/>
      <c r="D109" s="11"/>
      <c r="E109" s="11"/>
      <c r="F109" s="11"/>
      <c r="G109" s="8"/>
      <c r="H109" s="8"/>
      <c r="I109" s="10"/>
      <c r="J109" s="56"/>
      <c r="K109" s="8"/>
      <c r="L109" s="35"/>
      <c r="M109" s="10"/>
      <c r="N109" s="10"/>
      <c r="O109" s="56"/>
      <c r="P109" s="5"/>
      <c r="Q109" s="3">
        <f>SUM(R109:U109)</f>
        <v>0.68530000000000002</v>
      </c>
      <c r="R109" s="4"/>
      <c r="S109" s="4">
        <v>0.63329999999999997</v>
      </c>
      <c r="T109" s="4"/>
      <c r="U109" s="4">
        <v>5.1999999999999998E-2</v>
      </c>
      <c r="V109" s="4"/>
      <c r="W109" s="4"/>
      <c r="X109" s="4"/>
      <c r="Y109" s="4"/>
      <c r="Z109" s="10"/>
      <c r="AA109" s="8"/>
      <c r="AB109" s="10" t="s">
        <v>34</v>
      </c>
      <c r="AC109" s="5">
        <v>0.8</v>
      </c>
      <c r="AD109" s="8">
        <v>2015</v>
      </c>
      <c r="AE109" s="10">
        <v>20</v>
      </c>
      <c r="AF109" s="60" t="s">
        <v>33</v>
      </c>
      <c r="AG109" s="59"/>
      <c r="AH109" s="5"/>
      <c r="AI109" s="54"/>
    </row>
    <row r="110" spans="1:35" ht="30" x14ac:dyDescent="0.25">
      <c r="A110" s="37" t="s">
        <v>70</v>
      </c>
      <c r="B110" s="9" t="s">
        <v>69</v>
      </c>
      <c r="C110" s="10"/>
      <c r="D110" s="11"/>
      <c r="E110" s="11"/>
      <c r="F110" s="11"/>
      <c r="G110" s="8"/>
      <c r="H110" s="8"/>
      <c r="I110" s="10"/>
      <c r="J110" s="56"/>
      <c r="K110" s="8"/>
      <c r="L110" s="35"/>
      <c r="M110" s="10"/>
      <c r="N110" s="10"/>
      <c r="O110" s="56"/>
      <c r="P110" s="5"/>
      <c r="Q110" s="3"/>
      <c r="R110" s="4"/>
      <c r="S110" s="4"/>
      <c r="T110" s="4"/>
      <c r="U110" s="4"/>
      <c r="V110" s="4"/>
      <c r="W110" s="4"/>
      <c r="X110" s="4"/>
      <c r="Y110" s="4"/>
      <c r="Z110" s="10"/>
      <c r="AA110" s="8"/>
      <c r="AB110" s="10"/>
      <c r="AC110" s="5"/>
      <c r="AD110" s="8">
        <v>2015</v>
      </c>
      <c r="AE110" s="10">
        <v>20</v>
      </c>
      <c r="AF110" s="60"/>
      <c r="AG110" s="59"/>
      <c r="AH110" s="5"/>
      <c r="AI110" s="54"/>
    </row>
    <row r="111" spans="1:35" ht="75" x14ac:dyDescent="0.25">
      <c r="A111" s="37" t="s">
        <v>68</v>
      </c>
      <c r="B111" s="9" t="s">
        <v>67</v>
      </c>
      <c r="C111" s="10"/>
      <c r="D111" s="11"/>
      <c r="E111" s="11"/>
      <c r="F111" s="11"/>
      <c r="G111" s="8"/>
      <c r="H111" s="8"/>
      <c r="I111" s="10"/>
      <c r="J111" s="56"/>
      <c r="K111" s="8"/>
      <c r="L111" s="35"/>
      <c r="M111" s="10"/>
      <c r="N111" s="10"/>
      <c r="O111" s="56"/>
      <c r="P111" s="5"/>
      <c r="Q111" s="3">
        <f>SUM(R111:U111)</f>
        <v>0.1062</v>
      </c>
      <c r="R111" s="4"/>
      <c r="S111" s="4">
        <v>0.1062</v>
      </c>
      <c r="T111" s="4"/>
      <c r="U111" s="4"/>
      <c r="V111" s="4"/>
      <c r="W111" s="4"/>
      <c r="X111" s="4"/>
      <c r="Y111" s="4"/>
      <c r="Z111" s="10"/>
      <c r="AA111" s="8"/>
      <c r="AB111" s="10" t="s">
        <v>66</v>
      </c>
      <c r="AC111" s="5">
        <v>0.4</v>
      </c>
      <c r="AD111" s="8">
        <v>2014</v>
      </c>
      <c r="AE111" s="10">
        <v>20</v>
      </c>
      <c r="AF111" s="60" t="s">
        <v>33</v>
      </c>
      <c r="AG111" s="59" t="s">
        <v>65</v>
      </c>
      <c r="AH111" s="5">
        <v>0.28000000000000003</v>
      </c>
      <c r="AI111" s="54"/>
    </row>
    <row r="112" spans="1:35" ht="75" x14ac:dyDescent="0.25">
      <c r="A112" s="37" t="s">
        <v>64</v>
      </c>
      <c r="B112" s="9" t="s">
        <v>63</v>
      </c>
      <c r="C112" s="10"/>
      <c r="D112" s="11"/>
      <c r="E112" s="11"/>
      <c r="F112" s="11"/>
      <c r="G112" s="8"/>
      <c r="H112" s="8"/>
      <c r="I112" s="10"/>
      <c r="J112" s="56"/>
      <c r="K112" s="8"/>
      <c r="L112" s="35"/>
      <c r="M112" s="10"/>
      <c r="N112" s="10"/>
      <c r="O112" s="56"/>
      <c r="P112" s="5"/>
      <c r="Q112" s="3">
        <f>SUM(R112:U112)</f>
        <v>2.1E-7</v>
      </c>
      <c r="R112" s="4"/>
      <c r="S112" s="4">
        <v>2.1E-7</v>
      </c>
      <c r="T112" s="4"/>
      <c r="U112" s="4"/>
      <c r="V112" s="4"/>
      <c r="W112" s="4"/>
      <c r="X112" s="4"/>
      <c r="Y112" s="4"/>
      <c r="Z112" s="10"/>
      <c r="AA112" s="8"/>
      <c r="AB112" s="10" t="s">
        <v>62</v>
      </c>
      <c r="AC112" s="5">
        <v>0.1</v>
      </c>
      <c r="AD112" s="8">
        <v>2013</v>
      </c>
      <c r="AE112" s="10">
        <v>20</v>
      </c>
      <c r="AF112" s="60" t="s">
        <v>33</v>
      </c>
      <c r="AG112" s="59" t="s">
        <v>61</v>
      </c>
      <c r="AH112" s="5">
        <v>2.1</v>
      </c>
      <c r="AI112" s="54"/>
    </row>
    <row r="113" spans="1:35" x14ac:dyDescent="0.25">
      <c r="A113" s="37"/>
      <c r="B113" s="53" t="s">
        <v>60</v>
      </c>
      <c r="C113" s="11"/>
      <c r="D113" s="11"/>
      <c r="E113" s="11"/>
      <c r="F113" s="11"/>
      <c r="G113" s="8"/>
      <c r="H113" s="10"/>
      <c r="I113" s="10"/>
      <c r="J113" s="56"/>
      <c r="K113" s="10"/>
      <c r="L113" s="10"/>
      <c r="M113" s="10"/>
      <c r="N113" s="10"/>
      <c r="O113" s="56"/>
      <c r="P113" s="5"/>
      <c r="Q113" s="3">
        <f>SUM(R113:U113)</f>
        <v>0</v>
      </c>
      <c r="R113" s="4"/>
      <c r="S113" s="4"/>
      <c r="T113" s="4"/>
      <c r="U113" s="4"/>
      <c r="V113" s="10"/>
      <c r="W113" s="10"/>
      <c r="X113" s="10"/>
      <c r="Y113" s="10"/>
      <c r="Z113" s="10"/>
      <c r="AA113" s="10"/>
      <c r="AB113" s="58"/>
      <c r="AC113" s="8"/>
      <c r="AD113" s="10"/>
      <c r="AE113" s="10"/>
      <c r="AF113" s="10"/>
      <c r="AG113" s="10"/>
      <c r="AH113" s="5"/>
      <c r="AI113" s="54"/>
    </row>
    <row r="114" spans="1:35" x14ac:dyDescent="0.25">
      <c r="A114" s="37"/>
      <c r="B114" s="53" t="s">
        <v>59</v>
      </c>
      <c r="C114" s="11"/>
      <c r="D114" s="11"/>
      <c r="E114" s="11"/>
      <c r="F114" s="11"/>
      <c r="G114" s="8"/>
      <c r="H114" s="10"/>
      <c r="I114" s="10"/>
      <c r="J114" s="56"/>
      <c r="K114" s="10"/>
      <c r="L114" s="10"/>
      <c r="M114" s="10"/>
      <c r="N114" s="10"/>
      <c r="O114" s="56"/>
      <c r="P114" s="5"/>
      <c r="Q114" s="3">
        <f>SUM(R114:U114)</f>
        <v>2.13111629</v>
      </c>
      <c r="R114" s="3">
        <f>R115+R116+R117</f>
        <v>0</v>
      </c>
      <c r="S114" s="3">
        <f>S115+S116+S117</f>
        <v>2.1284999999999998</v>
      </c>
      <c r="T114" s="3">
        <f>T115+T116+T117</f>
        <v>0</v>
      </c>
      <c r="U114" s="3">
        <f>U115+U116+U117</f>
        <v>2.6162899999999998E-3</v>
      </c>
      <c r="V114" s="3"/>
      <c r="W114" s="3"/>
      <c r="X114" s="3"/>
      <c r="Y114" s="3"/>
      <c r="Z114" s="3"/>
      <c r="AA114" s="3"/>
      <c r="AB114" s="3"/>
      <c r="AC114" s="3">
        <f>AC115+AC116+AC117</f>
        <v>0</v>
      </c>
      <c r="AD114" s="3">
        <f>AD115+AD116+AD117</f>
        <v>0</v>
      </c>
      <c r="AE114" s="3">
        <f>AE115+AE116+AE117</f>
        <v>0</v>
      </c>
      <c r="AF114" s="3">
        <f>AF115+AF116+AF117</f>
        <v>0</v>
      </c>
      <c r="AG114" s="3">
        <f>AG115+AG116+AG117</f>
        <v>0</v>
      </c>
      <c r="AH114" s="3">
        <f>AH115+AH116+AH117</f>
        <v>1.73</v>
      </c>
      <c r="AI114" s="26">
        <f>AI115+AI116+AI117</f>
        <v>0</v>
      </c>
    </row>
    <row r="115" spans="1:35" x14ac:dyDescent="0.25">
      <c r="A115" s="37"/>
      <c r="B115" s="53" t="s">
        <v>58</v>
      </c>
      <c r="C115" s="11"/>
      <c r="D115" s="11"/>
      <c r="E115" s="11"/>
      <c r="F115" s="11"/>
      <c r="G115" s="8"/>
      <c r="H115" s="10"/>
      <c r="I115" s="10"/>
      <c r="J115" s="56"/>
      <c r="K115" s="10"/>
      <c r="L115" s="10"/>
      <c r="M115" s="10"/>
      <c r="N115" s="10"/>
      <c r="O115" s="56"/>
      <c r="P115" s="5"/>
      <c r="Q115" s="3">
        <f>SUM(R115:U115)</f>
        <v>0</v>
      </c>
      <c r="R115" s="4"/>
      <c r="S115" s="4"/>
      <c r="T115" s="4"/>
      <c r="U115" s="4"/>
      <c r="V115" s="10"/>
      <c r="W115" s="10"/>
      <c r="X115" s="10"/>
      <c r="Y115" s="10"/>
      <c r="Z115" s="10"/>
      <c r="AA115" s="10"/>
      <c r="AB115" s="58"/>
      <c r="AC115" s="8"/>
      <c r="AD115" s="10"/>
      <c r="AE115" s="10"/>
      <c r="AF115" s="10"/>
      <c r="AG115" s="10"/>
      <c r="AH115" s="5"/>
      <c r="AI115" s="54"/>
    </row>
    <row r="116" spans="1:35" x14ac:dyDescent="0.25">
      <c r="A116" s="37"/>
      <c r="B116" s="53" t="s">
        <v>57</v>
      </c>
      <c r="C116" s="11"/>
      <c r="D116" s="11"/>
      <c r="E116" s="11"/>
      <c r="F116" s="11"/>
      <c r="G116" s="8"/>
      <c r="H116" s="10"/>
      <c r="I116" s="10"/>
      <c r="J116" s="56"/>
      <c r="K116" s="10"/>
      <c r="L116" s="10"/>
      <c r="M116" s="10"/>
      <c r="N116" s="10"/>
      <c r="O116" s="56"/>
      <c r="P116" s="5"/>
      <c r="Q116" s="3">
        <f>SUM(R116:U116)</f>
        <v>0</v>
      </c>
      <c r="R116" s="4"/>
      <c r="S116" s="4"/>
      <c r="T116" s="4"/>
      <c r="U116" s="4"/>
      <c r="V116" s="10"/>
      <c r="W116" s="10"/>
      <c r="X116" s="10"/>
      <c r="Y116" s="10"/>
      <c r="Z116" s="10"/>
      <c r="AA116" s="10"/>
      <c r="AB116" s="58"/>
      <c r="AC116" s="8"/>
      <c r="AD116" s="10"/>
      <c r="AE116" s="10"/>
      <c r="AF116" s="10"/>
      <c r="AG116" s="10"/>
      <c r="AH116" s="5"/>
      <c r="AI116" s="54"/>
    </row>
    <row r="117" spans="1:35" x14ac:dyDescent="0.25">
      <c r="A117" s="48"/>
      <c r="B117" s="53" t="s">
        <v>56</v>
      </c>
      <c r="C117" s="11"/>
      <c r="D117" s="11"/>
      <c r="E117" s="11"/>
      <c r="F117" s="11"/>
      <c r="G117" s="8"/>
      <c r="H117" s="10"/>
      <c r="I117" s="10"/>
      <c r="J117" s="56"/>
      <c r="K117" s="10"/>
      <c r="L117" s="10"/>
      <c r="M117" s="10"/>
      <c r="N117" s="10"/>
      <c r="O117" s="56"/>
      <c r="P117" s="5"/>
      <c r="Q117" s="3">
        <f>SUM(R117:U117)</f>
        <v>2.13111629</v>
      </c>
      <c r="R117" s="3">
        <f>SUM(R118:R120)</f>
        <v>0</v>
      </c>
      <c r="S117" s="3">
        <f>SUM(S118:S120)</f>
        <v>2.1284999999999998</v>
      </c>
      <c r="T117" s="3">
        <f>SUM(T118:T120)</f>
        <v>0</v>
      </c>
      <c r="U117" s="3">
        <f>SUM(U118:U120)</f>
        <v>2.6162899999999998E-3</v>
      </c>
      <c r="V117" s="3">
        <f>SUM(V118:V118)</f>
        <v>0</v>
      </c>
      <c r="W117" s="3">
        <f>SUM(W118:W118)</f>
        <v>0</v>
      </c>
      <c r="X117" s="3">
        <f>SUM(X118:X118)</f>
        <v>0</v>
      </c>
      <c r="Y117" s="3">
        <f>SUM(Y118:Y118)</f>
        <v>0</v>
      </c>
      <c r="Z117" s="10"/>
      <c r="AA117" s="10"/>
      <c r="AB117" s="10"/>
      <c r="AC117" s="8"/>
      <c r="AD117" s="10"/>
      <c r="AE117" s="10"/>
      <c r="AF117" s="10"/>
      <c r="AG117" s="10"/>
      <c r="AH117" s="5">
        <f>SUM(AH118:AH120)</f>
        <v>1.73</v>
      </c>
      <c r="AI117" s="54"/>
    </row>
    <row r="118" spans="1:35" ht="60.75" x14ac:dyDescent="0.25">
      <c r="A118" s="48" t="s">
        <v>55</v>
      </c>
      <c r="B118" s="39" t="s">
        <v>54</v>
      </c>
      <c r="C118" s="11"/>
      <c r="D118" s="11"/>
      <c r="E118" s="11"/>
      <c r="F118" s="11"/>
      <c r="G118" s="8"/>
      <c r="H118" s="10"/>
      <c r="I118" s="10"/>
      <c r="J118" s="56"/>
      <c r="K118" s="10"/>
      <c r="L118" s="10"/>
      <c r="M118" s="10"/>
      <c r="N118" s="10"/>
      <c r="O118" s="56"/>
      <c r="P118" s="5"/>
      <c r="Q118" s="3">
        <f>SUM(R118:U118)</f>
        <v>0.6361</v>
      </c>
      <c r="R118" s="3"/>
      <c r="S118" s="4">
        <v>0.63400000000000001</v>
      </c>
      <c r="T118" s="3"/>
      <c r="U118" s="3">
        <v>2.0999999999999999E-3</v>
      </c>
      <c r="V118" s="3"/>
      <c r="W118" s="3"/>
      <c r="X118" s="3"/>
      <c r="Y118" s="3"/>
      <c r="Z118" s="10"/>
      <c r="AA118" s="10"/>
      <c r="AB118" s="10"/>
      <c r="AC118" s="8"/>
      <c r="AD118" s="10">
        <v>2013</v>
      </c>
      <c r="AE118" s="10">
        <v>20</v>
      </c>
      <c r="AF118" s="10"/>
      <c r="AG118" s="10" t="s">
        <v>37</v>
      </c>
      <c r="AH118" s="5">
        <v>1.2</v>
      </c>
      <c r="AI118" s="54"/>
    </row>
    <row r="119" spans="1:35" ht="30.75" x14ac:dyDescent="0.25">
      <c r="A119" s="48" t="s">
        <v>53</v>
      </c>
      <c r="B119" s="39" t="s">
        <v>52</v>
      </c>
      <c r="C119" s="11"/>
      <c r="D119" s="11"/>
      <c r="E119" s="11"/>
      <c r="F119" s="11"/>
      <c r="G119" s="8"/>
      <c r="H119" s="10"/>
      <c r="I119" s="10"/>
      <c r="J119" s="56"/>
      <c r="K119" s="10"/>
      <c r="L119" s="10"/>
      <c r="M119" s="10"/>
      <c r="N119" s="10"/>
      <c r="O119" s="56"/>
      <c r="P119" s="5"/>
      <c r="Q119" s="3">
        <f>SUM(R119:U119)</f>
        <v>8.5016290000000008E-2</v>
      </c>
      <c r="R119" s="3"/>
      <c r="S119" s="4">
        <v>8.4500000000000006E-2</v>
      </c>
      <c r="T119" s="3"/>
      <c r="U119" s="3">
        <v>5.1628999999999998E-4</v>
      </c>
      <c r="V119" s="3"/>
      <c r="W119" s="3"/>
      <c r="X119" s="3"/>
      <c r="Y119" s="3"/>
      <c r="Z119" s="10"/>
      <c r="AA119" s="10"/>
      <c r="AB119" s="10"/>
      <c r="AC119" s="8"/>
      <c r="AD119" s="10">
        <v>2013</v>
      </c>
      <c r="AE119" s="10">
        <v>20</v>
      </c>
      <c r="AF119" s="10"/>
      <c r="AG119" s="10" t="s">
        <v>37</v>
      </c>
      <c r="AH119" s="5">
        <v>0.53</v>
      </c>
      <c r="AI119" s="54"/>
    </row>
    <row r="120" spans="1:35" ht="30.75" x14ac:dyDescent="0.25">
      <c r="A120" s="48" t="s">
        <v>51</v>
      </c>
      <c r="B120" s="39" t="s">
        <v>50</v>
      </c>
      <c r="C120" s="11"/>
      <c r="D120" s="11"/>
      <c r="E120" s="11"/>
      <c r="F120" s="11"/>
      <c r="G120" s="8"/>
      <c r="H120" s="10"/>
      <c r="I120" s="10"/>
      <c r="J120" s="56"/>
      <c r="K120" s="10"/>
      <c r="L120" s="10"/>
      <c r="M120" s="10"/>
      <c r="N120" s="10"/>
      <c r="O120" s="56"/>
      <c r="P120" s="5"/>
      <c r="Q120" s="3">
        <f>SUM(R120:U120)</f>
        <v>1.41</v>
      </c>
      <c r="R120" s="3"/>
      <c r="S120" s="4">
        <v>1.41</v>
      </c>
      <c r="T120" s="3"/>
      <c r="U120" s="3"/>
      <c r="V120" s="3"/>
      <c r="W120" s="3"/>
      <c r="X120" s="3"/>
      <c r="Y120" s="3"/>
      <c r="Z120" s="10"/>
      <c r="AA120" s="10"/>
      <c r="AB120" s="10"/>
      <c r="AC120" s="8"/>
      <c r="AD120" s="10">
        <v>2015</v>
      </c>
      <c r="AE120" s="10">
        <v>20</v>
      </c>
      <c r="AF120" s="10"/>
      <c r="AG120" s="10" t="s">
        <v>37</v>
      </c>
      <c r="AH120" s="57" t="s">
        <v>49</v>
      </c>
      <c r="AI120" s="54"/>
    </row>
    <row r="121" spans="1:35" x14ac:dyDescent="0.25">
      <c r="A121" s="37"/>
      <c r="B121" s="53" t="s">
        <v>48</v>
      </c>
      <c r="C121" s="11"/>
      <c r="D121" s="11"/>
      <c r="E121" s="11"/>
      <c r="F121" s="11"/>
      <c r="G121" s="8"/>
      <c r="H121" s="10"/>
      <c r="I121" s="10"/>
      <c r="J121" s="56"/>
      <c r="K121" s="10"/>
      <c r="L121" s="10"/>
      <c r="M121" s="10"/>
      <c r="N121" s="10"/>
      <c r="O121" s="55"/>
      <c r="P121" s="5"/>
      <c r="Q121" s="3">
        <f>SUM(R121:U121)</f>
        <v>0</v>
      </c>
      <c r="R121" s="4"/>
      <c r="S121" s="4"/>
      <c r="T121" s="4"/>
      <c r="U121" s="4"/>
      <c r="V121" s="10"/>
      <c r="W121" s="10"/>
      <c r="X121" s="10"/>
      <c r="Y121" s="10"/>
      <c r="Z121" s="10"/>
      <c r="AA121" s="10"/>
      <c r="AB121" s="10"/>
      <c r="AC121" s="8"/>
      <c r="AD121" s="10"/>
      <c r="AE121" s="10"/>
      <c r="AF121" s="10"/>
      <c r="AG121" s="10"/>
      <c r="AH121" s="5"/>
      <c r="AI121" s="54"/>
    </row>
    <row r="122" spans="1:35" x14ac:dyDescent="0.25">
      <c r="A122" s="41"/>
      <c r="B122" s="53" t="s">
        <v>47</v>
      </c>
      <c r="C122" s="2"/>
      <c r="D122" s="2"/>
      <c r="E122" s="2"/>
      <c r="F122" s="2"/>
      <c r="G122" s="52"/>
      <c r="H122" s="36"/>
      <c r="I122" s="36"/>
      <c r="J122" s="47"/>
      <c r="K122" s="36"/>
      <c r="L122" s="36"/>
      <c r="M122" s="36"/>
      <c r="N122" s="36"/>
      <c r="O122" s="46"/>
      <c r="P122" s="45"/>
      <c r="Q122" s="3">
        <f>SUM(R122:U122)</f>
        <v>5.1719379999999999</v>
      </c>
      <c r="R122" s="3">
        <f>R125+R124+R123</f>
        <v>0</v>
      </c>
      <c r="S122" s="3">
        <f>S125+S124+S123</f>
        <v>3.5874000000000001</v>
      </c>
      <c r="T122" s="3">
        <f>T125+T124+T123</f>
        <v>1.5761000000000001</v>
      </c>
      <c r="U122" s="3">
        <f>U125+U124+U123</f>
        <v>8.4380000000000011E-3</v>
      </c>
      <c r="V122" s="3"/>
      <c r="W122" s="3"/>
      <c r="X122" s="3"/>
      <c r="Y122" s="3"/>
      <c r="Z122" s="3"/>
      <c r="AA122" s="3">
        <f>AA125</f>
        <v>0</v>
      </c>
      <c r="AB122" s="3"/>
      <c r="AC122" s="3">
        <f>AC125</f>
        <v>3.3200000000000003</v>
      </c>
      <c r="AD122" s="3">
        <f>AD125</f>
        <v>0</v>
      </c>
      <c r="AE122" s="3">
        <f>AE125</f>
        <v>0</v>
      </c>
      <c r="AF122" s="3"/>
      <c r="AG122" s="3">
        <f>AG125</f>
        <v>0</v>
      </c>
      <c r="AH122" s="3">
        <f>AH125</f>
        <v>5.7200000000000006</v>
      </c>
      <c r="AI122" s="26">
        <f>AI125</f>
        <v>0</v>
      </c>
    </row>
    <row r="123" spans="1:35" ht="31.5" x14ac:dyDescent="0.25">
      <c r="A123" s="41"/>
      <c r="B123" s="32" t="s">
        <v>46</v>
      </c>
      <c r="C123" s="2"/>
      <c r="D123" s="2"/>
      <c r="E123" s="2"/>
      <c r="F123" s="2"/>
      <c r="G123" s="52"/>
      <c r="H123" s="36"/>
      <c r="I123" s="36"/>
      <c r="J123" s="47"/>
      <c r="K123" s="36"/>
      <c r="L123" s="36"/>
      <c r="M123" s="36"/>
      <c r="N123" s="36"/>
      <c r="O123" s="46"/>
      <c r="P123" s="45"/>
      <c r="Q123" s="3">
        <f>SUM(R123:U123)</f>
        <v>0</v>
      </c>
      <c r="R123" s="3"/>
      <c r="S123" s="3"/>
      <c r="T123" s="3"/>
      <c r="U123" s="3"/>
      <c r="V123" s="36"/>
      <c r="W123" s="36"/>
      <c r="X123" s="36"/>
      <c r="Y123" s="36"/>
      <c r="Z123" s="36"/>
      <c r="AA123" s="36"/>
      <c r="AB123" s="36"/>
      <c r="AC123" s="52"/>
      <c r="AD123" s="51"/>
      <c r="AE123" s="51"/>
      <c r="AF123" s="51"/>
      <c r="AG123" s="51"/>
      <c r="AH123" s="45"/>
      <c r="AI123" s="50"/>
    </row>
    <row r="124" spans="1:35" ht="31.5" x14ac:dyDescent="0.25">
      <c r="A124" s="41"/>
      <c r="B124" s="32" t="s">
        <v>45</v>
      </c>
      <c r="C124" s="2"/>
      <c r="D124" s="2"/>
      <c r="E124" s="2"/>
      <c r="F124" s="2"/>
      <c r="G124" s="52"/>
      <c r="H124" s="36"/>
      <c r="I124" s="36"/>
      <c r="J124" s="47"/>
      <c r="K124" s="36"/>
      <c r="L124" s="36"/>
      <c r="M124" s="36"/>
      <c r="N124" s="36"/>
      <c r="O124" s="46"/>
      <c r="P124" s="45"/>
      <c r="Q124" s="3">
        <f>SUM(R124:U124)</f>
        <v>0</v>
      </c>
      <c r="R124" s="3"/>
      <c r="S124" s="3"/>
      <c r="T124" s="3"/>
      <c r="U124" s="3"/>
      <c r="V124" s="36"/>
      <c r="W124" s="36"/>
      <c r="X124" s="36"/>
      <c r="Y124" s="36"/>
      <c r="Z124" s="36"/>
      <c r="AA124" s="36"/>
      <c r="AB124" s="36"/>
      <c r="AC124" s="52"/>
      <c r="AD124" s="51"/>
      <c r="AE124" s="51"/>
      <c r="AF124" s="51"/>
      <c r="AG124" s="51"/>
      <c r="AH124" s="45"/>
      <c r="AI124" s="50"/>
    </row>
    <row r="125" spans="1:35" ht="31.5" x14ac:dyDescent="0.25">
      <c r="A125" s="49"/>
      <c r="B125" s="32" t="s">
        <v>44</v>
      </c>
      <c r="C125" s="2"/>
      <c r="D125" s="2"/>
      <c r="E125" s="2"/>
      <c r="F125" s="2"/>
      <c r="G125" s="3"/>
      <c r="H125" s="3">
        <f>H126</f>
        <v>0</v>
      </c>
      <c r="I125" s="3">
        <f>I126</f>
        <v>0</v>
      </c>
      <c r="J125" s="3">
        <f>J126</f>
        <v>0</v>
      </c>
      <c r="K125" s="3">
        <f>K126</f>
        <v>0</v>
      </c>
      <c r="L125" s="3">
        <f>L126</f>
        <v>0</v>
      </c>
      <c r="M125" s="3">
        <f>M126</f>
        <v>0</v>
      </c>
      <c r="N125" s="3">
        <f>N126</f>
        <v>0</v>
      </c>
      <c r="O125" s="3">
        <f>O126</f>
        <v>0</v>
      </c>
      <c r="P125" s="3">
        <f>P126</f>
        <v>0</v>
      </c>
      <c r="Q125" s="3">
        <f>SUM(R125:U125)</f>
        <v>5.1719379999999999</v>
      </c>
      <c r="R125" s="3">
        <f>SUM(R126:R128)</f>
        <v>0</v>
      </c>
      <c r="S125" s="3">
        <f>SUM(S126:S128)</f>
        <v>3.5874000000000001</v>
      </c>
      <c r="T125" s="3">
        <f>SUM(T126:T128)</f>
        <v>1.5761000000000001</v>
      </c>
      <c r="U125" s="3">
        <f>SUM(U126:U128)</f>
        <v>8.4380000000000011E-3</v>
      </c>
      <c r="V125" s="3">
        <f>V126</f>
        <v>0</v>
      </c>
      <c r="W125" s="3">
        <f>W126</f>
        <v>0</v>
      </c>
      <c r="X125" s="3">
        <f>X126</f>
        <v>0</v>
      </c>
      <c r="Y125" s="3">
        <f>Y126</f>
        <v>0</v>
      </c>
      <c r="Z125" s="3"/>
      <c r="AA125" s="3">
        <f>AA126</f>
        <v>0</v>
      </c>
      <c r="AB125" s="3"/>
      <c r="AC125" s="3">
        <f>SUM(AC126:AC128)</f>
        <v>3.3200000000000003</v>
      </c>
      <c r="AD125" s="3"/>
      <c r="AE125" s="3"/>
      <c r="AF125" s="3"/>
      <c r="AG125" s="3"/>
      <c r="AH125" s="3">
        <f>SUM(AH126:AH128)</f>
        <v>5.7200000000000006</v>
      </c>
      <c r="AI125" s="26">
        <f>AI126</f>
        <v>0</v>
      </c>
    </row>
    <row r="126" spans="1:35" ht="75" x14ac:dyDescent="0.25">
      <c r="A126" s="48" t="s">
        <v>43</v>
      </c>
      <c r="B126" s="15" t="s">
        <v>42</v>
      </c>
      <c r="C126" s="2"/>
      <c r="D126" s="2"/>
      <c r="E126" s="2"/>
      <c r="F126" s="2"/>
      <c r="G126" s="8"/>
      <c r="H126" s="36"/>
      <c r="I126" s="36"/>
      <c r="J126" s="47"/>
      <c r="K126" s="36"/>
      <c r="L126" s="36"/>
      <c r="M126" s="36"/>
      <c r="N126" s="36"/>
      <c r="O126" s="46"/>
      <c r="P126" s="45"/>
      <c r="Q126" s="3">
        <f>SUM(R126:U126)</f>
        <v>2.0870000000000002</v>
      </c>
      <c r="R126" s="3"/>
      <c r="S126" s="3">
        <v>2.0830000000000002</v>
      </c>
      <c r="T126" s="3"/>
      <c r="U126" s="3">
        <v>4.0000000000000001E-3</v>
      </c>
      <c r="V126" s="3"/>
      <c r="W126" s="3"/>
      <c r="X126" s="3"/>
      <c r="Y126" s="3"/>
      <c r="Z126" s="35">
        <v>2014</v>
      </c>
      <c r="AA126" s="3"/>
      <c r="AB126" s="4" t="s">
        <v>38</v>
      </c>
      <c r="AC126" s="4">
        <v>1.26</v>
      </c>
      <c r="AD126" s="35"/>
      <c r="AE126" s="35">
        <v>20</v>
      </c>
      <c r="AF126" s="44" t="s">
        <v>33</v>
      </c>
      <c r="AG126" s="44" t="s">
        <v>41</v>
      </c>
      <c r="AH126" s="4">
        <v>3.79</v>
      </c>
      <c r="AI126" s="26"/>
    </row>
    <row r="127" spans="1:35" ht="75" x14ac:dyDescent="0.25">
      <c r="A127" s="48" t="s">
        <v>40</v>
      </c>
      <c r="B127" s="15" t="s">
        <v>39</v>
      </c>
      <c r="C127" s="2"/>
      <c r="D127" s="2"/>
      <c r="E127" s="2"/>
      <c r="F127" s="2"/>
      <c r="G127" s="8"/>
      <c r="H127" s="36"/>
      <c r="I127" s="36"/>
      <c r="J127" s="47"/>
      <c r="K127" s="36"/>
      <c r="L127" s="36"/>
      <c r="M127" s="36"/>
      <c r="N127" s="36"/>
      <c r="O127" s="46"/>
      <c r="P127" s="45"/>
      <c r="Q127" s="3">
        <f>SUM(R127:U127)</f>
        <v>2.7395</v>
      </c>
      <c r="R127" s="3"/>
      <c r="S127" s="3">
        <v>1.4494</v>
      </c>
      <c r="T127" s="3">
        <v>1.2901</v>
      </c>
      <c r="U127" s="3"/>
      <c r="V127" s="3"/>
      <c r="W127" s="3"/>
      <c r="X127" s="3"/>
      <c r="Y127" s="3"/>
      <c r="Z127" s="35">
        <v>2013</v>
      </c>
      <c r="AA127" s="3"/>
      <c r="AB127" s="4" t="s">
        <v>38</v>
      </c>
      <c r="AC127" s="4">
        <v>1.26</v>
      </c>
      <c r="AD127" s="35"/>
      <c r="AE127" s="35">
        <v>20</v>
      </c>
      <c r="AF127" s="44" t="s">
        <v>33</v>
      </c>
      <c r="AG127" s="44" t="s">
        <v>37</v>
      </c>
      <c r="AH127" s="4">
        <v>0.45</v>
      </c>
      <c r="AI127" s="26"/>
    </row>
    <row r="128" spans="1:35" ht="90" x14ac:dyDescent="0.25">
      <c r="A128" s="48" t="s">
        <v>36</v>
      </c>
      <c r="B128" s="15" t="s">
        <v>35</v>
      </c>
      <c r="C128" s="2"/>
      <c r="D128" s="2"/>
      <c r="E128" s="2"/>
      <c r="F128" s="2"/>
      <c r="G128" s="8"/>
      <c r="H128" s="36"/>
      <c r="I128" s="36"/>
      <c r="J128" s="47"/>
      <c r="K128" s="36"/>
      <c r="L128" s="36"/>
      <c r="M128" s="36"/>
      <c r="N128" s="36"/>
      <c r="O128" s="46"/>
      <c r="P128" s="45"/>
      <c r="Q128" s="3">
        <f>SUM(R128:U128)</f>
        <v>0.34543799999999997</v>
      </c>
      <c r="R128" s="3"/>
      <c r="S128" s="3">
        <v>5.5E-2</v>
      </c>
      <c r="T128" s="3">
        <v>0.28599999999999998</v>
      </c>
      <c r="U128" s="3">
        <v>4.4380000000000001E-3</v>
      </c>
      <c r="V128" s="3"/>
      <c r="W128" s="3"/>
      <c r="X128" s="3"/>
      <c r="Y128" s="3"/>
      <c r="Z128" s="35">
        <v>2014</v>
      </c>
      <c r="AA128" s="3"/>
      <c r="AB128" s="4" t="s">
        <v>34</v>
      </c>
      <c r="AC128" s="4">
        <v>0.8</v>
      </c>
      <c r="AD128" s="35"/>
      <c r="AE128" s="35">
        <v>20</v>
      </c>
      <c r="AF128" s="44" t="s">
        <v>33</v>
      </c>
      <c r="AG128" s="44" t="s">
        <v>32</v>
      </c>
      <c r="AH128" s="4">
        <f>0.79+0.52+0.17</f>
        <v>1.48</v>
      </c>
      <c r="AI128" s="26"/>
    </row>
    <row r="129" spans="1:35" ht="31.5" x14ac:dyDescent="0.25">
      <c r="A129" s="43"/>
      <c r="B129" s="32" t="s">
        <v>14</v>
      </c>
      <c r="C129" s="11"/>
      <c r="D129" s="11"/>
      <c r="E129" s="11"/>
      <c r="F129" s="11"/>
      <c r="G129" s="8"/>
      <c r="H129" s="11"/>
      <c r="I129" s="11"/>
      <c r="J129" s="14"/>
      <c r="K129" s="11"/>
      <c r="L129" s="11"/>
      <c r="M129" s="11"/>
      <c r="N129" s="11"/>
      <c r="O129" s="14"/>
      <c r="P129" s="5"/>
      <c r="Q129" s="3">
        <f>SUM(R129:U129)</f>
        <v>0</v>
      </c>
      <c r="R129" s="4"/>
      <c r="S129" s="4"/>
      <c r="T129" s="4"/>
      <c r="U129" s="4"/>
      <c r="V129" s="11"/>
      <c r="W129" s="11"/>
      <c r="X129" s="11"/>
      <c r="Y129" s="11"/>
      <c r="Z129" s="10"/>
      <c r="AA129" s="10"/>
      <c r="AB129" s="10"/>
      <c r="AC129" s="10"/>
      <c r="AD129" s="10"/>
      <c r="AE129" s="10"/>
      <c r="AF129" s="10"/>
      <c r="AG129" s="10"/>
      <c r="AH129" s="5"/>
      <c r="AI129" s="42"/>
    </row>
    <row r="130" spans="1:35" ht="31.5" x14ac:dyDescent="0.25">
      <c r="A130" s="41" t="s">
        <v>31</v>
      </c>
      <c r="B130" s="32" t="s">
        <v>30</v>
      </c>
      <c r="C130" s="11"/>
      <c r="D130" s="11"/>
      <c r="E130" s="11"/>
      <c r="F130" s="11"/>
      <c r="G130" s="3">
        <f>SUM(G131:G136)</f>
        <v>0</v>
      </c>
      <c r="H130" s="3">
        <f>SUM(H131:H136)</f>
        <v>0</v>
      </c>
      <c r="I130" s="3">
        <f>SUM(I131:I136)</f>
        <v>0</v>
      </c>
      <c r="J130" s="3">
        <f>SUM(J131:J136)</f>
        <v>0</v>
      </c>
      <c r="K130" s="3">
        <f>SUM(K131:K136)</f>
        <v>0</v>
      </c>
      <c r="L130" s="3">
        <f>SUM(L131:L136)</f>
        <v>0</v>
      </c>
      <c r="M130" s="3">
        <f>SUM(M131:M136)</f>
        <v>0</v>
      </c>
      <c r="N130" s="3">
        <f>SUM(N131:N136)</f>
        <v>0</v>
      </c>
      <c r="O130" s="3">
        <f>SUM(O131:O136)</f>
        <v>0</v>
      </c>
      <c r="P130" s="3">
        <f>SUM(P131:P136)</f>
        <v>0</v>
      </c>
      <c r="Q130" s="3">
        <f>SUM(R130:U130)</f>
        <v>26.44828</v>
      </c>
      <c r="R130" s="3">
        <f>SUM(R131:R136)</f>
        <v>0</v>
      </c>
      <c r="S130" s="3">
        <f>SUM(S131:S136)</f>
        <v>26.427</v>
      </c>
      <c r="T130" s="3">
        <f>SUM(T131:T136)</f>
        <v>0</v>
      </c>
      <c r="U130" s="3">
        <f>SUM(U131:U136)</f>
        <v>2.128E-2</v>
      </c>
      <c r="V130" s="3">
        <f>SUM(V131:V136)</f>
        <v>0</v>
      </c>
      <c r="W130" s="3">
        <f>SUM(W131:W136)</f>
        <v>0</v>
      </c>
      <c r="X130" s="3">
        <f>SUM(X131:X136)</f>
        <v>0</v>
      </c>
      <c r="Y130" s="3">
        <f>SUM(Y131:Y136)</f>
        <v>0</v>
      </c>
      <c r="Z130" s="3">
        <f>SUM(Z131:Z136)</f>
        <v>0</v>
      </c>
      <c r="AA130" s="3">
        <f>SUM(AA131:AA136)</f>
        <v>0</v>
      </c>
      <c r="AB130" s="3">
        <f>SUM(AB131:AB136)</f>
        <v>0</v>
      </c>
      <c r="AC130" s="3">
        <f>SUM(AC131:AC136)</f>
        <v>0</v>
      </c>
      <c r="AD130" s="3">
        <f>SUM(AD131:AD136)</f>
        <v>0</v>
      </c>
      <c r="AE130" s="3">
        <f>SUM(AE131:AE136)</f>
        <v>0</v>
      </c>
      <c r="AF130" s="3">
        <f>SUM(AF131:AF136)</f>
        <v>0</v>
      </c>
      <c r="AG130" s="3">
        <f>SUM(AG131:AG136)</f>
        <v>0</v>
      </c>
      <c r="AH130" s="3">
        <f>SUM(AH131:AH136)</f>
        <v>0</v>
      </c>
      <c r="AI130" s="26">
        <f>SUM(AI131:AI136)</f>
        <v>0</v>
      </c>
    </row>
    <row r="131" spans="1:35" x14ac:dyDescent="0.25">
      <c r="A131" s="37" t="s">
        <v>29</v>
      </c>
      <c r="B131" s="39" t="s">
        <v>28</v>
      </c>
      <c r="C131" s="11"/>
      <c r="D131" s="11"/>
      <c r="E131" s="11"/>
      <c r="F131" s="11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3">
        <f>SUM(R131:U131)</f>
        <v>1.631</v>
      </c>
      <c r="R131" s="3"/>
      <c r="S131" s="4">
        <v>1.631</v>
      </c>
      <c r="T131" s="3"/>
      <c r="U131" s="40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38"/>
    </row>
    <row r="132" spans="1:35" x14ac:dyDescent="0.25">
      <c r="A132" s="37" t="s">
        <v>27</v>
      </c>
      <c r="B132" s="39" t="s">
        <v>26</v>
      </c>
      <c r="C132" s="11"/>
      <c r="D132" s="11"/>
      <c r="E132" s="11"/>
      <c r="F132" s="11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3">
        <f>SUM(R132:U132)</f>
        <v>6.109</v>
      </c>
      <c r="R132" s="3"/>
      <c r="S132" s="4">
        <v>6.0970000000000004</v>
      </c>
      <c r="T132" s="3"/>
      <c r="U132" s="3">
        <v>1.2E-2</v>
      </c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38"/>
    </row>
    <row r="133" spans="1:35" ht="30.75" x14ac:dyDescent="0.25">
      <c r="A133" s="37" t="s">
        <v>25</v>
      </c>
      <c r="B133" s="39" t="s">
        <v>24</v>
      </c>
      <c r="C133" s="11"/>
      <c r="D133" s="11"/>
      <c r="E133" s="11"/>
      <c r="F133" s="11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3">
        <f>SUM(R133:U133)</f>
        <v>2.2240000000000002</v>
      </c>
      <c r="R133" s="3"/>
      <c r="S133" s="4">
        <v>2.2240000000000002</v>
      </c>
      <c r="T133" s="3"/>
      <c r="U133" s="3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38"/>
    </row>
    <row r="134" spans="1:35" x14ac:dyDescent="0.25">
      <c r="A134" s="37" t="s">
        <v>23</v>
      </c>
      <c r="B134" s="39" t="s">
        <v>22</v>
      </c>
      <c r="C134" s="11"/>
      <c r="D134" s="11"/>
      <c r="E134" s="11"/>
      <c r="F134" s="11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3">
        <f>SUM(R134:U134)</f>
        <v>2.036</v>
      </c>
      <c r="R134" s="3"/>
      <c r="S134" s="4">
        <v>2.036</v>
      </c>
      <c r="T134" s="3"/>
      <c r="U134" s="3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38"/>
    </row>
    <row r="135" spans="1:35" ht="30.75" x14ac:dyDescent="0.25">
      <c r="A135" s="37" t="s">
        <v>21</v>
      </c>
      <c r="B135" s="30" t="s">
        <v>20</v>
      </c>
      <c r="C135" s="10"/>
      <c r="D135" s="11"/>
      <c r="E135" s="11"/>
      <c r="F135" s="11"/>
      <c r="G135" s="8"/>
      <c r="H135" s="8"/>
      <c r="I135" s="5"/>
      <c r="J135" s="5"/>
      <c r="K135" s="5"/>
      <c r="L135" s="5"/>
      <c r="M135" s="5"/>
      <c r="N135" s="5"/>
      <c r="O135" s="5"/>
      <c r="P135" s="5"/>
      <c r="Q135" s="3">
        <f>SUM(R135:U135)</f>
        <v>1.2982799999999999</v>
      </c>
      <c r="R135" s="4"/>
      <c r="S135" s="4">
        <v>1.2889999999999999</v>
      </c>
      <c r="T135" s="4"/>
      <c r="U135" s="4">
        <v>9.2800000000000001E-3</v>
      </c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38"/>
    </row>
    <row r="136" spans="1:35" ht="30.75" x14ac:dyDescent="0.25">
      <c r="A136" s="37" t="s">
        <v>19</v>
      </c>
      <c r="B136" s="30" t="s">
        <v>18</v>
      </c>
      <c r="C136" s="10"/>
      <c r="D136" s="2"/>
      <c r="E136" s="2"/>
      <c r="F136" s="2"/>
      <c r="G136" s="8"/>
      <c r="H136" s="36"/>
      <c r="I136" s="2"/>
      <c r="J136" s="7"/>
      <c r="K136" s="2"/>
      <c r="L136" s="2"/>
      <c r="M136" s="2"/>
      <c r="N136" s="2"/>
      <c r="O136" s="6"/>
      <c r="P136" s="5"/>
      <c r="Q136" s="3">
        <f>SUM(R136:U136)</f>
        <v>13.15</v>
      </c>
      <c r="R136" s="4"/>
      <c r="S136" s="4">
        <v>13.15</v>
      </c>
      <c r="T136" s="4"/>
      <c r="U136" s="35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34"/>
      <c r="AI136" s="29"/>
    </row>
    <row r="137" spans="1:35" ht="31.5" x14ac:dyDescent="0.25">
      <c r="A137" s="28" t="s">
        <v>17</v>
      </c>
      <c r="B137" s="33" t="s">
        <v>16</v>
      </c>
      <c r="C137" s="2"/>
      <c r="D137" s="2"/>
      <c r="E137" s="2"/>
      <c r="F137" s="2"/>
      <c r="G137" s="8"/>
      <c r="H137" s="2"/>
      <c r="I137" s="2"/>
      <c r="J137" s="7"/>
      <c r="K137" s="2"/>
      <c r="L137" s="2"/>
      <c r="M137" s="2"/>
      <c r="N137" s="2"/>
      <c r="O137" s="7"/>
      <c r="P137" s="5"/>
      <c r="Q137" s="3">
        <f>SUM(R137:U137)</f>
        <v>0</v>
      </c>
      <c r="R137" s="3"/>
      <c r="S137" s="3"/>
      <c r="T137" s="3"/>
      <c r="U137" s="3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9"/>
    </row>
    <row r="138" spans="1:35" ht="31.5" x14ac:dyDescent="0.25">
      <c r="A138" s="28" t="s">
        <v>15</v>
      </c>
      <c r="B138" s="32" t="s">
        <v>14</v>
      </c>
      <c r="C138" s="2"/>
      <c r="D138" s="2"/>
      <c r="E138" s="2"/>
      <c r="F138" s="2"/>
      <c r="G138" s="8"/>
      <c r="H138" s="2"/>
      <c r="I138" s="2"/>
      <c r="J138" s="7"/>
      <c r="K138" s="2"/>
      <c r="L138" s="2"/>
      <c r="M138" s="2"/>
      <c r="N138" s="2"/>
      <c r="O138" s="6"/>
      <c r="P138" s="5"/>
      <c r="Q138" s="3">
        <f>SUM(R138:U138)</f>
        <v>6.3119999999999994</v>
      </c>
      <c r="R138" s="3">
        <f>SUM(R139:R145)</f>
        <v>5.048</v>
      </c>
      <c r="S138" s="3">
        <f>SUM(S139:S145)</f>
        <v>1.145</v>
      </c>
      <c r="T138" s="3">
        <f>SUM(T139:T145)</f>
        <v>0</v>
      </c>
      <c r="U138" s="3">
        <f>SUM(U139:U145)</f>
        <v>0.11900000000000001</v>
      </c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9"/>
    </row>
    <row r="139" spans="1:35" ht="30.75" x14ac:dyDescent="0.25">
      <c r="A139" s="31">
        <v>55</v>
      </c>
      <c r="B139" s="30" t="s">
        <v>13</v>
      </c>
      <c r="C139" s="10"/>
      <c r="D139" s="2"/>
      <c r="E139" s="2"/>
      <c r="F139" s="2"/>
      <c r="G139" s="8"/>
      <c r="H139" s="2"/>
      <c r="I139" s="2"/>
      <c r="J139" s="7"/>
      <c r="K139" s="2"/>
      <c r="L139" s="2"/>
      <c r="M139" s="2"/>
      <c r="N139" s="2"/>
      <c r="O139" s="6"/>
      <c r="P139" s="5"/>
      <c r="Q139" s="3">
        <f>SUM(R139:U139)</f>
        <v>0.35</v>
      </c>
      <c r="R139" s="4"/>
      <c r="S139" s="4">
        <v>0.35</v>
      </c>
      <c r="T139" s="3"/>
      <c r="U139" s="3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9"/>
    </row>
    <row r="140" spans="1:35" x14ac:dyDescent="0.25">
      <c r="A140" s="31">
        <f>A139+1</f>
        <v>56</v>
      </c>
      <c r="B140" s="30" t="s">
        <v>12</v>
      </c>
      <c r="C140" s="10"/>
      <c r="D140" s="2"/>
      <c r="E140" s="2"/>
      <c r="F140" s="2"/>
      <c r="G140" s="8"/>
      <c r="H140" s="2"/>
      <c r="I140" s="2"/>
      <c r="J140" s="7"/>
      <c r="K140" s="2"/>
      <c r="L140" s="2"/>
      <c r="M140" s="2"/>
      <c r="N140" s="2"/>
      <c r="O140" s="6"/>
      <c r="P140" s="5"/>
      <c r="Q140" s="3">
        <f>SUM(R140:U140)</f>
        <v>1.2509999999999999</v>
      </c>
      <c r="R140" s="4">
        <v>1.2509999999999999</v>
      </c>
      <c r="S140" s="3"/>
      <c r="T140" s="3"/>
      <c r="U140" s="3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9"/>
    </row>
    <row r="141" spans="1:35" x14ac:dyDescent="0.25">
      <c r="A141" s="31">
        <f>A140+1</f>
        <v>57</v>
      </c>
      <c r="B141" s="30" t="s">
        <v>11</v>
      </c>
      <c r="C141" s="10"/>
      <c r="D141" s="2"/>
      <c r="E141" s="2"/>
      <c r="F141" s="2"/>
      <c r="G141" s="8"/>
      <c r="H141" s="2"/>
      <c r="I141" s="2"/>
      <c r="J141" s="7"/>
      <c r="K141" s="2"/>
      <c r="L141" s="2"/>
      <c r="M141" s="2"/>
      <c r="N141" s="2"/>
      <c r="O141" s="6"/>
      <c r="P141" s="5"/>
      <c r="Q141" s="3">
        <f>SUM(R141:U141)</f>
        <v>2.48</v>
      </c>
      <c r="R141" s="4">
        <v>2.238</v>
      </c>
      <c r="S141" s="3">
        <v>0.22500000000000001</v>
      </c>
      <c r="T141" s="3"/>
      <c r="U141" s="3">
        <v>1.7000000000000001E-2</v>
      </c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9"/>
    </row>
    <row r="142" spans="1:35" ht="30.75" x14ac:dyDescent="0.25">
      <c r="A142" s="31">
        <f>A141+1</f>
        <v>58</v>
      </c>
      <c r="B142" s="30" t="s">
        <v>10</v>
      </c>
      <c r="C142" s="10"/>
      <c r="D142" s="2"/>
      <c r="E142" s="2"/>
      <c r="F142" s="2"/>
      <c r="G142" s="8"/>
      <c r="H142" s="2"/>
      <c r="I142" s="2"/>
      <c r="J142" s="7"/>
      <c r="K142" s="2"/>
      <c r="L142" s="2"/>
      <c r="M142" s="2"/>
      <c r="N142" s="2"/>
      <c r="O142" s="6"/>
      <c r="P142" s="5"/>
      <c r="Q142" s="3">
        <f>SUM(R142:U142)</f>
        <v>1.718</v>
      </c>
      <c r="R142" s="4">
        <v>1.478</v>
      </c>
      <c r="S142" s="3">
        <v>0.22</v>
      </c>
      <c r="T142" s="3"/>
      <c r="U142" s="3">
        <v>0.02</v>
      </c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9"/>
    </row>
    <row r="143" spans="1:35" ht="30.75" x14ac:dyDescent="0.25">
      <c r="A143" s="31">
        <f>A142+1</f>
        <v>59</v>
      </c>
      <c r="B143" s="30" t="s">
        <v>9</v>
      </c>
      <c r="C143" s="10"/>
      <c r="D143" s="2"/>
      <c r="E143" s="2"/>
      <c r="F143" s="2"/>
      <c r="G143" s="8"/>
      <c r="H143" s="2"/>
      <c r="I143" s="2"/>
      <c r="J143" s="7"/>
      <c r="K143" s="2"/>
      <c r="L143" s="2"/>
      <c r="M143" s="2"/>
      <c r="N143" s="2"/>
      <c r="O143" s="6"/>
      <c r="P143" s="5"/>
      <c r="Q143" s="3">
        <f>SUM(R143:U143)</f>
        <v>6.9000000000000006E-2</v>
      </c>
      <c r="R143" s="4"/>
      <c r="S143" s="3"/>
      <c r="T143" s="3"/>
      <c r="U143" s="3">
        <v>6.9000000000000006E-2</v>
      </c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9"/>
    </row>
    <row r="144" spans="1:35" ht="30.75" x14ac:dyDescent="0.25">
      <c r="A144" s="31">
        <f>A143+1</f>
        <v>60</v>
      </c>
      <c r="B144" s="30" t="s">
        <v>8</v>
      </c>
      <c r="C144" s="10"/>
      <c r="D144" s="2"/>
      <c r="E144" s="2"/>
      <c r="F144" s="2"/>
      <c r="G144" s="8"/>
      <c r="H144" s="2"/>
      <c r="I144" s="2"/>
      <c r="J144" s="7"/>
      <c r="K144" s="2"/>
      <c r="L144" s="2"/>
      <c r="M144" s="2"/>
      <c r="N144" s="2"/>
      <c r="O144" s="6"/>
      <c r="P144" s="5"/>
      <c r="Q144" s="3">
        <f>SUM(R144:U144)</f>
        <v>0.43099999999999999</v>
      </c>
      <c r="R144" s="4">
        <v>8.1000000000000003E-2</v>
      </c>
      <c r="S144" s="3">
        <v>0.35</v>
      </c>
      <c r="T144" s="3"/>
      <c r="U144" s="3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9"/>
    </row>
    <row r="145" spans="1:35" ht="30.75" x14ac:dyDescent="0.25">
      <c r="A145" s="31">
        <f>A144+1</f>
        <v>61</v>
      </c>
      <c r="B145" s="30" t="s">
        <v>7</v>
      </c>
      <c r="C145" s="10"/>
      <c r="D145" s="2"/>
      <c r="E145" s="2"/>
      <c r="F145" s="2"/>
      <c r="G145" s="8"/>
      <c r="H145" s="2"/>
      <c r="I145" s="2"/>
      <c r="J145" s="7"/>
      <c r="K145" s="2"/>
      <c r="L145" s="2"/>
      <c r="M145" s="2"/>
      <c r="N145" s="2"/>
      <c r="O145" s="6"/>
      <c r="P145" s="5"/>
      <c r="Q145" s="3">
        <f>SUM(R145:U145)</f>
        <v>1.2999999999999999E-2</v>
      </c>
      <c r="R145" s="4"/>
      <c r="S145" s="3"/>
      <c r="T145" s="3"/>
      <c r="U145" s="3">
        <v>1.2999999999999999E-2</v>
      </c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9"/>
    </row>
    <row r="146" spans="1:35" ht="31.5" x14ac:dyDescent="0.25">
      <c r="A146" s="28" t="s">
        <v>6</v>
      </c>
      <c r="B146" s="27" t="s">
        <v>5</v>
      </c>
      <c r="C146" s="10"/>
      <c r="D146" s="2"/>
      <c r="E146" s="2"/>
      <c r="F146" s="2"/>
      <c r="G146" s="3">
        <f>G147</f>
        <v>0</v>
      </c>
      <c r="H146" s="3">
        <f>H147</f>
        <v>0</v>
      </c>
      <c r="I146" s="3">
        <f>I147</f>
        <v>0</v>
      </c>
      <c r="J146" s="3">
        <f>J147</f>
        <v>0</v>
      </c>
      <c r="K146" s="3">
        <f>K147</f>
        <v>0</v>
      </c>
      <c r="L146" s="3">
        <f>L147</f>
        <v>0</v>
      </c>
      <c r="M146" s="3">
        <f>M147</f>
        <v>0</v>
      </c>
      <c r="N146" s="3">
        <f>N147</f>
        <v>0</v>
      </c>
      <c r="O146" s="3">
        <f>O147</f>
        <v>0</v>
      </c>
      <c r="P146" s="3">
        <f>P147</f>
        <v>0</v>
      </c>
      <c r="Q146" s="3">
        <f>SUM(R146:U146)</f>
        <v>166.06599999999997</v>
      </c>
      <c r="R146" s="3">
        <f>SUM(R147:R151)</f>
        <v>0</v>
      </c>
      <c r="S146" s="3">
        <f>SUM(S147:S151)</f>
        <v>0</v>
      </c>
      <c r="T146" s="3">
        <f>SUM(T147:T151)</f>
        <v>160.56099999999998</v>
      </c>
      <c r="U146" s="3">
        <f>SUM(U147:U151)</f>
        <v>5.5049999999999999</v>
      </c>
      <c r="V146" s="3">
        <f>V147</f>
        <v>0</v>
      </c>
      <c r="W146" s="3">
        <f>W147</f>
        <v>0</v>
      </c>
      <c r="X146" s="3">
        <f>X147</f>
        <v>0</v>
      </c>
      <c r="Y146" s="3">
        <f>Y147</f>
        <v>0</v>
      </c>
      <c r="Z146" s="3">
        <f>Z147</f>
        <v>0</v>
      </c>
      <c r="AA146" s="3">
        <f>AA147</f>
        <v>0</v>
      </c>
      <c r="AB146" s="3">
        <f>AB147</f>
        <v>0</v>
      </c>
      <c r="AC146" s="3">
        <f>AC147</f>
        <v>0</v>
      </c>
      <c r="AD146" s="3">
        <f>AD147</f>
        <v>0</v>
      </c>
      <c r="AE146" s="3">
        <f>AE147</f>
        <v>0</v>
      </c>
      <c r="AF146" s="3">
        <f>AF147</f>
        <v>0</v>
      </c>
      <c r="AG146" s="3">
        <f>AG147</f>
        <v>0</v>
      </c>
      <c r="AH146" s="3">
        <f>AH147</f>
        <v>0</v>
      </c>
      <c r="AI146" s="26">
        <f>AI147</f>
        <v>0</v>
      </c>
    </row>
    <row r="147" spans="1:35" x14ac:dyDescent="0.25">
      <c r="A147" s="25">
        <v>62</v>
      </c>
      <c r="B147" s="24" t="s">
        <v>4</v>
      </c>
      <c r="C147" s="23"/>
      <c r="D147" s="17"/>
      <c r="E147" s="17"/>
      <c r="F147" s="17"/>
      <c r="G147" s="22"/>
      <c r="H147" s="17"/>
      <c r="I147" s="17"/>
      <c r="J147" s="21"/>
      <c r="K147" s="17"/>
      <c r="L147" s="17"/>
      <c r="M147" s="17"/>
      <c r="N147" s="17"/>
      <c r="O147" s="20"/>
      <c r="P147" s="19"/>
      <c r="Q147" s="12">
        <f>SUM(R147:U147)</f>
        <v>1.3</v>
      </c>
      <c r="R147" s="18"/>
      <c r="S147" s="18"/>
      <c r="T147" s="18">
        <v>1.3</v>
      </c>
      <c r="U147" s="18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6"/>
    </row>
    <row r="148" spans="1:35" x14ac:dyDescent="0.25">
      <c r="A148" s="10">
        <f>A147+1</f>
        <v>63</v>
      </c>
      <c r="B148" s="15" t="s">
        <v>3</v>
      </c>
      <c r="C148" s="10"/>
      <c r="D148" s="11"/>
      <c r="E148" s="11"/>
      <c r="F148" s="11"/>
      <c r="G148" s="8"/>
      <c r="H148" s="11"/>
      <c r="I148" s="11"/>
      <c r="J148" s="14"/>
      <c r="K148" s="11"/>
      <c r="L148" s="11"/>
      <c r="M148" s="11"/>
      <c r="N148" s="11"/>
      <c r="O148" s="13"/>
      <c r="P148" s="5"/>
      <c r="Q148" s="12">
        <f>SUM(R148:U148)</f>
        <v>1.6</v>
      </c>
      <c r="R148" s="4"/>
      <c r="S148" s="4"/>
      <c r="T148" s="4">
        <v>1.6</v>
      </c>
      <c r="U148" s="4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</row>
    <row r="149" spans="1:35" x14ac:dyDescent="0.25">
      <c r="A149" s="10">
        <f>A148+1</f>
        <v>64</v>
      </c>
      <c r="B149" s="15" t="s">
        <v>2</v>
      </c>
      <c r="C149" s="10"/>
      <c r="D149" s="11"/>
      <c r="E149" s="11"/>
      <c r="F149" s="11"/>
      <c r="G149" s="8"/>
      <c r="H149" s="11"/>
      <c r="I149" s="11"/>
      <c r="J149" s="14"/>
      <c r="K149" s="11"/>
      <c r="L149" s="11"/>
      <c r="M149" s="11"/>
      <c r="N149" s="11"/>
      <c r="O149" s="13"/>
      <c r="P149" s="5"/>
      <c r="Q149" s="12">
        <f>SUM(R149:U149)</f>
        <v>1.8</v>
      </c>
      <c r="R149" s="4"/>
      <c r="S149" s="4"/>
      <c r="T149" s="4">
        <v>1.8</v>
      </c>
      <c r="U149" s="4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</row>
    <row r="150" spans="1:35" x14ac:dyDescent="0.25">
      <c r="A150" s="10">
        <f>A149+1</f>
        <v>65</v>
      </c>
      <c r="B150" s="15" t="s">
        <v>1</v>
      </c>
      <c r="C150" s="10"/>
      <c r="D150" s="11"/>
      <c r="E150" s="11"/>
      <c r="F150" s="11"/>
      <c r="G150" s="8"/>
      <c r="H150" s="11"/>
      <c r="I150" s="11"/>
      <c r="J150" s="14"/>
      <c r="K150" s="11"/>
      <c r="L150" s="11"/>
      <c r="M150" s="11"/>
      <c r="N150" s="11"/>
      <c r="O150" s="13"/>
      <c r="P150" s="5"/>
      <c r="Q150" s="12">
        <f>SUM(R150:U150)</f>
        <v>161.33099999999999</v>
      </c>
      <c r="R150" s="4"/>
      <c r="S150" s="4"/>
      <c r="T150" s="4">
        <f>161.331-5.505</f>
        <v>155.82599999999999</v>
      </c>
      <c r="U150" s="4">
        <v>5.5049999999999999</v>
      </c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</row>
    <row r="151" spans="1:35" x14ac:dyDescent="0.25">
      <c r="A151" s="10">
        <f>A150+1</f>
        <v>66</v>
      </c>
      <c r="B151" s="9" t="s">
        <v>0</v>
      </c>
      <c r="C151" s="2"/>
      <c r="D151" s="2"/>
      <c r="E151" s="2"/>
      <c r="F151" s="2"/>
      <c r="G151" s="8"/>
      <c r="H151" s="2"/>
      <c r="I151" s="2"/>
      <c r="J151" s="7"/>
      <c r="K151" s="2"/>
      <c r="L151" s="2"/>
      <c r="M151" s="2"/>
      <c r="N151" s="2"/>
      <c r="O151" s="6"/>
      <c r="P151" s="5"/>
      <c r="Q151" s="3">
        <f>SUM(R151:U151)</f>
        <v>3.5000000000000003E-2</v>
      </c>
      <c r="R151" s="4"/>
      <c r="S151" s="4"/>
      <c r="T151" s="4">
        <v>3.5000000000000003E-2</v>
      </c>
      <c r="U151" s="3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</sheetData>
  <mergeCells count="14">
    <mergeCell ref="AD3:AH3"/>
    <mergeCell ref="AI3:AI4"/>
    <mergeCell ref="C1:W1"/>
    <mergeCell ref="A2:A4"/>
    <mergeCell ref="B2:B4"/>
    <mergeCell ref="C2:O2"/>
    <mergeCell ref="Q2:U3"/>
    <mergeCell ref="V2:AI2"/>
    <mergeCell ref="C3:F3"/>
    <mergeCell ref="G3:J3"/>
    <mergeCell ref="K3:O3"/>
    <mergeCell ref="P3:P4"/>
    <mergeCell ref="V3:Y3"/>
    <mergeCell ref="Z3:A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аэс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Дроздова Марина Викторовна</dc:creator>
  <cp:lastModifiedBy>Дроздова Марина Викторовна</cp:lastModifiedBy>
  <dcterms:created xsi:type="dcterms:W3CDTF">2013-11-07T03:59:08Z</dcterms:created>
  <dcterms:modified xsi:type="dcterms:W3CDTF">2013-11-07T03:59:18Z</dcterms:modified>
</cp:coreProperties>
</file>