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рил. 1.2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[2]XLR_NoRangeSheet!$H$6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[3]XLR_NoRangeSheet!$G$6</definedName>
    <definedName name="XLRPARAMS_DK2" hidden="1">[4]XLR_NoRangeSheet!$E$6</definedName>
    <definedName name="XLRPARAMS_DT2" hidden="1">[4]XLR_NoRangeSheet!$G$6</definedName>
    <definedName name="XLRPARAMS_DT2X1" hidden="1">[5]XLR_NoRangeSheet!$H$6</definedName>
    <definedName name="XLRPARAMS_DT2X2" hidden="1">[5]XLR_NoRangeSheet!$I$6</definedName>
    <definedName name="XLRPARAMS_DT2X3" hidden="1">[4]XLR_NoRangeSheet!$J$6</definedName>
    <definedName name="XLRPARAMS_MYNAME" hidden="1">[5]XLR_NoRangeSheet!$C$6</definedName>
    <definedName name="XLRPARAMS_XDATE" hidden="1">[4]XLR_NoRangeSheet!$B$6</definedName>
    <definedName name="Z_0461E6F8_C016_4C5A_86D1_6E488BB5C458_.wvu.Rows" localSheetId="0" hidden="1">'прил. 1.2.'!$52:$54,'прил. 1.2.'!$91:$95,'прил. 1.2.'!$129:$136</definedName>
    <definedName name="Z_20F17524_7375_4824_8F96_BF4CA21DE506_.wvu.Rows" localSheetId="0" hidden="1">'прил. 1.2.'!$52:$54,'прил. 1.2.'!$91:$95,'прил. 1.2.'!$129:$136</definedName>
    <definedName name="апрапр" hidden="1">[6]XLR_NoRangeSheet!$H$6</definedName>
    <definedName name="АЭС" localSheetId="0">#REF!</definedName>
    <definedName name="АЭС">#REF!</definedName>
    <definedName name="доли1">'[7]эл ст'!$A$368:$IV$368</definedName>
    <definedName name="ё" localSheetId="0">#REF!</definedName>
    <definedName name="ё">#REF!</definedName>
    <definedName name="ж" hidden="1">[8]XLR_NoRangeSheet!$B$6</definedName>
    <definedName name="йц" hidden="1">[3]XLR_NoRangeSheet!$E$6</definedName>
    <definedName name="кирпичная" localSheetId="0">#REF!</definedName>
    <definedName name="кирпичная">#REF!</definedName>
    <definedName name="курс">[9]Исходные!$I$8</definedName>
    <definedName name="лшг">[10]Проект!$B$12</definedName>
    <definedName name="ммм">[10]Опции!$B$8</definedName>
    <definedName name="мммммммммммммммм" localSheetId="0">[10]Проект!#REF!</definedName>
    <definedName name="мммммммммммммммм">[10]Проект!#REF!</definedName>
    <definedName name="ната" hidden="1">[11]XLR_NoRangeSheet!$G$6</definedName>
    <definedName name="нголеноек">[12]Исходные!$I$7</definedName>
    <definedName name="НДС" localSheetId="0">#REF!</definedName>
    <definedName name="НДС">#REF!</definedName>
    <definedName name="НП">[13]Исходные!$I$7</definedName>
    <definedName name="ПАРК" localSheetId="0">#REF!</definedName>
    <definedName name="ПАРК">#REF!</definedName>
    <definedName name="Пирл" localSheetId="0">[14]Проект!#REF!</definedName>
    <definedName name="Пирл">[14]Проект!#REF!</definedName>
    <definedName name="прил">[1]Компания!$AN:$AN</definedName>
    <definedName name="прил31" hidden="1">[8]XLR_NoRangeSheet!$J$6</definedName>
    <definedName name="рнгоьлдд">[10]Проект!$E$445</definedName>
    <definedName name="Собст">'[7]эл ст'!$A$360:$IV$360</definedName>
    <definedName name="Собств">'[7]эл ст'!$A$369:$IV$369</definedName>
    <definedName name="СуммTable_10">[1]Сумм!$A$685:$AP$723</definedName>
    <definedName name="Т">[14]Проект!$D$20</definedName>
    <definedName name="э" hidden="1">[8]XLR_NoRangeSheet!$E$6</definedName>
  </definedNames>
  <calcPr calcId="145621"/>
</workbook>
</file>

<file path=xl/calcChain.xml><?xml version="1.0" encoding="utf-8"?>
<calcChain xmlns="http://schemas.openxmlformats.org/spreadsheetml/2006/main">
  <c r="AC83" i="1" l="1"/>
  <c r="AC84" i="1"/>
  <c r="AC85" i="1"/>
  <c r="R71" i="1" l="1"/>
  <c r="S71" i="1"/>
  <c r="T71" i="1"/>
  <c r="U71" i="1"/>
  <c r="Q71" i="1"/>
  <c r="R103" i="1"/>
  <c r="S103" i="1"/>
  <c r="T103" i="1"/>
  <c r="U103" i="1"/>
  <c r="Q104" i="1"/>
  <c r="Q81" i="1"/>
  <c r="Q80" i="1" s="1"/>
  <c r="R80" i="1"/>
  <c r="S80" i="1"/>
  <c r="T80" i="1"/>
  <c r="U80" i="1"/>
  <c r="Q76" i="1"/>
  <c r="Q75" i="1"/>
  <c r="Q47" i="1"/>
  <c r="R41" i="1"/>
  <c r="S41" i="1"/>
  <c r="T41" i="1"/>
  <c r="U41" i="1"/>
  <c r="R37" i="1"/>
  <c r="S37" i="1"/>
  <c r="T37" i="1"/>
  <c r="U37" i="1"/>
  <c r="R33" i="1"/>
  <c r="S33" i="1"/>
  <c r="T33" i="1"/>
  <c r="U33" i="1"/>
  <c r="Q34" i="1"/>
  <c r="Q33" i="1" s="1"/>
  <c r="Q29" i="1"/>
  <c r="R28" i="1"/>
  <c r="S28" i="1"/>
  <c r="T28" i="1"/>
  <c r="U28" i="1"/>
  <c r="Q128" i="1" l="1"/>
  <c r="U127" i="1"/>
  <c r="T127" i="1"/>
  <c r="S127" i="1"/>
  <c r="R127" i="1"/>
  <c r="Q113" i="1"/>
  <c r="Q112" i="1"/>
  <c r="U111" i="1"/>
  <c r="T111" i="1"/>
  <c r="R111" i="1"/>
  <c r="R108" i="1" s="1"/>
  <c r="R107" i="1" s="1"/>
  <c r="R106" i="1" s="1"/>
  <c r="AH108" i="1"/>
  <c r="AH107" i="1" s="1"/>
  <c r="AH106" i="1" s="1"/>
  <c r="Q105" i="1"/>
  <c r="Q103" i="1" s="1"/>
  <c r="Q100" i="1"/>
  <c r="Q99" i="1"/>
  <c r="U98" i="1"/>
  <c r="U96" i="1" s="1"/>
  <c r="T98" i="1"/>
  <c r="T96" i="1" s="1"/>
  <c r="S98" i="1"/>
  <c r="S96" i="1" s="1"/>
  <c r="R98" i="1"/>
  <c r="R96" i="1" s="1"/>
  <c r="Q89" i="1"/>
  <c r="AH88" i="1"/>
  <c r="Y88" i="1"/>
  <c r="X88" i="1"/>
  <c r="W88" i="1"/>
  <c r="V88" i="1"/>
  <c r="U88" i="1"/>
  <c r="T88" i="1"/>
  <c r="S88" i="1"/>
  <c r="R88" i="1"/>
  <c r="Q88" i="1"/>
  <c r="AH85" i="1"/>
  <c r="AH84" i="1" s="1"/>
  <c r="AH83" i="1" s="1"/>
  <c r="U85" i="1"/>
  <c r="T85" i="1"/>
  <c r="S85" i="1"/>
  <c r="R85" i="1"/>
  <c r="Q85" i="1"/>
  <c r="U84" i="1"/>
  <c r="T84" i="1"/>
  <c r="S84" i="1"/>
  <c r="R84" i="1"/>
  <c r="Q84" i="1"/>
  <c r="Q79" i="1"/>
  <c r="Q78" i="1"/>
  <c r="U77" i="1"/>
  <c r="T77" i="1"/>
  <c r="S77" i="1"/>
  <c r="R77" i="1"/>
  <c r="Q74" i="1"/>
  <c r="Q73" i="1"/>
  <c r="Q72" i="1"/>
  <c r="Y71" i="1"/>
  <c r="X71" i="1"/>
  <c r="W71" i="1"/>
  <c r="V71" i="1"/>
  <c r="Q42" i="1"/>
  <c r="Q41" i="1" s="1"/>
  <c r="Q40" i="1"/>
  <c r="Q28" i="1"/>
  <c r="U61" i="1"/>
  <c r="U57" i="1" s="1"/>
  <c r="U56" i="1" s="1"/>
  <c r="T61" i="1"/>
  <c r="S57" i="1"/>
  <c r="S56" i="1" s="1"/>
  <c r="R61" i="1"/>
  <c r="R57" i="1" s="1"/>
  <c r="R56" i="1" s="1"/>
  <c r="Q57" i="1"/>
  <c r="Q56" i="1" s="1"/>
  <c r="T57" i="1"/>
  <c r="T56" i="1" s="1"/>
  <c r="Q50" i="1"/>
  <c r="Y49" i="1"/>
  <c r="X49" i="1"/>
  <c r="W49" i="1"/>
  <c r="V49" i="1"/>
  <c r="U49" i="1"/>
  <c r="T49" i="1"/>
  <c r="S49" i="1"/>
  <c r="R49" i="1"/>
  <c r="Q46" i="1"/>
  <c r="U45" i="1"/>
  <c r="T45" i="1"/>
  <c r="S45" i="1"/>
  <c r="R45" i="1"/>
  <c r="Q39" i="1"/>
  <c r="Q38" i="1"/>
  <c r="U36" i="1"/>
  <c r="T36" i="1"/>
  <c r="S36" i="1"/>
  <c r="R36" i="1"/>
  <c r="J36" i="1"/>
  <c r="U30" i="1"/>
  <c r="T30" i="1"/>
  <c r="S30" i="1"/>
  <c r="R30" i="1"/>
  <c r="Q30" i="1"/>
  <c r="Y28" i="1"/>
  <c r="X28" i="1"/>
  <c r="W28" i="1"/>
  <c r="V28" i="1"/>
  <c r="Q25" i="1"/>
  <c r="Q24" i="1" s="1"/>
  <c r="U24" i="1"/>
  <c r="U23" i="1" s="1"/>
  <c r="U22" i="1" s="1"/>
  <c r="T24" i="1"/>
  <c r="T23" i="1" s="1"/>
  <c r="T22" i="1" s="1"/>
  <c r="S24" i="1"/>
  <c r="R24" i="1"/>
  <c r="R23" i="1" s="1"/>
  <c r="R22" i="1" s="1"/>
  <c r="S23" i="1"/>
  <c r="S22" i="1" s="1"/>
  <c r="AH17" i="1"/>
  <c r="Q23" i="1" l="1"/>
  <c r="Q22" i="1" s="1"/>
  <c r="U108" i="1"/>
  <c r="U107" i="1" s="1"/>
  <c r="U106" i="1" s="1"/>
  <c r="Q127" i="1"/>
  <c r="T108" i="1"/>
  <c r="T107" i="1" s="1"/>
  <c r="T106" i="1" s="1"/>
  <c r="Q98" i="1"/>
  <c r="Q96" i="1" s="1"/>
  <c r="Q83" i="1" s="1"/>
  <c r="R83" i="1"/>
  <c r="T83" i="1"/>
  <c r="S83" i="1"/>
  <c r="U83" i="1"/>
  <c r="U82" i="1" s="1"/>
  <c r="S111" i="1"/>
  <c r="S108" i="1" s="1"/>
  <c r="S107" i="1" s="1"/>
  <c r="S106" i="1" s="1"/>
  <c r="Q49" i="1"/>
  <c r="Q37" i="1"/>
  <c r="Q36" i="1" s="1"/>
  <c r="Q111" i="1"/>
  <c r="S55" i="1"/>
  <c r="T21" i="1"/>
  <c r="R55" i="1"/>
  <c r="T55" i="1"/>
  <c r="T20" i="1" s="1"/>
  <c r="U55" i="1"/>
  <c r="R82" i="1"/>
  <c r="R21" i="1"/>
  <c r="Q45" i="1"/>
  <c r="S21" i="1"/>
  <c r="U21" i="1"/>
  <c r="Q77" i="1"/>
  <c r="Q21" i="1" l="1"/>
  <c r="S82" i="1"/>
  <c r="Q108" i="1"/>
  <c r="Q107" i="1" s="1"/>
  <c r="Q106" i="1" s="1"/>
  <c r="T82" i="1"/>
  <c r="T19" i="1" s="1"/>
  <c r="T18" i="1" s="1"/>
  <c r="T17" i="1" s="1"/>
  <c r="Q82" i="1"/>
  <c r="S20" i="1"/>
  <c r="S19" i="1" s="1"/>
  <c r="S18" i="1" s="1"/>
  <c r="S17" i="1" s="1"/>
  <c r="U20" i="1"/>
  <c r="U19" i="1" s="1"/>
  <c r="U18" i="1" s="1"/>
  <c r="U17" i="1" s="1"/>
  <c r="Q55" i="1"/>
  <c r="R20" i="1"/>
  <c r="R19" i="1" s="1"/>
  <c r="R18" i="1" s="1"/>
  <c r="R17" i="1" s="1"/>
  <c r="Q20" i="1" l="1"/>
  <c r="Q19" i="1" s="1"/>
  <c r="Q18" i="1" s="1"/>
  <c r="Q17" i="1" s="1"/>
</calcChain>
</file>

<file path=xl/sharedStrings.xml><?xml version="1.0" encoding="utf-8"?>
<sst xmlns="http://schemas.openxmlformats.org/spreadsheetml/2006/main" count="246" uniqueCount="168">
  <si>
    <t>Приложение  № 1.2</t>
  </si>
  <si>
    <t>к приказу Минэнерго России</t>
  </si>
  <si>
    <r>
      <t>от «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марта </t>
    </r>
    <r>
      <rPr>
        <sz val="12"/>
        <rFont val="Times New Roman"/>
        <family val="1"/>
        <charset val="204"/>
      </rPr>
      <t xml:space="preserve">2010 г. № </t>
    </r>
    <r>
      <rPr>
        <u/>
        <sz val="12"/>
        <rFont val="Times New Roman"/>
        <family val="1"/>
        <charset val="204"/>
      </rPr>
      <t>114</t>
    </r>
  </si>
  <si>
    <t>№№</t>
  </si>
  <si>
    <t>Наименование объекта*</t>
  </si>
  <si>
    <t>Технические характеристики реконструируемых объектов</t>
  </si>
  <si>
    <t>Плановый объем финансирования, млн. руб.</t>
  </si>
  <si>
    <t>Технические характеристики созданных объектов</t>
  </si>
  <si>
    <t>Генерирующие объекты</t>
  </si>
  <si>
    <t xml:space="preserve">Подстанции </t>
  </si>
  <si>
    <t>Линии электропередачи</t>
  </si>
  <si>
    <t>Иные
объекты</t>
  </si>
  <si>
    <t>Иные 
объекты</t>
  </si>
  <si>
    <t xml:space="preserve">ВСЕГО, </t>
  </si>
  <si>
    <t>год ввода в эксплуатацию</t>
  </si>
  <si>
    <t>Нормативный срок службы, лет</t>
  </si>
  <si>
    <t>мощность, МВт</t>
  </si>
  <si>
    <t>тепловая энергия,
Гкал/час</t>
  </si>
  <si>
    <t>Количество и марка силовых трансформаторов, шт</t>
  </si>
  <si>
    <t>Мощность, МВА</t>
  </si>
  <si>
    <t>год ввода в эксплуа-тацию</t>
  </si>
  <si>
    <t>Тип опор</t>
  </si>
  <si>
    <t>Марка кабеля</t>
  </si>
  <si>
    <t>протяженность, км</t>
  </si>
  <si>
    <t>Всего</t>
  </si>
  <si>
    <t>ПИР</t>
  </si>
  <si>
    <t>СМР</t>
  </si>
  <si>
    <t>оборудование и материалы</t>
  </si>
  <si>
    <t>прочие</t>
  </si>
  <si>
    <t>Нормативный 
срок службы, 
лет</t>
  </si>
  <si>
    <t>тепловая энергия, 
Гкал/час</t>
  </si>
  <si>
    <t>Итого АО "ДРСК" филиал "Хабаровские ЭС"</t>
  </si>
  <si>
    <t>140,8 км</t>
  </si>
  <si>
    <t>1.</t>
  </si>
  <si>
    <t>Инвестиции в основной капитал, в т.ч.</t>
  </si>
  <si>
    <t>1.1.</t>
  </si>
  <si>
    <t xml:space="preserve">Инвестиции на производственное развитие, из них: </t>
  </si>
  <si>
    <t>1.1.1</t>
  </si>
  <si>
    <t xml:space="preserve">Техническое перевооружение и реконструкция </t>
  </si>
  <si>
    <t>1.1.1.1</t>
  </si>
  <si>
    <t>Основные объекты всего, в т.ч.</t>
  </si>
  <si>
    <t xml:space="preserve">            Электрические линии, в т.ч.</t>
  </si>
  <si>
    <t xml:space="preserve">              воздушные линии, в т.ч.</t>
  </si>
  <si>
    <t xml:space="preserve">                   ВЛЭП 110-220 кВ (ВН)</t>
  </si>
  <si>
    <t>1</t>
  </si>
  <si>
    <t>Реконструкция  ВЛ-110 кВ Николаевск - Многовершинная (С-171, С-172, С-174)</t>
  </si>
  <si>
    <t>ПС-110-10Н;     У-110-2;           ПБ-110-6С;     ПБ-110-5</t>
  </si>
  <si>
    <t xml:space="preserve">                   ВЛЭП 35 кВ (СН1)</t>
  </si>
  <si>
    <t xml:space="preserve">                   ВЛЭП 1-20 кВ (СН2)</t>
  </si>
  <si>
    <t xml:space="preserve">                   ВЛЭП 0,4 кВ (НН)</t>
  </si>
  <si>
    <t xml:space="preserve">              кабельные линии, в т.ч.</t>
  </si>
  <si>
    <t xml:space="preserve">                   КЛЭП 110 кВ (ВН)</t>
  </si>
  <si>
    <t xml:space="preserve">                   КЛЭП 20-35 кВ (СН1)</t>
  </si>
  <si>
    <t xml:space="preserve">                   КЛЭП 1-10 кВ (СН2)</t>
  </si>
  <si>
    <t xml:space="preserve">                   КЛЭП до 1 кВ (НН)</t>
  </si>
  <si>
    <t xml:space="preserve">            Подстанции, в т. ч.</t>
  </si>
  <si>
    <t xml:space="preserve"> Уровень входящего напряжения 110 кВ (ВН)</t>
  </si>
  <si>
    <t>2</t>
  </si>
  <si>
    <t xml:space="preserve">Реконструкция ПС 35/6 кВ Городская и ПС 110/6 кВ Береговая с кабельными линиями 35 кВ ПС Береговая - ПС Городская г.Комсомольск-на-Амуре </t>
  </si>
  <si>
    <t>1971-ПС Городская35/6 кВ, 1993- ПС Береговая 110/6 кВ</t>
  </si>
  <si>
    <t>ПС Городская 35/6 кВ ТДНС-16000- 2шт,  ПС Береговая 110/6 кВ - ТДТН-10000 -1шт.</t>
  </si>
  <si>
    <t>42 МВА</t>
  </si>
  <si>
    <t>3</t>
  </si>
  <si>
    <t>4</t>
  </si>
  <si>
    <t>Реконструкция ПС 110/35/6 кВ ГВФ</t>
  </si>
  <si>
    <t>ТДТН-25000 - 2шт.</t>
  </si>
  <si>
    <t>50 МВА</t>
  </si>
  <si>
    <t>Уровень входящего напряжения 35 кВ (СН1)</t>
  </si>
  <si>
    <t>Уровень входящего напряжения 10 кВ (СН2)</t>
  </si>
  <si>
    <t>1.1.1.2</t>
  </si>
  <si>
    <t>Энергосбережение и повышение энергетической эффективности, в т.ч.</t>
  </si>
  <si>
    <t>5</t>
  </si>
  <si>
    <t>1.1.1.3</t>
  </si>
  <si>
    <t>Инновации и НИОКР</t>
  </si>
  <si>
    <t>6</t>
  </si>
  <si>
    <t>Оснащение быстродействующими защитами  транзитов 110 кВ (ЦП6)</t>
  </si>
  <si>
    <t>7</t>
  </si>
  <si>
    <t>1.1.1.4</t>
  </si>
  <si>
    <t>Создание систем противоаварийной и режимной автоматики, в т.ч.</t>
  </si>
  <si>
    <t>8</t>
  </si>
  <si>
    <t>1.1.1.5</t>
  </si>
  <si>
    <t>Создание систем телемеханики  и связи, в т.ч.</t>
  </si>
  <si>
    <t>9</t>
  </si>
  <si>
    <t>Оснащение ПС  устройствами телемеханики и ДП оперативно-информационными комплексами (ОИК) (ЦП8)</t>
  </si>
  <si>
    <t>10</t>
  </si>
  <si>
    <t>1.1.1.6</t>
  </si>
  <si>
    <t>Установка устройств регулирования напряжения и компенсации реактивной мощности, в т.ч.</t>
  </si>
  <si>
    <t>Уровень входящего напряжения 110 кВ (ВН)</t>
  </si>
  <si>
    <t>1.1.1.7</t>
  </si>
  <si>
    <t>Технологическое присоединение потребителей, в т.ч.:</t>
  </si>
  <si>
    <t>11</t>
  </si>
  <si>
    <t>Реконструкция ВЛ, КЛ, ТП 0,4-10 кВ</t>
  </si>
  <si>
    <t xml:space="preserve">                   КЛЭП 3-10 кВ (СН2)</t>
  </si>
  <si>
    <t>12</t>
  </si>
  <si>
    <t>13</t>
  </si>
  <si>
    <t xml:space="preserve">Монтаж и наладка ячеек 6 кВ на ПС 110 кВ </t>
  </si>
  <si>
    <t xml:space="preserve"> Уровень входящего напряжения 35 кВ (СН1)</t>
  </si>
  <si>
    <t>14</t>
  </si>
  <si>
    <t>15</t>
  </si>
  <si>
    <t>Монтаж и наладка ячеек 6 кВ на ПС 35 кВ</t>
  </si>
  <si>
    <t>1.1.1.8</t>
  </si>
  <si>
    <t>Прочие объекты электроэнергетики, в.т.ч.:</t>
  </si>
  <si>
    <t>16</t>
  </si>
  <si>
    <t>Замена измерительных трансформаторов тока и напряжения (ЦП7)</t>
  </si>
  <si>
    <t>17</t>
  </si>
  <si>
    <t>Система охраны и оповещения</t>
  </si>
  <si>
    <t>18</t>
  </si>
  <si>
    <t>1.1.1.9</t>
  </si>
  <si>
    <t>Оборудование, не входящее в сметы строек, в.т.ч.:</t>
  </si>
  <si>
    <t>19</t>
  </si>
  <si>
    <t>20</t>
  </si>
  <si>
    <t>Автотранспортная техника</t>
  </si>
  <si>
    <t>21</t>
  </si>
  <si>
    <t>Оборудование, не требующее монтажа</t>
  </si>
  <si>
    <t>1.1.1.10</t>
  </si>
  <si>
    <t>ПИР для строительства будущих лет, в.т.ч.:</t>
  </si>
  <si>
    <t>1.1.2</t>
  </si>
  <si>
    <t>Новое строительство и расширение</t>
  </si>
  <si>
    <t>1.1.2.1</t>
  </si>
  <si>
    <t>22</t>
  </si>
  <si>
    <t>Расширение и создание  распределительных сетей 0,4-10 кВ</t>
  </si>
  <si>
    <t>23</t>
  </si>
  <si>
    <t>ПС 35/6 кВ Горка (строительство)</t>
  </si>
  <si>
    <t>ТДТН-16000 - 2шт.</t>
  </si>
  <si>
    <t>24</t>
  </si>
  <si>
    <t>ПС 35/10 кВ Тишкино с заходом существующей ВЛ-35 кВ Тишкино-Монгохто (Т-7Ф) на ПС 220 кВ Ванино (строительство)</t>
  </si>
  <si>
    <t xml:space="preserve">  Уровень входящего напряжения 10 кВ (СН2)</t>
  </si>
  <si>
    <t>1.1.2.2</t>
  </si>
  <si>
    <t>1.1.2.3</t>
  </si>
  <si>
    <t>25</t>
  </si>
  <si>
    <t>ПС 110/35/6 кВ Восточная в г. Хабаровске (строительство)</t>
  </si>
  <si>
    <t>ТДТН-40000 - 2шт.</t>
  </si>
  <si>
    <t>1.1.2.4</t>
  </si>
  <si>
    <t>26</t>
  </si>
  <si>
    <t xml:space="preserve">Мероприятия по подключению новых потребителей мощностью до 150 кВт </t>
  </si>
  <si>
    <t>Мероприятия по подключению новых потребителей мощностью  свыше 150 кВт</t>
  </si>
  <si>
    <t>1.1.2.5</t>
  </si>
  <si>
    <t>1.1.2.6</t>
  </si>
  <si>
    <t>1.1.2.7</t>
  </si>
  <si>
    <t>1.2.</t>
  </si>
  <si>
    <t>Приобретение объектов основных средств</t>
  </si>
  <si>
    <t>Выкуп электросетевого хозяйства г. Николаевска-на-Амуре</t>
  </si>
  <si>
    <t>Справочно:</t>
  </si>
  <si>
    <t>Оплата процентов за привлеченные кредитные ресурсы</t>
  </si>
  <si>
    <t>Объект 1</t>
  </si>
  <si>
    <t>Объект 2</t>
  </si>
  <si>
    <t>…</t>
  </si>
  <si>
    <t>* - с разделением объектов на ПС, ВЛ и КЛ с указанием уровня напряжения</t>
  </si>
  <si>
    <t>** - согласно проектно-сметной документации с учетом перевода в прогнозные цены планируемого периода (с НДС)</t>
  </si>
  <si>
    <t>Стоимость основных этапов работ по реализации инвестиционной программы филиала АО "ДРСК" "Хабаровские ЭС" на 2015 год</t>
  </si>
  <si>
    <t>Резервирование КЛ 6-10 кВ (ЦП 1.6)</t>
  </si>
  <si>
    <t>92 МВА</t>
  </si>
  <si>
    <t>ПТК ЦУС "ХЭС"</t>
  </si>
  <si>
    <t>Модернизация структурированной кабельной системы</t>
  </si>
  <si>
    <t xml:space="preserve">Оснащение автомобилей тахографами </t>
  </si>
  <si>
    <t>Оснащение автотранспорта системой спутникового мониторинга "АвтоГРАФ"</t>
  </si>
  <si>
    <t>ПИР Реконструкция сетей 35 кВ для подключения ТЭЦ в г. Советская-Гавань</t>
  </si>
  <si>
    <t>Закрытая ПС 110/6 кВ Городская в г.Хабаровске (строительство)</t>
  </si>
  <si>
    <t>7,0 км</t>
  </si>
  <si>
    <t>2,1 МВА</t>
  </si>
  <si>
    <t>1,9 км</t>
  </si>
  <si>
    <t>0,8 МВА</t>
  </si>
  <si>
    <t>2,9 МВА</t>
  </si>
  <si>
    <t>8,9 км</t>
  </si>
  <si>
    <t xml:space="preserve">19,308 км </t>
  </si>
  <si>
    <t>4,8 МВА</t>
  </si>
  <si>
    <t>7,7 МВА</t>
  </si>
  <si>
    <t>28,208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</si>
</sst>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00"/>
    <numFmt numFmtId="165" formatCode="0.0"/>
    <numFmt numFmtId="166" formatCode="#,##0.00000"/>
    <numFmt numFmtId="167" formatCode="#,##0.000000000000000"/>
    <numFmt numFmtId="168" formatCode="#,##0.0000000000000000"/>
    <numFmt numFmtId="169" formatCode="#,##0_);[Red]\(#,##0\)"/>
    <numFmt numFmtId="170" formatCode="#,##0_);\(#,##0\)"/>
    <numFmt numFmtId="171" formatCode="[&lt;=9999999]###\-####;\+#_ \(###\)\ ###\-####"/>
    <numFmt numFmtId="172" formatCode="_-* #,##0.00_р_._-;\-* #,##0.00_р_._-;_-* &quot;-&quot;??_р_._-;_-@_-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0"/>
      <name val="Helv"/>
      <charset val="204"/>
    </font>
    <font>
      <sz val="14"/>
      <name val="Times New Roman CYR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169" fontId="1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169" fontId="15" fillId="0" borderId="0">
      <alignment vertical="top"/>
    </xf>
    <xf numFmtId="0" fontId="3" fillId="0" borderId="0"/>
    <xf numFmtId="169" fontId="1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9" fontId="15" fillId="0" borderId="0">
      <alignment vertical="top"/>
    </xf>
    <xf numFmtId="0" fontId="3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22" borderId="0" applyNumberFormat="0" applyBorder="0" applyAlignment="0" applyProtection="0"/>
    <xf numFmtId="169" fontId="18" fillId="23" borderId="0">
      <alignment vertical="top"/>
    </xf>
    <xf numFmtId="14" fontId="19" fillId="0" borderId="0">
      <alignment vertical="top"/>
    </xf>
    <xf numFmtId="169" fontId="20" fillId="0" borderId="0">
      <alignment vertical="top"/>
    </xf>
    <xf numFmtId="0" fontId="21" fillId="0" borderId="0">
      <alignment vertical="top"/>
    </xf>
    <xf numFmtId="169" fontId="22" fillId="0" borderId="0">
      <alignment vertical="top"/>
    </xf>
    <xf numFmtId="170" fontId="18" fillId="0" borderId="0">
      <alignment vertical="top"/>
    </xf>
    <xf numFmtId="0" fontId="3" fillId="0" borderId="0"/>
    <xf numFmtId="169" fontId="23" fillId="24" borderId="0">
      <alignment horizontal="right" vertical="top"/>
    </xf>
    <xf numFmtId="0" fontId="24" fillId="0" borderId="0"/>
    <xf numFmtId="0" fontId="24" fillId="0" borderId="0"/>
    <xf numFmtId="0" fontId="25" fillId="25" borderId="0"/>
    <xf numFmtId="171" fontId="19" fillId="0" borderId="0">
      <alignment vertical="top"/>
    </xf>
    <xf numFmtId="0" fontId="17" fillId="26" borderId="0" applyNumberFormat="0" applyBorder="0" applyAlignment="0" applyProtection="0"/>
    <xf numFmtId="0" fontId="17" fillId="20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6" fillId="8" borderId="18" applyNumberFormat="0" applyAlignment="0" applyProtection="0"/>
    <xf numFmtId="0" fontId="26" fillId="8" borderId="18" applyNumberFormat="0" applyAlignment="0" applyProtection="0"/>
    <xf numFmtId="0" fontId="26" fillId="8" borderId="18" applyNumberFormat="0" applyAlignment="0" applyProtection="0"/>
    <xf numFmtId="0" fontId="26" fillId="8" borderId="18" applyNumberFormat="0" applyAlignment="0" applyProtection="0"/>
    <xf numFmtId="0" fontId="27" fillId="14" borderId="19" applyNumberFormat="0" applyAlignment="0" applyProtection="0"/>
    <xf numFmtId="0" fontId="27" fillId="6" borderId="19" applyNumberFormat="0" applyAlignment="0" applyProtection="0"/>
    <xf numFmtId="0" fontId="27" fillId="6" borderId="19" applyNumberFormat="0" applyAlignment="0" applyProtection="0"/>
    <xf numFmtId="0" fontId="27" fillId="14" borderId="19" applyNumberFormat="0" applyAlignment="0" applyProtection="0"/>
    <xf numFmtId="0" fontId="27" fillId="14" borderId="19" applyNumberFormat="0" applyAlignment="0" applyProtection="0"/>
    <xf numFmtId="0" fontId="28" fillId="14" borderId="18" applyNumberFormat="0" applyAlignment="0" applyProtection="0"/>
    <xf numFmtId="0" fontId="28" fillId="6" borderId="18" applyNumberFormat="0" applyAlignment="0" applyProtection="0"/>
    <xf numFmtId="0" fontId="28" fillId="6" borderId="18" applyNumberFormat="0" applyAlignment="0" applyProtection="0"/>
    <xf numFmtId="0" fontId="28" fillId="14" borderId="18" applyNumberFormat="0" applyAlignment="0" applyProtection="0"/>
    <xf numFmtId="0" fontId="28" fillId="14" borderId="18" applyNumberFormat="0" applyAlignment="0" applyProtection="0"/>
    <xf numFmtId="0" fontId="29" fillId="0" borderId="0" applyBorder="0">
      <alignment horizontal="center" vertical="center" wrapText="1"/>
    </xf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0" fillId="0" borderId="20" applyNumberFormat="0" applyFill="0" applyAlignment="0" applyProtection="0"/>
    <xf numFmtId="0" fontId="32" fillId="0" borderId="22" applyNumberFormat="0" applyFill="0" applyAlignment="0" applyProtection="0"/>
    <xf numFmtId="0" fontId="33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25" applyBorder="0">
      <alignment horizontal="center" vertical="center" wrapText="1"/>
    </xf>
    <xf numFmtId="4" fontId="37" fillId="31" borderId="1" applyBorder="0">
      <alignment horizontal="right"/>
    </xf>
    <xf numFmtId="4" fontId="37" fillId="31" borderId="1" applyBorder="0">
      <alignment horizontal="right"/>
    </xf>
    <xf numFmtId="0" fontId="38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38" fillId="0" borderId="26" applyNumberFormat="0" applyFill="0" applyAlignment="0" applyProtection="0"/>
    <xf numFmtId="0" fontId="38" fillId="0" borderId="26" applyNumberFormat="0" applyFill="0" applyAlignment="0" applyProtection="0"/>
    <xf numFmtId="0" fontId="39" fillId="32" borderId="28" applyNumberFormat="0" applyAlignment="0" applyProtection="0"/>
    <xf numFmtId="0" fontId="39" fillId="32" borderId="28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24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0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10" fillId="0" borderId="0"/>
    <xf numFmtId="0" fontId="16" fillId="0" borderId="0"/>
    <xf numFmtId="0" fontId="2" fillId="0" borderId="0"/>
    <xf numFmtId="0" fontId="1" fillId="0" borderId="0"/>
    <xf numFmtId="0" fontId="44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24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44" fillId="0" borderId="0"/>
    <xf numFmtId="0" fontId="24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10" borderId="29" applyNumberFormat="0" applyFont="0" applyAlignment="0" applyProtection="0"/>
    <xf numFmtId="0" fontId="16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6" fillId="10" borderId="29" applyNumberFormat="0" applyFont="0" applyAlignment="0" applyProtection="0"/>
    <xf numFmtId="0" fontId="16" fillId="10" borderId="29" applyNumberFormat="0" applyFont="0" applyAlignment="0" applyProtection="0"/>
    <xf numFmtId="0" fontId="16" fillId="10" borderId="29" applyNumberFormat="0" applyFont="0" applyAlignment="0" applyProtection="0"/>
    <xf numFmtId="0" fontId="16" fillId="10" borderId="29" applyNumberFormat="0" applyFont="0" applyAlignment="0" applyProtection="0"/>
    <xf numFmtId="0" fontId="16" fillId="10" borderId="29" applyNumberFormat="0" applyFont="0" applyAlignment="0" applyProtection="0"/>
    <xf numFmtId="0" fontId="16" fillId="10" borderId="29" applyNumberFormat="0" applyFont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11" fillId="0" borderId="0"/>
    <xf numFmtId="169" fontId="15" fillId="0" borderId="0">
      <alignment vertical="top"/>
    </xf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2" fontId="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" fontId="37" fillId="3" borderId="0" applyBorder="0">
      <alignment horizontal="right"/>
    </xf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3" fillId="0" borderId="0"/>
  </cellStyleXfs>
  <cellXfs count="184">
    <xf numFmtId="0" fontId="0" fillId="0" borderId="0" xfId="0"/>
    <xf numFmtId="0" fontId="2" fillId="0" borderId="0" xfId="1" applyFont="1" applyFill="1"/>
    <xf numFmtId="0" fontId="2" fillId="0" borderId="0" xfId="1" applyFont="1"/>
    <xf numFmtId="0" fontId="2" fillId="0" borderId="0" xfId="2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0" applyFont="1" applyAlignment="1">
      <alignment horizontal="right"/>
    </xf>
    <xf numFmtId="164" fontId="2" fillId="2" borderId="0" xfId="0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right" vertical="top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distributed" wrapText="1"/>
    </xf>
    <xf numFmtId="0" fontId="7" fillId="0" borderId="1" xfId="1" applyFont="1" applyBorder="1" applyAlignment="1">
      <alignment horizontal="center" vertical="distributed"/>
    </xf>
    <xf numFmtId="49" fontId="9" fillId="3" borderId="6" xfId="1" applyNumberFormat="1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 wrapText="1"/>
      <protection locked="0"/>
    </xf>
    <xf numFmtId="0" fontId="5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left" vertical="center" wrapText="1"/>
      <protection locked="0"/>
    </xf>
    <xf numFmtId="164" fontId="5" fillId="3" borderId="1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49" fontId="1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  <protection locked="0"/>
    </xf>
    <xf numFmtId="49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 applyProtection="1">
      <alignment vertical="center" wrapText="1"/>
      <protection locked="0"/>
    </xf>
    <xf numFmtId="49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8" fillId="2" borderId="7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left" vertical="center" wrapText="1"/>
      <protection locked="0"/>
    </xf>
    <xf numFmtId="167" fontId="2" fillId="0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 applyProtection="1">
      <alignment vertical="center" wrapText="1"/>
      <protection locked="0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vertical="center" wrapText="1"/>
    </xf>
    <xf numFmtId="49" fontId="10" fillId="0" borderId="8" xfId="1" applyNumberFormat="1" applyFont="1" applyFill="1" applyBorder="1" applyAlignment="1" applyProtection="1">
      <alignment vertical="center" wrapTex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49" fontId="10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7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11" xfId="1" applyFont="1" applyFill="1" applyBorder="1" applyAlignment="1" applyProtection="1">
      <alignment vertical="center"/>
      <protection locked="0"/>
    </xf>
    <xf numFmtId="0" fontId="2" fillId="2" borderId="4" xfId="5" applyFont="1" applyFill="1" applyBorder="1" applyAlignment="1" applyProtection="1">
      <alignment vertical="center" wrapText="1"/>
      <protection locked="0"/>
    </xf>
    <xf numFmtId="0" fontId="9" fillId="2" borderId="7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164" fontId="5" fillId="4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 applyProtection="1">
      <alignment horizontal="left" vertical="center" wrapText="1"/>
      <protection locked="0"/>
    </xf>
    <xf numFmtId="0" fontId="2" fillId="3" borderId="4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4" xfId="5" applyFont="1" applyFill="1" applyBorder="1" applyAlignment="1" applyProtection="1">
      <alignment vertical="center" wrapText="1"/>
      <protection locked="0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0" borderId="16" xfId="1" applyNumberFormat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Border="1"/>
    <xf numFmtId="0" fontId="14" fillId="0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1" fontId="14" fillId="0" borderId="0" xfId="1" applyNumberFormat="1" applyFont="1" applyFill="1" applyAlignment="1">
      <alignment horizontal="left" vertical="top"/>
    </xf>
    <xf numFmtId="0" fontId="14" fillId="0" borderId="0" xfId="1" applyFont="1" applyFill="1"/>
    <xf numFmtId="0" fontId="2" fillId="0" borderId="0" xfId="1" applyFont="1" applyFill="1" applyAlignment="1">
      <alignment horizontal="left" wrapText="1"/>
    </xf>
    <xf numFmtId="1" fontId="5" fillId="0" borderId="0" xfId="1" applyNumberFormat="1" applyFont="1" applyFill="1" applyAlignment="1">
      <alignment horizontal="left" vertical="top"/>
    </xf>
    <xf numFmtId="164" fontId="53" fillId="0" borderId="1" xfId="363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5" applyFont="1" applyFill="1" applyBorder="1" applyAlignment="1" applyProtection="1">
      <alignment vertical="center" wrapText="1"/>
      <protection locked="0"/>
    </xf>
    <xf numFmtId="0" fontId="2" fillId="0" borderId="1" xfId="5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wrapText="1"/>
    </xf>
    <xf numFmtId="0" fontId="7" fillId="0" borderId="5" xfId="1" applyFont="1" applyBorder="1"/>
    <xf numFmtId="0" fontId="13" fillId="0" borderId="10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wrapText="1"/>
    </xf>
    <xf numFmtId="0" fontId="5" fillId="0" borderId="0" xfId="1" applyFont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364">
    <cellStyle name=" 1" xfId="9"/>
    <cellStyle name=" 1 2" xfId="10"/>
    <cellStyle name=" 1 3" xfId="11"/>
    <cellStyle name="_2010 СТРУКТУРА СВОД" xfId="7"/>
    <cellStyle name="_2010 СТРУКТУРА-с зарпл." xfId="12"/>
    <cellStyle name="_4.1 и 5 Финпланы" xfId="13"/>
    <cellStyle name="_4.1 и 5 Финпланы (1)" xfId="14"/>
    <cellStyle name="_Copy of ДРСК_1" xfId="15"/>
    <cellStyle name="_ДРСК, ИПР 2010 Приложение 1свод" xfId="16"/>
    <cellStyle name="_Инвест-структура 2011 26.10.10" xfId="17"/>
    <cellStyle name="_Инвест-структура_ХЭС_22.10.2010" xfId="18"/>
    <cellStyle name="_Инвест-структура_ХЭС_29.10.2010" xfId="19"/>
    <cellStyle name="_ИПР 2011-2017  ХЭС  от 21.02.12" xfId="20"/>
    <cellStyle name="_ИПР 2011-2017 ХЭС  10.01.12 ПРАВИЛЬНЫЙ" xfId="21"/>
    <cellStyle name="_ИПР 2011-2017 ХЭС 16.12.11 на РАО" xfId="22"/>
    <cellStyle name="_ИПР 2012 ХЭС  12.01.12" xfId="23"/>
    <cellStyle name="_ИПР 2014-2018 ХЭС 06.12.12" xfId="24"/>
    <cellStyle name="_Книга2" xfId="25"/>
    <cellStyle name="_Книга4" xfId="26"/>
    <cellStyle name="_Лист1" xfId="27"/>
    <cellStyle name="_Лист2" xfId="28"/>
    <cellStyle name="_Модель Стратегия Ленэнерго_3" xfId="29"/>
    <cellStyle name="_Прил 14 ( 29 ноября)" xfId="30"/>
    <cellStyle name="_Прил 25а_ЕАО_25.12.2009" xfId="31"/>
    <cellStyle name="_Прил 25а_свод_02.11.2009" xfId="32"/>
    <cellStyle name="_Прил 4.1, 4.3 ИПР 2013-2017 24.01.12 СЕМЫКИН" xfId="33"/>
    <cellStyle name="_Прил 4_21.04.2009_СВОД" xfId="34"/>
    <cellStyle name="_Прил. 1.2, 2.2" xfId="35"/>
    <cellStyle name="_прил. 1.4" xfId="36"/>
    <cellStyle name="_Прил.1 Финансирование ИПР 2011-2013" xfId="37"/>
    <cellStyle name="_Прил.10 Отчет об исполнении  финплана 2009-2010" xfId="38"/>
    <cellStyle name="_Прил.4 Отчет об источниках финансирования ИПР 2009-2010 ХЭС" xfId="39"/>
    <cellStyle name="_Прил.9 Финплан 2011-2013" xfId="40"/>
    <cellStyle name="_Прилож. Л к регл. РАО ХЭС 28.11.11 1" xfId="41"/>
    <cellStyle name="_Приложение  2.2; 2.3 ИПР 2013 25.12.12" xfId="42"/>
    <cellStyle name="_Приложение 1 - ЮЯ 2010-2012 гг." xfId="43"/>
    <cellStyle name="_Приложение 1.2_ЮЯ" xfId="44"/>
    <cellStyle name="_Приложение 1.4 ИПР 2013г. ХЭС 21.12.12" xfId="45"/>
    <cellStyle name="_Приложение 14" xfId="46"/>
    <cellStyle name="_Приложение 14 ИПР 2013г. ХЭС 24.12.12" xfId="47"/>
    <cellStyle name="_Приложение 2 (3 вариант)" xfId="48"/>
    <cellStyle name="_Приложение 2 в формате Приложения 8" xfId="49"/>
    <cellStyle name="_Приложение 2 фин. модель ДРСК 01.03.2011 г." xfId="50"/>
    <cellStyle name="_Приложение 4 от 11.01.10" xfId="51"/>
    <cellStyle name="_Приложение 5 ИПР 2013-2017" xfId="52"/>
    <cellStyle name="_Приложение 6" xfId="53"/>
    <cellStyle name="_Приложение 6.1_ЕАО от Артура" xfId="54"/>
    <cellStyle name="_Приложение 7.1" xfId="55"/>
    <cellStyle name="_Приложение 8а" xfId="56"/>
    <cellStyle name="_Приложение №1" xfId="57"/>
    <cellStyle name="_Приложение Ж (инвест.стр-ра)" xfId="58"/>
    <cellStyle name="_Приложения  4.1 ОАО ДРСК,4.2 ХЭС" xfId="59"/>
    <cellStyle name="_Приложения 11 г. ХЭС 28.03.11 утв. Чудовым" xfId="60"/>
    <cellStyle name="_Приложения на Прав-во ХЭС 12.01.12" xfId="61"/>
    <cellStyle name="_таблица 14 ЕАО." xfId="62"/>
    <cellStyle name="_таблица 14 Перечень ИПР и план финансирования 2010г ЕАО." xfId="63"/>
    <cellStyle name="_Финплан ДРСК 2011-2013 17.02.10 Семыкин" xfId="64"/>
    <cellStyle name="_ЮЯ_РАО ЭСВ (1)" xfId="65"/>
    <cellStyle name="20% - Акцент1 2" xfId="66"/>
    <cellStyle name="20% - Акцент1 2 2" xfId="67"/>
    <cellStyle name="20% - Акцент1 2 2 2" xfId="68"/>
    <cellStyle name="20% - Акцент1 3" xfId="69"/>
    <cellStyle name="20% - Акцент1 3 2" xfId="70"/>
    <cellStyle name="20% - Акцент2 2" xfId="71"/>
    <cellStyle name="20% - Акцент2 2 2" xfId="72"/>
    <cellStyle name="20% - Акцент2 2 2 2" xfId="73"/>
    <cellStyle name="20% - Акцент2 3" xfId="74"/>
    <cellStyle name="20% - Акцент2 3 2" xfId="75"/>
    <cellStyle name="20% - Акцент3 2" xfId="76"/>
    <cellStyle name="20% - Акцент3 2 2" xfId="77"/>
    <cellStyle name="20% - Акцент3 2 2 2" xfId="78"/>
    <cellStyle name="20% - Акцент3 3" xfId="79"/>
    <cellStyle name="20% - Акцент3 3 2" xfId="80"/>
    <cellStyle name="20% - Акцент4 2" xfId="81"/>
    <cellStyle name="20% - Акцент4 2 2" xfId="82"/>
    <cellStyle name="20% - Акцент4 2 2 2" xfId="83"/>
    <cellStyle name="20% - Акцент4 3" xfId="84"/>
    <cellStyle name="20% - Акцент4 3 2" xfId="85"/>
    <cellStyle name="20% - Акцент5 2" xfId="86"/>
    <cellStyle name="20% - Акцент5 2 2" xfId="87"/>
    <cellStyle name="20% - Акцент6 2" xfId="88"/>
    <cellStyle name="20% - Акцент6 2 2" xfId="89"/>
    <cellStyle name="40% - Акцент1 2" xfId="90"/>
    <cellStyle name="40% - Акцент1 2 2" xfId="91"/>
    <cellStyle name="40% - Акцент1 2 2 2" xfId="92"/>
    <cellStyle name="40% - Акцент1 3" xfId="93"/>
    <cellStyle name="40% - Акцент1 3 2" xfId="94"/>
    <cellStyle name="40% - Акцент2 2" xfId="95"/>
    <cellStyle name="40% - Акцент2 2 2" xfId="96"/>
    <cellStyle name="40% - Акцент3 2" xfId="97"/>
    <cellStyle name="40% - Акцент3 2 2" xfId="98"/>
    <cellStyle name="40% - Акцент3 2 2 2" xfId="99"/>
    <cellStyle name="40% - Акцент3 3" xfId="100"/>
    <cellStyle name="40% - Акцент3 3 2" xfId="101"/>
    <cellStyle name="40% - Акцент4 2" xfId="102"/>
    <cellStyle name="40% - Акцент4 2 2" xfId="103"/>
    <cellStyle name="40% - Акцент4 2 2 2" xfId="104"/>
    <cellStyle name="40% - Акцент4 3" xfId="105"/>
    <cellStyle name="40% - Акцент4 3 2" xfId="106"/>
    <cellStyle name="40% - Акцент5 2" xfId="107"/>
    <cellStyle name="40% - Акцент5 2 2" xfId="108"/>
    <cellStyle name="40% - Акцент6 2" xfId="109"/>
    <cellStyle name="40% - Акцент6 2 2" xfId="110"/>
    <cellStyle name="40% - Акцент6 2 2 2" xfId="111"/>
    <cellStyle name="40% - Акцент6 3" xfId="112"/>
    <cellStyle name="40% - Акцент6 3 2" xfId="113"/>
    <cellStyle name="60% - Акцент1 2" xfId="114"/>
    <cellStyle name="60% - Акцент1 2 2" xfId="115"/>
    <cellStyle name="60% - Акцент1 3" xfId="116"/>
    <cellStyle name="60% - Акцент2 2" xfId="117"/>
    <cellStyle name="60% - Акцент2 2 2" xfId="118"/>
    <cellStyle name="60% - Акцент3 2" xfId="119"/>
    <cellStyle name="60% - Акцент3 2 2" xfId="120"/>
    <cellStyle name="60% - Акцент3 3" xfId="121"/>
    <cellStyle name="60% - Акцент4 2" xfId="122"/>
    <cellStyle name="60% - Акцент4 2 2" xfId="123"/>
    <cellStyle name="60% - Акцент4 3" xfId="124"/>
    <cellStyle name="60% - Акцент5 2" xfId="125"/>
    <cellStyle name="60% - Акцент5 2 2" xfId="126"/>
    <cellStyle name="60% - Акцент6 2" xfId="127"/>
    <cellStyle name="60% - Акцент6 2 2" xfId="128"/>
    <cellStyle name="60% - Акцент6 3" xfId="129"/>
    <cellStyle name="Assumption" xfId="130"/>
    <cellStyle name="Dates" xfId="131"/>
    <cellStyle name="E-mail" xfId="132"/>
    <cellStyle name="Heading" xfId="133"/>
    <cellStyle name="Heading2" xfId="134"/>
    <cellStyle name="Inputs" xfId="135"/>
    <cellStyle name="Normal_Copy of IP_Kamhatskenergo_v_formate_RAO" xfId="136"/>
    <cellStyle name="Table Heading" xfId="137"/>
    <cellStyle name="TableStyleLight1" xfId="138"/>
    <cellStyle name="TableStyleLight1 2" xfId="139"/>
    <cellStyle name="TableStyleLight1 3" xfId="140"/>
    <cellStyle name="Telephone number" xfId="141"/>
    <cellStyle name="Акцент1 2" xfId="142"/>
    <cellStyle name="Акцент1 2 2" xfId="143"/>
    <cellStyle name="Акцент1 3" xfId="144"/>
    <cellStyle name="Акцент2 2" xfId="145"/>
    <cellStyle name="Акцент2 2 2" xfId="146"/>
    <cellStyle name="Акцент3 2" xfId="147"/>
    <cellStyle name="Акцент3 2 2" xfId="148"/>
    <cellStyle name="Акцент4 2" xfId="149"/>
    <cellStyle name="Акцент4 2 2" xfId="150"/>
    <cellStyle name="Акцент4 3" xfId="151"/>
    <cellStyle name="Акцент5 2" xfId="152"/>
    <cellStyle name="Акцент5 2 2" xfId="153"/>
    <cellStyle name="Акцент6 2" xfId="154"/>
    <cellStyle name="Акцент6 2 2" xfId="155"/>
    <cellStyle name="Ввод  2" xfId="156"/>
    <cellStyle name="Ввод  2 2" xfId="157"/>
    <cellStyle name="Ввод  2 2 2" xfId="158"/>
    <cellStyle name="Ввод  2 3" xfId="159"/>
    <cellStyle name="Вывод 2" xfId="160"/>
    <cellStyle name="Вывод 2 2" xfId="161"/>
    <cellStyle name="Вывод 2 2 2" xfId="162"/>
    <cellStyle name="Вывод 2 3" xfId="163"/>
    <cellStyle name="Вывод 3" xfId="164"/>
    <cellStyle name="Вычисление 2" xfId="165"/>
    <cellStyle name="Вычисление 2 2" xfId="166"/>
    <cellStyle name="Вычисление 2 2 2" xfId="167"/>
    <cellStyle name="Вычисление 2 3" xfId="168"/>
    <cellStyle name="Вычисление 3" xfId="169"/>
    <cellStyle name="Заголовок" xfId="170"/>
    <cellStyle name="Заголовок 1 2" xfId="171"/>
    <cellStyle name="Заголовок 1 2 2" xfId="172"/>
    <cellStyle name="Заголовок 1 3" xfId="173"/>
    <cellStyle name="Заголовок 2 2" xfId="174"/>
    <cellStyle name="Заголовок 2 2 2" xfId="175"/>
    <cellStyle name="Заголовок 2 3" xfId="176"/>
    <cellStyle name="Заголовок 3 2" xfId="177"/>
    <cellStyle name="Заголовок 3 2 2" xfId="178"/>
    <cellStyle name="Заголовок 3 3" xfId="179"/>
    <cellStyle name="Заголовок 4 2" xfId="180"/>
    <cellStyle name="Заголовок 4 2 2" xfId="181"/>
    <cellStyle name="Заголовок 4 3" xfId="182"/>
    <cellStyle name="ЗаголовокСтолбца" xfId="183"/>
    <cellStyle name="Значение" xfId="184"/>
    <cellStyle name="Значение 2" xfId="185"/>
    <cellStyle name="Итог 2" xfId="186"/>
    <cellStyle name="Итог 2 2" xfId="187"/>
    <cellStyle name="Итог 2 2 2" xfId="188"/>
    <cellStyle name="Итог 2 3" xfId="189"/>
    <cellStyle name="Итог 3" xfId="190"/>
    <cellStyle name="Контрольная ячейка 2" xfId="191"/>
    <cellStyle name="Контрольная ячейка 2 2" xfId="192"/>
    <cellStyle name="Название 2" xfId="193"/>
    <cellStyle name="Название 2 2" xfId="194"/>
    <cellStyle name="Название 3" xfId="195"/>
    <cellStyle name="Нейтральный 2" xfId="196"/>
    <cellStyle name="Нейтральный 2 2" xfId="197"/>
    <cellStyle name="Обычный" xfId="0" builtinId="0"/>
    <cellStyle name="Обычный 10" xfId="198"/>
    <cellStyle name="Обычный 10 2" xfId="199"/>
    <cellStyle name="Обычный 10 2 2" xfId="200"/>
    <cellStyle name="Обычный 10 2 2 2" xfId="201"/>
    <cellStyle name="Обычный 10 2 3" xfId="202"/>
    <cellStyle name="Обычный 10 2 4" xfId="203"/>
    <cellStyle name="Обычный 10 3" xfId="204"/>
    <cellStyle name="Обычный 10 3 2" xfId="205"/>
    <cellStyle name="Обычный 10 4" xfId="206"/>
    <cellStyle name="Обычный 11" xfId="207"/>
    <cellStyle name="Обычный 11 2" xfId="208"/>
    <cellStyle name="Обычный 11 3" xfId="209"/>
    <cellStyle name="Обычный 11 4" xfId="210"/>
    <cellStyle name="Обычный 11 4 2" xfId="211"/>
    <cellStyle name="Обычный 12" xfId="212"/>
    <cellStyle name="Обычный 12 2" xfId="213"/>
    <cellStyle name="Обычный 12 3" xfId="214"/>
    <cellStyle name="Обычный 12 4" xfId="215"/>
    <cellStyle name="Обычный 12 5" xfId="216"/>
    <cellStyle name="Обычный 13" xfId="217"/>
    <cellStyle name="Обычный 13 2" xfId="218"/>
    <cellStyle name="Обычный 13 3" xfId="219"/>
    <cellStyle name="Обычный 14" xfId="220"/>
    <cellStyle name="Обычный 15" xfId="221"/>
    <cellStyle name="Обычный 15 2" xfId="222"/>
    <cellStyle name="Обычный 16" xfId="223"/>
    <cellStyle name="Обычный 17" xfId="224"/>
    <cellStyle name="Обычный 17 2" xfId="225"/>
    <cellStyle name="Обычный 18" xfId="226"/>
    <cellStyle name="Обычный 18 2" xfId="227"/>
    <cellStyle name="Обычный 18 3" xfId="228"/>
    <cellStyle name="Обычный 19" xfId="229"/>
    <cellStyle name="Обычный 19 2" xfId="230"/>
    <cellStyle name="Обычный 2" xfId="231"/>
    <cellStyle name="Обычный 2 10" xfId="232"/>
    <cellStyle name="Обычный 2 2" xfId="233"/>
    <cellStyle name="Обычный 2 2 2" xfId="234"/>
    <cellStyle name="Обычный 2 3" xfId="235"/>
    <cellStyle name="Обычный 2 5" xfId="236"/>
    <cellStyle name="Обычный 20" xfId="237"/>
    <cellStyle name="Обычный 20 2" xfId="238"/>
    <cellStyle name="Обычный 21" xfId="239"/>
    <cellStyle name="Обычный 22" xfId="240"/>
    <cellStyle name="Обычный 23" xfId="241"/>
    <cellStyle name="Обычный 23 2" xfId="242"/>
    <cellStyle name="Обычный 24" xfId="243"/>
    <cellStyle name="Обычный 24 2" xfId="244"/>
    <cellStyle name="Обычный 24 3" xfId="245"/>
    <cellStyle name="Обычный 3" xfId="246"/>
    <cellStyle name="Обычный 3 2" xfId="247"/>
    <cellStyle name="Обычный 3 2 2" xfId="248"/>
    <cellStyle name="Обычный 3 3" xfId="6"/>
    <cellStyle name="Обычный 3 3 2" xfId="249"/>
    <cellStyle name="Обычный 3 3 3" xfId="250"/>
    <cellStyle name="Обычный 3 4" xfId="251"/>
    <cellStyle name="Обычный 3_Книга4" xfId="252"/>
    <cellStyle name="Обычный 4" xfId="253"/>
    <cellStyle name="Обычный 4 2" xfId="254"/>
    <cellStyle name="Обычный 4 3" xfId="255"/>
    <cellStyle name="Обычный 4 3 2" xfId="256"/>
    <cellStyle name="Обычный 4 3 2 2" xfId="257"/>
    <cellStyle name="Обычный 4 3 2 2 2" xfId="258"/>
    <cellStyle name="Обычный 4 3 2 3" xfId="259"/>
    <cellStyle name="Обычный 4 3 3" xfId="260"/>
    <cellStyle name="Обычный 4 3 3 2" xfId="261"/>
    <cellStyle name="Обычный 4 3 4" xfId="262"/>
    <cellStyle name="Обычный 4 4" xfId="263"/>
    <cellStyle name="Обычный 4 4 2" xfId="264"/>
    <cellStyle name="Обычный 4 5" xfId="265"/>
    <cellStyle name="Обычный 4 6" xfId="266"/>
    <cellStyle name="Обычный 5" xfId="267"/>
    <cellStyle name="Обычный 5 2" xfId="268"/>
    <cellStyle name="Обычный 5 2 2" xfId="269"/>
    <cellStyle name="Обычный 5 3" xfId="270"/>
    <cellStyle name="Обычный 5 3 2" xfId="271"/>
    <cellStyle name="Обычный 5 4" xfId="272"/>
    <cellStyle name="Обычный 5_Все прил 2012-2017 (коррект ПР) ЕАО" xfId="273"/>
    <cellStyle name="Обычный 6" xfId="274"/>
    <cellStyle name="Обычный 6 2" xfId="275"/>
    <cellStyle name="Обычный 6 2 2" xfId="276"/>
    <cellStyle name="Обычный 6 3" xfId="277"/>
    <cellStyle name="Обычный 6 4" xfId="278"/>
    <cellStyle name="Обычный 7" xfId="279"/>
    <cellStyle name="Обычный 7 2" xfId="280"/>
    <cellStyle name="Обычный 7 2 2" xfId="281"/>
    <cellStyle name="Обычный 7 2 3" xfId="282"/>
    <cellStyle name="Обычный 7 3" xfId="283"/>
    <cellStyle name="Обычный 7 4" xfId="284"/>
    <cellStyle name="Обычный 7 5" xfId="285"/>
    <cellStyle name="Обычный 8" xfId="286"/>
    <cellStyle name="Обычный 8 2" xfId="287"/>
    <cellStyle name="Обычный 8 28" xfId="288"/>
    <cellStyle name="Обычный 8 28 2" xfId="289"/>
    <cellStyle name="Обычный 8_Прил 6.1, 6,2, 6,3 факт ЕИ" xfId="290"/>
    <cellStyle name="Обычный 9" xfId="291"/>
    <cellStyle name="Обычный 9 2" xfId="292"/>
    <cellStyle name="Обычный 9 3" xfId="293"/>
    <cellStyle name="Обычный_Лист1_1" xfId="4"/>
    <cellStyle name="Обычный_Приложение 1.4 ХЭС 03.08.12" xfId="363"/>
    <cellStyle name="Обычный_Приложение 14 ИПР 2013г. ХЭС 24.12.12" xfId="3"/>
    <cellStyle name="Обычный_Приложения 2011 от 24.01.11 ХЭС" xfId="8"/>
    <cellStyle name="Обычный_ХЭС ИПР 2013 г. Прил 1.2,1.3,1.4,2.2,2.3,4.1,4.2,14" xfId="1"/>
    <cellStyle name="Плохой 2" xfId="294"/>
    <cellStyle name="Плохой 2 2" xfId="295"/>
    <cellStyle name="Пояснение 2" xfId="296"/>
    <cellStyle name="Пояснение 2 2" xfId="297"/>
    <cellStyle name="Примечание 2" xfId="298"/>
    <cellStyle name="Примечание 2 2" xfId="299"/>
    <cellStyle name="Примечание 2 2 2" xfId="300"/>
    <cellStyle name="Примечание 2 2 2 2" xfId="301"/>
    <cellStyle name="Примечание 2 2 3" xfId="302"/>
    <cellStyle name="Примечание 2 3" xfId="303"/>
    <cellStyle name="Примечание 3" xfId="304"/>
    <cellStyle name="Примечание 3 2" xfId="305"/>
    <cellStyle name="Примечание 3 2 2" xfId="306"/>
    <cellStyle name="Примечание 3 3" xfId="307"/>
    <cellStyle name="Процентный 2" xfId="308"/>
    <cellStyle name="Процентный 2 2" xfId="309"/>
    <cellStyle name="Процентный 2 2 2" xfId="310"/>
    <cellStyle name="Процентный 2 3" xfId="311"/>
    <cellStyle name="Процентный 3" xfId="312"/>
    <cellStyle name="Процентный 3 2" xfId="313"/>
    <cellStyle name="Процентный 3 3" xfId="314"/>
    <cellStyle name="Процентный 4" xfId="315"/>
    <cellStyle name="Процентный 4 2" xfId="316"/>
    <cellStyle name="Процентный 5" xfId="317"/>
    <cellStyle name="Связанная ячейка 2" xfId="318"/>
    <cellStyle name="Связанная ячейка 2 2" xfId="319"/>
    <cellStyle name="Стиль 1" xfId="320"/>
    <cellStyle name="Стиль 1 2" xfId="321"/>
    <cellStyle name="Стиль 1 2 2" xfId="322"/>
    <cellStyle name="Стиль 1 3" xfId="323"/>
    <cellStyle name="Стиль 1 3 2" xfId="2"/>
    <cellStyle name="Стиль 1 4" xfId="324"/>
    <cellStyle name="Стиль 1 5" xfId="325"/>
    <cellStyle name="Стиль 1_1.2 ХЭС" xfId="326"/>
    <cellStyle name="Стиль 1_Приложения на Прав-во ХЭС 12.01.12" xfId="5"/>
    <cellStyle name="Текст предупреждения 2" xfId="327"/>
    <cellStyle name="Текст предупреждения 2 2" xfId="328"/>
    <cellStyle name="Финансовый 2" xfId="329"/>
    <cellStyle name="Финансовый 2 2" xfId="330"/>
    <cellStyle name="Финансовый 2 2 2" xfId="331"/>
    <cellStyle name="Финансовый 2 2 3" xfId="332"/>
    <cellStyle name="Финансовый 2 3" xfId="333"/>
    <cellStyle name="Финансовый 2 3 2" xfId="334"/>
    <cellStyle name="Финансовый 2 3 3" xfId="335"/>
    <cellStyle name="Финансовый 2 4" xfId="336"/>
    <cellStyle name="Финансовый 2 5" xfId="337"/>
    <cellStyle name="Финансовый 3" xfId="338"/>
    <cellStyle name="Финансовый 3 2" xfId="339"/>
    <cellStyle name="Финансовый 3 2 2" xfId="340"/>
    <cellStyle name="Финансовый 3 2 2 2" xfId="341"/>
    <cellStyle name="Финансовый 3 2 3" xfId="342"/>
    <cellStyle name="Финансовый 3 2 4" xfId="343"/>
    <cellStyle name="Финансовый 3 3" xfId="344"/>
    <cellStyle name="Финансовый 3 3 2" xfId="345"/>
    <cellStyle name="Финансовый 3 4" xfId="346"/>
    <cellStyle name="Финансовый 4" xfId="347"/>
    <cellStyle name="Финансовый 4 2" xfId="348"/>
    <cellStyle name="Финансовый 4 3" xfId="349"/>
    <cellStyle name="Финансовый 4 4" xfId="350"/>
    <cellStyle name="Финансовый 4 4 2" xfId="351"/>
    <cellStyle name="Финансовый 4 4 3" xfId="352"/>
    <cellStyle name="Финансовый 4 5" xfId="353"/>
    <cellStyle name="Финансовый 5" xfId="354"/>
    <cellStyle name="Финансовый 5 2" xfId="355"/>
    <cellStyle name="Финансовый 6" xfId="356"/>
    <cellStyle name="Финансовый 7" xfId="357"/>
    <cellStyle name="Финансовый 7 2" xfId="358"/>
    <cellStyle name="Финансовый 9" xfId="359"/>
    <cellStyle name="Формула" xfId="360"/>
    <cellStyle name="Хороший 2" xfId="361"/>
    <cellStyle name="Хороший 2 2" xfId="36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2"/>
  <sheetViews>
    <sheetView showZeros="0" tabSelected="1" topLeftCell="A4" zoomScale="60" zoomScaleNormal="60" workbookViewId="0">
      <pane xSplit="2" ySplit="14" topLeftCell="C24" activePane="bottomRight" state="frozen"/>
      <selection activeCell="A4" sqref="A4"/>
      <selection pane="topRight" activeCell="C4" sqref="C4"/>
      <selection pane="bottomLeft" activeCell="A18" sqref="A18"/>
      <selection pane="bottomRight" activeCell="AB104" sqref="AB104"/>
    </sheetView>
  </sheetViews>
  <sheetFormatPr defaultColWidth="10.28515625" defaultRowHeight="15.75" x14ac:dyDescent="0.25"/>
  <cols>
    <col min="1" max="1" width="10.140625" style="1" customWidth="1"/>
    <col min="2" max="2" width="63.28515625" style="1" customWidth="1"/>
    <col min="3" max="3" width="9.28515625" style="1" customWidth="1"/>
    <col min="4" max="4" width="10.28515625" style="1" customWidth="1"/>
    <col min="5" max="5" width="9.42578125" style="1" customWidth="1"/>
    <col min="6" max="6" width="10.140625" style="1" customWidth="1"/>
    <col min="7" max="7" width="30.7109375" style="1" customWidth="1"/>
    <col min="8" max="8" width="9.7109375" style="1" customWidth="1"/>
    <col min="9" max="9" width="29.140625" style="1" customWidth="1"/>
    <col min="10" max="10" width="12.7109375" style="1" customWidth="1"/>
    <col min="11" max="11" width="8.28515625" style="1" customWidth="1"/>
    <col min="12" max="12" width="9.42578125" style="1" customWidth="1"/>
    <col min="13" max="13" width="17.28515625" style="1" customWidth="1"/>
    <col min="14" max="14" width="21.85546875" style="1" customWidth="1"/>
    <col min="15" max="15" width="11.28515625" style="1" customWidth="1"/>
    <col min="16" max="16" width="8.42578125" style="1" customWidth="1"/>
    <col min="17" max="17" width="17.140625" style="1" customWidth="1"/>
    <col min="18" max="18" width="11.5703125" style="1" customWidth="1"/>
    <col min="19" max="19" width="10.140625" style="1" customWidth="1"/>
    <col min="20" max="20" width="10.85546875" style="1" customWidth="1"/>
    <col min="21" max="21" width="8" style="1" customWidth="1"/>
    <col min="22" max="22" width="11.42578125" style="2" customWidth="1"/>
    <col min="23" max="25" width="10" style="2" customWidth="1"/>
    <col min="26" max="26" width="8.42578125" style="2" customWidth="1"/>
    <col min="27" max="27" width="15.42578125" style="2" customWidth="1"/>
    <col min="28" max="28" width="11.85546875" style="2" customWidth="1"/>
    <col min="29" max="29" width="12.7109375" style="2" customWidth="1"/>
    <col min="30" max="30" width="8.28515625" style="2" customWidth="1"/>
    <col min="31" max="31" width="9.140625" style="2" customWidth="1"/>
    <col min="32" max="32" width="14.42578125" style="2" customWidth="1"/>
    <col min="33" max="33" width="36.140625" style="2" customWidth="1"/>
    <col min="34" max="34" width="12.140625" style="2" customWidth="1"/>
    <col min="35" max="35" width="8.28515625" style="2" customWidth="1"/>
    <col min="36" max="16384" width="10.28515625" style="1"/>
  </cols>
  <sheetData>
    <row r="1" spans="1:83" x14ac:dyDescent="0.25">
      <c r="AI1" s="3" t="s">
        <v>0</v>
      </c>
    </row>
    <row r="2" spans="1:83" x14ac:dyDescent="0.25">
      <c r="AI2" s="3" t="s">
        <v>1</v>
      </c>
    </row>
    <row r="3" spans="1:83" x14ac:dyDescent="0.25">
      <c r="AI3" s="3" t="s">
        <v>2</v>
      </c>
    </row>
    <row r="4" spans="1:83" x14ac:dyDescent="0.25">
      <c r="AH4" s="4"/>
      <c r="AI4" s="4"/>
    </row>
    <row r="5" spans="1:83" x14ac:dyDescent="0.25">
      <c r="A5" s="174" t="s">
        <v>149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</row>
    <row r="7" spans="1:83" x14ac:dyDescent="0.25">
      <c r="AF7" s="5"/>
      <c r="AG7" s="5"/>
      <c r="AH7" s="5"/>
      <c r="AI7" s="3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7"/>
      <c r="CC7" s="7"/>
      <c r="CD7" s="7"/>
      <c r="CE7" s="7"/>
    </row>
    <row r="8" spans="1:83" x14ac:dyDescent="0.25">
      <c r="AF8" s="8"/>
      <c r="AG8" s="8"/>
      <c r="AH8" s="8"/>
      <c r="AI8" s="3"/>
    </row>
    <row r="9" spans="1:83" ht="21" customHeight="1" x14ac:dyDescent="0.25">
      <c r="AF9" s="5"/>
      <c r="AG9" s="5"/>
      <c r="AH9" s="5"/>
      <c r="AI9" s="3"/>
    </row>
    <row r="10" spans="1:83" ht="24" customHeight="1" x14ac:dyDescent="0.25">
      <c r="R10" s="9"/>
      <c r="AF10" s="5"/>
      <c r="AG10" s="5"/>
      <c r="AH10" s="5"/>
      <c r="AI10" s="10"/>
    </row>
    <row r="11" spans="1:83" ht="18" customHeight="1" x14ac:dyDescent="0.25">
      <c r="AF11" s="5"/>
      <c r="AG11" s="5"/>
      <c r="AH11" s="5"/>
      <c r="AI11" s="3"/>
    </row>
    <row r="12" spans="1:83" x14ac:dyDescent="0.25">
      <c r="AF12" s="5"/>
      <c r="AG12" s="5"/>
      <c r="AH12" s="5"/>
      <c r="AI12" s="3"/>
    </row>
    <row r="13" spans="1:83" ht="13.5" customHeight="1" x14ac:dyDescent="0.25">
      <c r="AI13" s="4"/>
    </row>
    <row r="14" spans="1:83" ht="27.75" customHeight="1" x14ac:dyDescent="0.25">
      <c r="A14" s="167" t="s">
        <v>3</v>
      </c>
      <c r="B14" s="167" t="s">
        <v>4</v>
      </c>
      <c r="C14" s="175" t="s">
        <v>5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/>
      <c r="Q14" s="167" t="s">
        <v>6</v>
      </c>
      <c r="R14" s="167"/>
      <c r="S14" s="167"/>
      <c r="T14" s="167"/>
      <c r="U14" s="167"/>
      <c r="V14" s="168" t="s">
        <v>7</v>
      </c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78"/>
    </row>
    <row r="15" spans="1:83" ht="21" customHeight="1" x14ac:dyDescent="0.25">
      <c r="A15" s="167"/>
      <c r="B15" s="167"/>
      <c r="C15" s="179" t="s">
        <v>8</v>
      </c>
      <c r="D15" s="180"/>
      <c r="E15" s="180"/>
      <c r="F15" s="181"/>
      <c r="G15" s="182" t="s">
        <v>9</v>
      </c>
      <c r="H15" s="182"/>
      <c r="I15" s="182"/>
      <c r="J15" s="182"/>
      <c r="K15" s="182" t="s">
        <v>10</v>
      </c>
      <c r="L15" s="182"/>
      <c r="M15" s="182"/>
      <c r="N15" s="182"/>
      <c r="O15" s="182"/>
      <c r="P15" s="183" t="s">
        <v>11</v>
      </c>
      <c r="Q15" s="167"/>
      <c r="R15" s="167"/>
      <c r="S15" s="167"/>
      <c r="T15" s="167"/>
      <c r="U15" s="167"/>
      <c r="V15" s="167" t="s">
        <v>8</v>
      </c>
      <c r="W15" s="167"/>
      <c r="X15" s="167"/>
      <c r="Y15" s="167"/>
      <c r="Z15" s="168" t="s">
        <v>9</v>
      </c>
      <c r="AA15" s="168"/>
      <c r="AB15" s="168"/>
      <c r="AC15" s="168"/>
      <c r="AD15" s="168" t="s">
        <v>10</v>
      </c>
      <c r="AE15" s="168"/>
      <c r="AF15" s="168"/>
      <c r="AG15" s="168"/>
      <c r="AH15" s="168"/>
      <c r="AI15" s="169" t="s">
        <v>12</v>
      </c>
    </row>
    <row r="16" spans="1:83" ht="74.25" customHeight="1" x14ac:dyDescent="0.25">
      <c r="A16" s="11"/>
      <c r="B16" s="11" t="s">
        <v>13</v>
      </c>
      <c r="C16" s="12" t="s">
        <v>14</v>
      </c>
      <c r="D16" s="13" t="s">
        <v>15</v>
      </c>
      <c r="E16" s="14" t="s">
        <v>16</v>
      </c>
      <c r="F16" s="14" t="s">
        <v>17</v>
      </c>
      <c r="G16" s="12" t="s">
        <v>14</v>
      </c>
      <c r="H16" s="13" t="s">
        <v>15</v>
      </c>
      <c r="I16" s="13" t="s">
        <v>18</v>
      </c>
      <c r="J16" s="13" t="s">
        <v>19</v>
      </c>
      <c r="K16" s="12" t="s">
        <v>20</v>
      </c>
      <c r="L16" s="13" t="s">
        <v>15</v>
      </c>
      <c r="M16" s="12" t="s">
        <v>21</v>
      </c>
      <c r="N16" s="12" t="s">
        <v>22</v>
      </c>
      <c r="O16" s="13" t="s">
        <v>23</v>
      </c>
      <c r="P16" s="183"/>
      <c r="Q16" s="12" t="s">
        <v>24</v>
      </c>
      <c r="R16" s="12" t="s">
        <v>25</v>
      </c>
      <c r="S16" s="12" t="s">
        <v>26</v>
      </c>
      <c r="T16" s="15" t="s">
        <v>27</v>
      </c>
      <c r="U16" s="12" t="s">
        <v>28</v>
      </c>
      <c r="V16" s="16" t="s">
        <v>14</v>
      </c>
      <c r="W16" s="17" t="s">
        <v>29</v>
      </c>
      <c r="X16" s="14" t="s">
        <v>16</v>
      </c>
      <c r="Y16" s="14" t="s">
        <v>30</v>
      </c>
      <c r="Z16" s="16" t="s">
        <v>14</v>
      </c>
      <c r="AA16" s="18" t="s">
        <v>15</v>
      </c>
      <c r="AB16" s="18" t="s">
        <v>18</v>
      </c>
      <c r="AC16" s="18" t="s">
        <v>19</v>
      </c>
      <c r="AD16" s="16" t="s">
        <v>20</v>
      </c>
      <c r="AE16" s="18" t="s">
        <v>15</v>
      </c>
      <c r="AF16" s="16" t="s">
        <v>21</v>
      </c>
      <c r="AG16" s="16" t="s">
        <v>22</v>
      </c>
      <c r="AH16" s="18" t="s">
        <v>23</v>
      </c>
      <c r="AI16" s="170"/>
    </row>
    <row r="17" spans="1:35" ht="39.75" customHeight="1" x14ac:dyDescent="0.25">
      <c r="A17" s="19"/>
      <c r="B17" s="20" t="s">
        <v>31</v>
      </c>
      <c r="C17" s="21"/>
      <c r="D17" s="21"/>
      <c r="E17" s="22"/>
      <c r="F17" s="21"/>
      <c r="G17" s="21"/>
      <c r="H17" s="22"/>
      <c r="I17" s="22"/>
      <c r="J17" s="23" t="s">
        <v>151</v>
      </c>
      <c r="K17" s="21"/>
      <c r="L17" s="22"/>
      <c r="M17" s="22"/>
      <c r="N17" s="22"/>
      <c r="O17" s="24" t="s">
        <v>32</v>
      </c>
      <c r="P17" s="22"/>
      <c r="Q17" s="25">
        <f>Q18</f>
        <v>613.0086500000001</v>
      </c>
      <c r="R17" s="25">
        <f>R18</f>
        <v>4.2940000000000005</v>
      </c>
      <c r="S17" s="25">
        <f>S18</f>
        <v>361.09974999999997</v>
      </c>
      <c r="T17" s="25">
        <f>T18</f>
        <v>218.624</v>
      </c>
      <c r="U17" s="25">
        <f>U18</f>
        <v>28.9909</v>
      </c>
      <c r="V17" s="26"/>
      <c r="W17" s="26"/>
      <c r="X17" s="26"/>
      <c r="Y17" s="26"/>
      <c r="Z17" s="21"/>
      <c r="AA17" s="26"/>
      <c r="AB17" s="26"/>
      <c r="AC17" s="23" t="s">
        <v>166</v>
      </c>
      <c r="AD17" s="26"/>
      <c r="AE17" s="26"/>
      <c r="AF17" s="26"/>
      <c r="AG17" s="26"/>
      <c r="AH17" s="27" t="str">
        <f>AH82</f>
        <v>28,208 км</v>
      </c>
      <c r="AI17" s="28"/>
    </row>
    <row r="18" spans="1:35" x14ac:dyDescent="0.25">
      <c r="A18" s="29" t="s">
        <v>33</v>
      </c>
      <c r="B18" s="30" t="s">
        <v>34</v>
      </c>
      <c r="C18" s="21"/>
      <c r="D18" s="21"/>
      <c r="E18" s="22"/>
      <c r="F18" s="21"/>
      <c r="G18" s="27"/>
      <c r="H18" s="22"/>
      <c r="I18" s="22"/>
      <c r="J18" s="23"/>
      <c r="K18" s="21"/>
      <c r="L18" s="22"/>
      <c r="M18" s="22"/>
      <c r="N18" s="22"/>
      <c r="O18" s="22"/>
      <c r="P18" s="22"/>
      <c r="Q18" s="31">
        <f>Q19+Q127</f>
        <v>613.0086500000001</v>
      </c>
      <c r="R18" s="31">
        <f>R19+R127</f>
        <v>4.2940000000000005</v>
      </c>
      <c r="S18" s="31">
        <f>S19+S127</f>
        <v>361.09974999999997</v>
      </c>
      <c r="T18" s="31">
        <f>T19+T127</f>
        <v>218.624</v>
      </c>
      <c r="U18" s="31">
        <f>U19+U127</f>
        <v>28.9909</v>
      </c>
      <c r="V18" s="26"/>
      <c r="W18" s="26"/>
      <c r="X18" s="26"/>
      <c r="Y18" s="26"/>
      <c r="Z18" s="27"/>
      <c r="AA18" s="26"/>
      <c r="AB18" s="26"/>
      <c r="AC18" s="23"/>
      <c r="AD18" s="26"/>
      <c r="AE18" s="26"/>
      <c r="AF18" s="26"/>
      <c r="AG18" s="26"/>
      <c r="AH18" s="26"/>
      <c r="AI18" s="28"/>
    </row>
    <row r="19" spans="1:35" x14ac:dyDescent="0.25">
      <c r="A19" s="29" t="s">
        <v>35</v>
      </c>
      <c r="B19" s="30" t="s">
        <v>36</v>
      </c>
      <c r="C19" s="21"/>
      <c r="D19" s="21"/>
      <c r="E19" s="22"/>
      <c r="F19" s="21"/>
      <c r="G19" s="27"/>
      <c r="H19" s="22"/>
      <c r="I19" s="22"/>
      <c r="J19" s="23"/>
      <c r="K19" s="21"/>
      <c r="L19" s="22"/>
      <c r="M19" s="22"/>
      <c r="N19" s="22"/>
      <c r="O19" s="22"/>
      <c r="P19" s="22"/>
      <c r="Q19" s="31">
        <f>Q20+Q82</f>
        <v>610.03165000000013</v>
      </c>
      <c r="R19" s="31">
        <f>R20+R82</f>
        <v>4.2940000000000005</v>
      </c>
      <c r="S19" s="31">
        <f>S20+S82</f>
        <v>361.09974999999997</v>
      </c>
      <c r="T19" s="31">
        <f>T20+T82</f>
        <v>215.64699999999999</v>
      </c>
      <c r="U19" s="31">
        <f>U20+U82</f>
        <v>28.9909</v>
      </c>
      <c r="V19" s="26"/>
      <c r="W19" s="26"/>
      <c r="X19" s="26"/>
      <c r="Y19" s="26"/>
      <c r="Z19" s="27"/>
      <c r="AA19" s="26"/>
      <c r="AB19" s="26"/>
      <c r="AC19" s="23"/>
      <c r="AD19" s="26"/>
      <c r="AE19" s="26"/>
      <c r="AF19" s="26"/>
      <c r="AG19" s="26"/>
      <c r="AH19" s="26"/>
      <c r="AI19" s="28"/>
    </row>
    <row r="20" spans="1:35" x14ac:dyDescent="0.25">
      <c r="A20" s="29" t="s">
        <v>37</v>
      </c>
      <c r="B20" s="30" t="s">
        <v>38</v>
      </c>
      <c r="C20" s="21"/>
      <c r="D20" s="21"/>
      <c r="E20" s="22"/>
      <c r="F20" s="21"/>
      <c r="G20" s="27"/>
      <c r="H20" s="22"/>
      <c r="I20" s="22"/>
      <c r="J20" s="23" t="s">
        <v>151</v>
      </c>
      <c r="K20" s="21"/>
      <c r="L20" s="22"/>
      <c r="M20" s="22"/>
      <c r="N20" s="22"/>
      <c r="O20" s="24" t="s">
        <v>32</v>
      </c>
      <c r="P20" s="22"/>
      <c r="Q20" s="31">
        <f>Q21+Q44+Q45+Q48+Q49+Q51+Q55+Q71+Q77+Q80</f>
        <v>368.32965000000007</v>
      </c>
      <c r="R20" s="31">
        <f>R21+R44+R45+R48+R49+R51+R55+R71+R77+R80</f>
        <v>1.911</v>
      </c>
      <c r="S20" s="31">
        <f>S21+S44+S45+S48+S49+S51+S55+S71+S77+S80</f>
        <v>196.76774999999998</v>
      </c>
      <c r="T20" s="31">
        <f>T21+T44+T45+T48+T49+T51+T55+T71+T77+T80</f>
        <v>153.245</v>
      </c>
      <c r="U20" s="31">
        <f>U21+U44+U45+U48+U49+U51+U55+U71+U77+U80</f>
        <v>16.405899999999999</v>
      </c>
      <c r="V20" s="26"/>
      <c r="W20" s="26"/>
      <c r="X20" s="26"/>
      <c r="Y20" s="26"/>
      <c r="Z20" s="27"/>
      <c r="AA20" s="26"/>
      <c r="AB20" s="26"/>
      <c r="AC20" s="23"/>
      <c r="AD20" s="26"/>
      <c r="AE20" s="26"/>
      <c r="AF20" s="26"/>
      <c r="AG20" s="26"/>
      <c r="AH20" s="26"/>
      <c r="AI20" s="28"/>
    </row>
    <row r="21" spans="1:35" x14ac:dyDescent="0.25">
      <c r="A21" s="32" t="s">
        <v>39</v>
      </c>
      <c r="B21" s="33" t="s">
        <v>40</v>
      </c>
      <c r="C21" s="34"/>
      <c r="D21" s="34"/>
      <c r="E21" s="35"/>
      <c r="F21" s="34"/>
      <c r="G21" s="36"/>
      <c r="H21" s="35"/>
      <c r="I21" s="35"/>
      <c r="J21" s="37"/>
      <c r="K21" s="34"/>
      <c r="L21" s="35"/>
      <c r="M21" s="35"/>
      <c r="N21" s="35"/>
      <c r="O21" s="35"/>
      <c r="P21" s="35"/>
      <c r="Q21" s="38">
        <f>Q22+Q36</f>
        <v>339.12215000000003</v>
      </c>
      <c r="R21" s="38">
        <f>R22+R36</f>
        <v>0.625</v>
      </c>
      <c r="S21" s="38">
        <f>S22+S36</f>
        <v>174.01425</v>
      </c>
      <c r="T21" s="38">
        <f>T22+T36</f>
        <v>148.077</v>
      </c>
      <c r="U21" s="38">
        <f>U22+U36</f>
        <v>16.405899999999999</v>
      </c>
      <c r="V21" s="14"/>
      <c r="W21" s="14"/>
      <c r="X21" s="14"/>
      <c r="Y21" s="14"/>
      <c r="Z21" s="36"/>
      <c r="AA21" s="14"/>
      <c r="AB21" s="14"/>
      <c r="AC21" s="37"/>
      <c r="AD21" s="14"/>
      <c r="AE21" s="14"/>
      <c r="AF21" s="14"/>
      <c r="AG21" s="14"/>
      <c r="AH21" s="14"/>
      <c r="AI21" s="39"/>
    </row>
    <row r="22" spans="1:35" x14ac:dyDescent="0.25">
      <c r="A22" s="32"/>
      <c r="B22" s="40" t="s">
        <v>41</v>
      </c>
      <c r="C22" s="34"/>
      <c r="D22" s="34"/>
      <c r="E22" s="35"/>
      <c r="F22" s="34"/>
      <c r="G22" s="36"/>
      <c r="H22" s="35"/>
      <c r="I22" s="35"/>
      <c r="J22" s="41"/>
      <c r="K22" s="34"/>
      <c r="L22" s="35"/>
      <c r="M22" s="35"/>
      <c r="N22" s="35"/>
      <c r="O22" s="35"/>
      <c r="P22" s="35"/>
      <c r="Q22" s="38">
        <f>Q23+Q30</f>
        <v>142.7792</v>
      </c>
      <c r="R22" s="38">
        <f>R23+R30</f>
        <v>0.625</v>
      </c>
      <c r="S22" s="38">
        <f>S23+S30</f>
        <v>136.55420000000001</v>
      </c>
      <c r="T22" s="38">
        <f>T23+T30</f>
        <v>0</v>
      </c>
      <c r="U22" s="38">
        <f>U23+U30</f>
        <v>5.6</v>
      </c>
      <c r="V22" s="14"/>
      <c r="W22" s="14"/>
      <c r="X22" s="14"/>
      <c r="Y22" s="14"/>
      <c r="Z22" s="36"/>
      <c r="AA22" s="14"/>
      <c r="AB22" s="14"/>
      <c r="AC22" s="41"/>
      <c r="AD22" s="14"/>
      <c r="AE22" s="14"/>
      <c r="AF22" s="14"/>
      <c r="AG22" s="14"/>
      <c r="AH22" s="14"/>
      <c r="AI22" s="39"/>
    </row>
    <row r="23" spans="1:35" x14ac:dyDescent="0.25">
      <c r="A23" s="32"/>
      <c r="B23" s="40" t="s">
        <v>42</v>
      </c>
      <c r="C23" s="34"/>
      <c r="D23" s="34"/>
      <c r="E23" s="35"/>
      <c r="F23" s="34"/>
      <c r="G23" s="36"/>
      <c r="H23" s="35"/>
      <c r="I23" s="35"/>
      <c r="J23" s="41"/>
      <c r="K23" s="34"/>
      <c r="L23" s="35"/>
      <c r="M23" s="35"/>
      <c r="N23" s="35"/>
      <c r="O23" s="42"/>
      <c r="P23" s="35"/>
      <c r="Q23" s="38">
        <f>Q24+Q26+Q27+Q28</f>
        <v>142.1542</v>
      </c>
      <c r="R23" s="38">
        <f>R24+R26+R27+R28</f>
        <v>0</v>
      </c>
      <c r="S23" s="38">
        <f>S24+S26+S27+S28</f>
        <v>136.55420000000001</v>
      </c>
      <c r="T23" s="38">
        <f>T24+T26+T27+T28</f>
        <v>0</v>
      </c>
      <c r="U23" s="38">
        <f>U24+U26+U27+U28</f>
        <v>5.6</v>
      </c>
      <c r="V23" s="14"/>
      <c r="W23" s="14"/>
      <c r="X23" s="14"/>
      <c r="Y23" s="14"/>
      <c r="Z23" s="36"/>
      <c r="AA23" s="14"/>
      <c r="AB23" s="14"/>
      <c r="AC23" s="41"/>
      <c r="AD23" s="14"/>
      <c r="AE23" s="14"/>
      <c r="AF23" s="14"/>
      <c r="AG23" s="14"/>
      <c r="AH23" s="14"/>
      <c r="AI23" s="39"/>
    </row>
    <row r="24" spans="1:35" x14ac:dyDescent="0.25">
      <c r="A24" s="32"/>
      <c r="B24" s="40" t="s">
        <v>43</v>
      </c>
      <c r="C24" s="34"/>
      <c r="D24" s="34"/>
      <c r="E24" s="35"/>
      <c r="F24" s="34"/>
      <c r="G24" s="36"/>
      <c r="H24" s="35"/>
      <c r="I24" s="35"/>
      <c r="J24" s="41"/>
      <c r="K24" s="34"/>
      <c r="L24" s="35"/>
      <c r="M24" s="35"/>
      <c r="N24" s="35"/>
      <c r="O24" s="43"/>
      <c r="P24" s="35"/>
      <c r="Q24" s="38">
        <f>Q25</f>
        <v>120.1172</v>
      </c>
      <c r="R24" s="38">
        <f>R25</f>
        <v>0</v>
      </c>
      <c r="S24" s="38">
        <f>S25</f>
        <v>114.5172</v>
      </c>
      <c r="T24" s="38">
        <f>T25</f>
        <v>0</v>
      </c>
      <c r="U24" s="38">
        <f>U25</f>
        <v>5.6</v>
      </c>
      <c r="V24" s="14"/>
      <c r="W24" s="14"/>
      <c r="X24" s="14"/>
      <c r="Y24" s="14"/>
      <c r="Z24" s="36"/>
      <c r="AA24" s="14"/>
      <c r="AB24" s="14"/>
      <c r="AC24" s="41"/>
      <c r="AD24" s="14"/>
      <c r="AE24" s="14"/>
      <c r="AF24" s="14"/>
      <c r="AG24" s="14"/>
      <c r="AH24" s="14"/>
      <c r="AI24" s="39"/>
    </row>
    <row r="25" spans="1:35" ht="60" x14ac:dyDescent="0.25">
      <c r="A25" s="44" t="s">
        <v>44</v>
      </c>
      <c r="B25" s="45" t="s">
        <v>45</v>
      </c>
      <c r="C25" s="46"/>
      <c r="D25" s="34"/>
      <c r="E25" s="35"/>
      <c r="F25" s="34"/>
      <c r="G25" s="36"/>
      <c r="H25" s="35"/>
      <c r="I25" s="35"/>
      <c r="J25" s="47"/>
      <c r="K25" s="48">
        <v>1984</v>
      </c>
      <c r="L25" s="48">
        <v>25</v>
      </c>
      <c r="M25" s="49" t="s">
        <v>46</v>
      </c>
      <c r="N25" s="49"/>
      <c r="O25" s="50">
        <v>140.80000000000001</v>
      </c>
      <c r="P25" s="35"/>
      <c r="Q25" s="51">
        <f>SUM(R25:U25)</f>
        <v>120.1172</v>
      </c>
      <c r="R25" s="52"/>
      <c r="S25" s="53">
        <v>114.5172</v>
      </c>
      <c r="T25" s="52"/>
      <c r="U25" s="54">
        <v>5.6</v>
      </c>
      <c r="V25" s="14"/>
      <c r="W25" s="14"/>
      <c r="X25" s="14"/>
      <c r="Y25" s="14"/>
      <c r="Z25" s="36"/>
      <c r="AA25" s="14"/>
      <c r="AB25" s="52"/>
      <c r="AC25" s="47"/>
      <c r="AD25" s="14"/>
      <c r="AE25" s="14"/>
      <c r="AF25" s="14"/>
      <c r="AG25" s="14"/>
      <c r="AH25" s="14"/>
      <c r="AI25" s="39"/>
    </row>
    <row r="26" spans="1:35" x14ac:dyDescent="0.25">
      <c r="A26" s="44"/>
      <c r="B26" s="40" t="s">
        <v>47</v>
      </c>
      <c r="C26" s="46"/>
      <c r="D26" s="34"/>
      <c r="E26" s="35"/>
      <c r="F26" s="34"/>
      <c r="G26" s="36"/>
      <c r="H26" s="35"/>
      <c r="I26" s="35"/>
      <c r="J26" s="41"/>
      <c r="K26" s="34"/>
      <c r="L26" s="35"/>
      <c r="M26" s="55"/>
      <c r="N26" s="55"/>
      <c r="O26" s="35"/>
      <c r="P26" s="35"/>
      <c r="Q26" s="38"/>
      <c r="R26" s="38"/>
      <c r="S26" s="38"/>
      <c r="T26" s="38"/>
      <c r="U26" s="38"/>
      <c r="V26" s="14"/>
      <c r="W26" s="14"/>
      <c r="X26" s="14"/>
      <c r="Y26" s="14"/>
      <c r="Z26" s="36"/>
      <c r="AA26" s="14"/>
      <c r="AB26" s="14"/>
      <c r="AC26" s="41"/>
      <c r="AD26" s="14"/>
      <c r="AE26" s="14"/>
      <c r="AF26" s="14"/>
      <c r="AG26" s="14"/>
      <c r="AH26" s="14"/>
      <c r="AI26" s="39"/>
    </row>
    <row r="27" spans="1:35" x14ac:dyDescent="0.25">
      <c r="A27" s="44"/>
      <c r="B27" s="40" t="s">
        <v>48</v>
      </c>
      <c r="C27" s="46"/>
      <c r="D27" s="34"/>
      <c r="E27" s="35"/>
      <c r="F27" s="34"/>
      <c r="G27" s="36"/>
      <c r="H27" s="35"/>
      <c r="I27" s="35"/>
      <c r="J27" s="41"/>
      <c r="K27" s="34"/>
      <c r="L27" s="35"/>
      <c r="M27" s="55"/>
      <c r="N27" s="55"/>
      <c r="O27" s="41"/>
      <c r="P27" s="35"/>
      <c r="Q27" s="38"/>
      <c r="R27" s="38"/>
      <c r="S27" s="38"/>
      <c r="T27" s="38"/>
      <c r="U27" s="38"/>
      <c r="V27" s="14"/>
      <c r="W27" s="14"/>
      <c r="X27" s="14"/>
      <c r="Y27" s="14"/>
      <c r="Z27" s="36"/>
      <c r="AA27" s="14"/>
      <c r="AB27" s="14"/>
      <c r="AC27" s="41"/>
      <c r="AD27" s="14"/>
      <c r="AE27" s="14"/>
      <c r="AF27" s="14"/>
      <c r="AG27" s="14"/>
      <c r="AH27" s="14"/>
      <c r="AI27" s="39"/>
    </row>
    <row r="28" spans="1:35" x14ac:dyDescent="0.25">
      <c r="A28" s="44"/>
      <c r="B28" s="40" t="s">
        <v>49</v>
      </c>
      <c r="C28" s="46"/>
      <c r="D28" s="34"/>
      <c r="E28" s="35"/>
      <c r="F28" s="34"/>
      <c r="G28" s="36"/>
      <c r="H28" s="35"/>
      <c r="I28" s="35"/>
      <c r="J28" s="41"/>
      <c r="K28" s="34"/>
      <c r="L28" s="35"/>
      <c r="M28" s="35"/>
      <c r="N28" s="35"/>
      <c r="O28" s="43"/>
      <c r="P28" s="35"/>
      <c r="Q28" s="38">
        <f>Q29</f>
        <v>22.036999999999999</v>
      </c>
      <c r="R28" s="38">
        <f t="shared" ref="R28:U28" si="0">R29</f>
        <v>0</v>
      </c>
      <c r="S28" s="38">
        <f t="shared" si="0"/>
        <v>22.036999999999999</v>
      </c>
      <c r="T28" s="38">
        <f t="shared" si="0"/>
        <v>0</v>
      </c>
      <c r="U28" s="38">
        <f t="shared" si="0"/>
        <v>0</v>
      </c>
      <c r="V28" s="38">
        <f>SUM(V29:V29)</f>
        <v>0</v>
      </c>
      <c r="W28" s="38">
        <f>SUM(W29:W29)</f>
        <v>0</v>
      </c>
      <c r="X28" s="38">
        <f>SUM(X29:X29)</f>
        <v>0</v>
      </c>
      <c r="Y28" s="38">
        <f>SUM(Y29:Y29)</f>
        <v>0</v>
      </c>
      <c r="Z28" s="36"/>
      <c r="AA28" s="14"/>
      <c r="AB28" s="14"/>
      <c r="AC28" s="41"/>
      <c r="AD28" s="14"/>
      <c r="AE28" s="14"/>
      <c r="AF28" s="14"/>
      <c r="AG28" s="14"/>
      <c r="AH28" s="14"/>
      <c r="AI28" s="39"/>
    </row>
    <row r="29" spans="1:35" ht="27.75" customHeight="1" x14ac:dyDescent="0.25">
      <c r="A29" s="57" t="s">
        <v>57</v>
      </c>
      <c r="B29" s="95" t="s">
        <v>91</v>
      </c>
      <c r="C29" s="59"/>
      <c r="D29" s="60"/>
      <c r="E29" s="48"/>
      <c r="F29" s="60"/>
      <c r="G29" s="61"/>
      <c r="H29" s="48"/>
      <c r="I29" s="48"/>
      <c r="J29" s="75"/>
      <c r="K29" s="61"/>
      <c r="L29" s="48"/>
      <c r="M29" s="62"/>
      <c r="N29" s="96"/>
      <c r="O29" s="97"/>
      <c r="P29" s="48"/>
      <c r="Q29" s="98">
        <f>SUM(R29:U29)</f>
        <v>22.036999999999999</v>
      </c>
      <c r="R29" s="63"/>
      <c r="S29" s="64">
        <v>22.036999999999999</v>
      </c>
      <c r="T29" s="63"/>
      <c r="U29" s="63"/>
      <c r="V29" s="93"/>
      <c r="W29" s="14"/>
      <c r="X29" s="14"/>
      <c r="Y29" s="14"/>
      <c r="Z29" s="36"/>
      <c r="AA29" s="14"/>
      <c r="AB29" s="14"/>
      <c r="AC29" s="47"/>
      <c r="AD29" s="14"/>
      <c r="AE29" s="14"/>
      <c r="AF29" s="14"/>
      <c r="AG29" s="14"/>
      <c r="AH29" s="14"/>
      <c r="AI29" s="39"/>
    </row>
    <row r="30" spans="1:35" x14ac:dyDescent="0.25">
      <c r="A30" s="44"/>
      <c r="B30" s="40" t="s">
        <v>50</v>
      </c>
      <c r="C30" s="34"/>
      <c r="D30" s="34"/>
      <c r="E30" s="35"/>
      <c r="F30" s="34"/>
      <c r="G30" s="36"/>
      <c r="H30" s="35"/>
      <c r="I30" s="35"/>
      <c r="J30" s="47"/>
      <c r="K30" s="34"/>
      <c r="L30" s="35"/>
      <c r="M30" s="35"/>
      <c r="N30" s="35"/>
      <c r="O30" s="35"/>
      <c r="P30" s="35"/>
      <c r="Q30" s="38">
        <f>Q33</f>
        <v>0.625</v>
      </c>
      <c r="R30" s="38">
        <f>R33</f>
        <v>0.625</v>
      </c>
      <c r="S30" s="38">
        <f>S33</f>
        <v>0</v>
      </c>
      <c r="T30" s="38">
        <f>T33</f>
        <v>0</v>
      </c>
      <c r="U30" s="38">
        <f>U33</f>
        <v>0</v>
      </c>
      <c r="V30" s="14"/>
      <c r="W30" s="14"/>
      <c r="X30" s="14"/>
      <c r="Y30" s="14"/>
      <c r="Z30" s="36"/>
      <c r="AA30" s="14"/>
      <c r="AB30" s="14"/>
      <c r="AC30" s="47"/>
      <c r="AD30" s="14"/>
      <c r="AE30" s="14"/>
      <c r="AF30" s="14"/>
      <c r="AG30" s="14"/>
      <c r="AH30" s="14"/>
      <c r="AI30" s="39"/>
    </row>
    <row r="31" spans="1:35" x14ac:dyDescent="0.25">
      <c r="A31" s="44"/>
      <c r="B31" s="40" t="s">
        <v>51</v>
      </c>
      <c r="C31" s="34"/>
      <c r="D31" s="34"/>
      <c r="E31" s="35"/>
      <c r="F31" s="34"/>
      <c r="G31" s="36"/>
      <c r="H31" s="35"/>
      <c r="I31" s="35"/>
      <c r="J31" s="47"/>
      <c r="K31" s="34"/>
      <c r="L31" s="35"/>
      <c r="M31" s="35"/>
      <c r="N31" s="35"/>
      <c r="O31" s="35"/>
      <c r="P31" s="35"/>
      <c r="Q31" s="52"/>
      <c r="R31" s="52"/>
      <c r="S31" s="52"/>
      <c r="T31" s="52"/>
      <c r="U31" s="52"/>
      <c r="V31" s="14"/>
      <c r="W31" s="14"/>
      <c r="X31" s="14"/>
      <c r="Y31" s="14"/>
      <c r="Z31" s="36"/>
      <c r="AA31" s="14"/>
      <c r="AB31" s="14"/>
      <c r="AC31" s="47"/>
      <c r="AD31" s="14"/>
      <c r="AE31" s="14"/>
      <c r="AF31" s="14"/>
      <c r="AG31" s="14"/>
      <c r="AH31" s="14"/>
      <c r="AI31" s="39"/>
    </row>
    <row r="32" spans="1:35" x14ac:dyDescent="0.25">
      <c r="A32" s="44"/>
      <c r="B32" s="40" t="s">
        <v>52</v>
      </c>
      <c r="C32" s="34"/>
      <c r="D32" s="34"/>
      <c r="E32" s="35"/>
      <c r="F32" s="34"/>
      <c r="G32" s="11"/>
      <c r="H32" s="35"/>
      <c r="I32" s="35"/>
      <c r="J32" s="41"/>
      <c r="K32" s="34"/>
      <c r="L32" s="35"/>
      <c r="M32" s="35"/>
      <c r="N32" s="35"/>
      <c r="O32" s="35"/>
      <c r="P32" s="35"/>
      <c r="Q32" s="52"/>
      <c r="R32" s="52"/>
      <c r="S32" s="52"/>
      <c r="T32" s="52"/>
      <c r="U32" s="52"/>
      <c r="V32" s="14"/>
      <c r="W32" s="14"/>
      <c r="X32" s="14"/>
      <c r="Y32" s="14"/>
      <c r="Z32" s="11"/>
      <c r="AA32" s="14"/>
      <c r="AB32" s="14"/>
      <c r="AC32" s="41"/>
      <c r="AD32" s="14"/>
      <c r="AE32" s="14"/>
      <c r="AF32" s="14"/>
      <c r="AG32" s="14"/>
      <c r="AH32" s="14"/>
      <c r="AI32" s="39"/>
    </row>
    <row r="33" spans="1:35" x14ac:dyDescent="0.25">
      <c r="A33" s="44"/>
      <c r="B33" s="40" t="s">
        <v>53</v>
      </c>
      <c r="C33" s="34"/>
      <c r="D33" s="34"/>
      <c r="E33" s="35"/>
      <c r="F33" s="34"/>
      <c r="G33" s="36"/>
      <c r="H33" s="35"/>
      <c r="I33" s="35"/>
      <c r="J33" s="47"/>
      <c r="K33" s="34"/>
      <c r="L33" s="35"/>
      <c r="M33" s="35"/>
      <c r="N33" s="35"/>
      <c r="O33" s="35"/>
      <c r="P33" s="35"/>
      <c r="Q33" s="38">
        <f>Q34</f>
        <v>0.625</v>
      </c>
      <c r="R33" s="38">
        <f t="shared" ref="R33:U33" si="1">R34</f>
        <v>0.625</v>
      </c>
      <c r="S33" s="38">
        <f t="shared" si="1"/>
        <v>0</v>
      </c>
      <c r="T33" s="38">
        <f t="shared" si="1"/>
        <v>0</v>
      </c>
      <c r="U33" s="38">
        <f t="shared" si="1"/>
        <v>0</v>
      </c>
      <c r="V33" s="14"/>
      <c r="W33" s="14"/>
      <c r="X33" s="14"/>
      <c r="Y33" s="14"/>
      <c r="Z33" s="36"/>
      <c r="AA33" s="14"/>
      <c r="AB33" s="14"/>
      <c r="AC33" s="47"/>
      <c r="AD33" s="14"/>
      <c r="AE33" s="14"/>
      <c r="AF33" s="14"/>
      <c r="AG33" s="14"/>
      <c r="AH33" s="14"/>
      <c r="AI33" s="39"/>
    </row>
    <row r="34" spans="1:35" ht="25.5" customHeight="1" x14ac:dyDescent="0.25">
      <c r="A34" s="44" t="s">
        <v>62</v>
      </c>
      <c r="B34" s="165" t="s">
        <v>150</v>
      </c>
      <c r="C34" s="34"/>
      <c r="D34" s="34"/>
      <c r="E34" s="35"/>
      <c r="F34" s="34"/>
      <c r="G34" s="36"/>
      <c r="H34" s="35"/>
      <c r="I34" s="35"/>
      <c r="J34" s="47"/>
      <c r="K34" s="34"/>
      <c r="L34" s="35"/>
      <c r="M34" s="35"/>
      <c r="N34" s="35"/>
      <c r="O34" s="35"/>
      <c r="P34" s="35"/>
      <c r="Q34" s="52">
        <f>SUM(R34:U34)</f>
        <v>0.625</v>
      </c>
      <c r="R34" s="52">
        <v>0.625</v>
      </c>
      <c r="S34" s="52"/>
      <c r="T34" s="52"/>
      <c r="U34" s="52"/>
      <c r="V34" s="14"/>
      <c r="W34" s="14"/>
      <c r="X34" s="14"/>
      <c r="Y34" s="14"/>
      <c r="Z34" s="36"/>
      <c r="AA34" s="14"/>
      <c r="AB34" s="14"/>
      <c r="AC34" s="47"/>
      <c r="AD34" s="14"/>
      <c r="AE34" s="14"/>
      <c r="AF34" s="14"/>
      <c r="AG34" s="14"/>
      <c r="AH34" s="14"/>
      <c r="AI34" s="39"/>
    </row>
    <row r="35" spans="1:35" x14ac:dyDescent="0.25">
      <c r="A35" s="44"/>
      <c r="B35" s="40" t="s">
        <v>54</v>
      </c>
      <c r="C35" s="34"/>
      <c r="D35" s="34"/>
      <c r="E35" s="35"/>
      <c r="F35" s="34"/>
      <c r="G35" s="36"/>
      <c r="H35" s="35"/>
      <c r="I35" s="35"/>
      <c r="J35" s="47"/>
      <c r="K35" s="34"/>
      <c r="L35" s="35"/>
      <c r="M35" s="35"/>
      <c r="N35" s="35"/>
      <c r="O35" s="35"/>
      <c r="P35" s="35"/>
      <c r="Q35" s="52"/>
      <c r="R35" s="52"/>
      <c r="S35" s="52"/>
      <c r="T35" s="52"/>
      <c r="U35" s="52"/>
      <c r="V35" s="14"/>
      <c r="W35" s="14"/>
      <c r="X35" s="14"/>
      <c r="Y35" s="14"/>
      <c r="Z35" s="36"/>
      <c r="AA35" s="14"/>
      <c r="AB35" s="14"/>
      <c r="AC35" s="47"/>
      <c r="AD35" s="14"/>
      <c r="AE35" s="14"/>
      <c r="AF35" s="14"/>
      <c r="AG35" s="14"/>
      <c r="AH35" s="14"/>
      <c r="AI35" s="39"/>
    </row>
    <row r="36" spans="1:35" x14ac:dyDescent="0.25">
      <c r="A36" s="44"/>
      <c r="B36" s="40" t="s">
        <v>55</v>
      </c>
      <c r="C36" s="34"/>
      <c r="D36" s="34"/>
      <c r="E36" s="35"/>
      <c r="F36" s="34"/>
      <c r="G36" s="36"/>
      <c r="H36" s="35"/>
      <c r="I36" s="35"/>
      <c r="J36" s="41" t="str">
        <f>J37</f>
        <v>92 МВА</v>
      </c>
      <c r="K36" s="34"/>
      <c r="L36" s="35"/>
      <c r="M36" s="35"/>
      <c r="N36" s="35"/>
      <c r="O36" s="35"/>
      <c r="P36" s="35"/>
      <c r="Q36" s="38">
        <f>Q37+Q41+Q43</f>
        <v>196.34295</v>
      </c>
      <c r="R36" s="38">
        <f>R37+R41+R43</f>
        <v>0</v>
      </c>
      <c r="S36" s="38">
        <f>S37+S41+S43</f>
        <v>37.460050000000003</v>
      </c>
      <c r="T36" s="38">
        <f>T37+T41+T43</f>
        <v>148.077</v>
      </c>
      <c r="U36" s="38">
        <f>U37+U41+U43</f>
        <v>10.805899999999999</v>
      </c>
      <c r="V36" s="14"/>
      <c r="W36" s="14"/>
      <c r="X36" s="14"/>
      <c r="Y36" s="14"/>
      <c r="Z36" s="36"/>
      <c r="AA36" s="14"/>
      <c r="AB36" s="14"/>
      <c r="AC36" s="41"/>
      <c r="AD36" s="14"/>
      <c r="AE36" s="14"/>
      <c r="AF36" s="14"/>
      <c r="AG36" s="14"/>
      <c r="AH36" s="14"/>
      <c r="AI36" s="39"/>
    </row>
    <row r="37" spans="1:35" x14ac:dyDescent="0.25">
      <c r="A37" s="44"/>
      <c r="B37" s="56" t="s">
        <v>56</v>
      </c>
      <c r="C37" s="34"/>
      <c r="D37" s="34"/>
      <c r="E37" s="35"/>
      <c r="F37" s="34"/>
      <c r="G37" s="36"/>
      <c r="H37" s="35"/>
      <c r="I37" s="35"/>
      <c r="J37" s="62" t="s">
        <v>151</v>
      </c>
      <c r="K37" s="34"/>
      <c r="L37" s="35"/>
      <c r="M37" s="35"/>
      <c r="N37" s="35"/>
      <c r="O37" s="35"/>
      <c r="P37" s="35"/>
      <c r="Q37" s="38">
        <f>SUM(Q38:Q40)</f>
        <v>188.268</v>
      </c>
      <c r="R37" s="38">
        <f t="shared" ref="R37:U37" si="2">SUM(R38:R40)</f>
        <v>0</v>
      </c>
      <c r="S37" s="38">
        <f t="shared" si="2"/>
        <v>30.805</v>
      </c>
      <c r="T37" s="38">
        <f t="shared" si="2"/>
        <v>148.077</v>
      </c>
      <c r="U37" s="38">
        <f t="shared" si="2"/>
        <v>9.3859999999999992</v>
      </c>
      <c r="V37" s="38"/>
      <c r="W37" s="38"/>
      <c r="X37" s="38"/>
      <c r="Y37" s="38"/>
      <c r="Z37" s="36"/>
      <c r="AA37" s="14"/>
      <c r="AB37" s="14"/>
      <c r="AC37" s="41"/>
      <c r="AD37" s="14"/>
      <c r="AE37" s="14"/>
      <c r="AF37" s="14"/>
      <c r="AG37" s="14"/>
      <c r="AH37" s="14"/>
      <c r="AI37" s="39"/>
    </row>
    <row r="38" spans="1:35" ht="90" customHeight="1" x14ac:dyDescent="0.25">
      <c r="A38" s="57" t="s">
        <v>63</v>
      </c>
      <c r="B38" s="58" t="s">
        <v>58</v>
      </c>
      <c r="C38" s="59"/>
      <c r="D38" s="60"/>
      <c r="E38" s="48"/>
      <c r="F38" s="60"/>
      <c r="G38" s="61" t="s">
        <v>59</v>
      </c>
      <c r="H38" s="48">
        <v>25</v>
      </c>
      <c r="I38" s="62" t="s">
        <v>60</v>
      </c>
      <c r="J38" s="62" t="s">
        <v>61</v>
      </c>
      <c r="K38" s="60"/>
      <c r="L38" s="48"/>
      <c r="M38" s="48"/>
      <c r="N38" s="48"/>
      <c r="O38" s="48"/>
      <c r="P38" s="48"/>
      <c r="Q38" s="63">
        <f>SUM(R38:U38)</f>
        <v>98.912000000000006</v>
      </c>
      <c r="R38" s="63"/>
      <c r="S38" s="64">
        <v>6.6619999999999999</v>
      </c>
      <c r="T38" s="63">
        <v>89.933000000000007</v>
      </c>
      <c r="U38" s="63">
        <v>2.3169999999999997</v>
      </c>
      <c r="V38" s="63"/>
      <c r="W38" s="63"/>
      <c r="X38" s="63"/>
      <c r="Y38" s="63"/>
      <c r="Z38" s="61"/>
      <c r="AA38" s="65"/>
      <c r="AB38" s="14"/>
      <c r="AC38" s="66"/>
      <c r="AD38" s="14"/>
      <c r="AE38" s="14"/>
      <c r="AF38" s="14"/>
      <c r="AG38" s="14"/>
      <c r="AH38" s="14"/>
      <c r="AI38" s="39"/>
    </row>
    <row r="39" spans="1:35" ht="33.75" customHeight="1" x14ac:dyDescent="0.25">
      <c r="A39" s="57" t="s">
        <v>71</v>
      </c>
      <c r="B39" s="68" t="s">
        <v>64</v>
      </c>
      <c r="C39" s="59"/>
      <c r="D39" s="60"/>
      <c r="E39" s="48"/>
      <c r="F39" s="60"/>
      <c r="G39" s="61">
        <v>1984</v>
      </c>
      <c r="H39" s="48">
        <v>25</v>
      </c>
      <c r="I39" s="62" t="s">
        <v>65</v>
      </c>
      <c r="J39" s="62" t="s">
        <v>66</v>
      </c>
      <c r="K39" s="60"/>
      <c r="L39" s="48"/>
      <c r="M39" s="48"/>
      <c r="N39" s="48"/>
      <c r="O39" s="48"/>
      <c r="P39" s="48"/>
      <c r="Q39" s="63">
        <f>SUM(R39:U39)</f>
        <v>62.773000000000003</v>
      </c>
      <c r="R39" s="67"/>
      <c r="S39" s="63">
        <v>24.143000000000001</v>
      </c>
      <c r="T39" s="67">
        <v>35.584000000000003</v>
      </c>
      <c r="U39" s="63">
        <v>3.0459999999999998</v>
      </c>
      <c r="V39" s="63"/>
      <c r="W39" s="63"/>
      <c r="X39" s="63"/>
      <c r="Y39" s="63"/>
      <c r="Z39" s="61"/>
      <c r="AA39" s="14"/>
      <c r="AB39" s="14"/>
      <c r="AC39" s="47"/>
      <c r="AD39" s="14"/>
      <c r="AE39" s="14"/>
      <c r="AF39" s="14"/>
      <c r="AG39" s="14"/>
      <c r="AH39" s="14"/>
      <c r="AI39" s="39"/>
    </row>
    <row r="40" spans="1:35" ht="27.75" customHeight="1" x14ac:dyDescent="0.25">
      <c r="A40" s="57" t="s">
        <v>74</v>
      </c>
      <c r="B40" s="100" t="s">
        <v>95</v>
      </c>
      <c r="C40" s="59"/>
      <c r="D40" s="60"/>
      <c r="E40" s="48"/>
      <c r="F40" s="60"/>
      <c r="G40" s="61"/>
      <c r="H40" s="48"/>
      <c r="I40" s="101"/>
      <c r="J40" s="75"/>
      <c r="K40" s="60"/>
      <c r="L40" s="48"/>
      <c r="M40" s="48"/>
      <c r="N40" s="48"/>
      <c r="O40" s="48"/>
      <c r="P40" s="48"/>
      <c r="Q40" s="63">
        <f>SUM(R40:U40)</f>
        <v>26.582999999999998</v>
      </c>
      <c r="R40" s="63"/>
      <c r="S40" s="64"/>
      <c r="T40" s="63">
        <v>22.56</v>
      </c>
      <c r="U40" s="63">
        <v>4.0229999999999997</v>
      </c>
      <c r="V40" s="63"/>
      <c r="W40" s="52"/>
      <c r="X40" s="52"/>
      <c r="Y40" s="52"/>
      <c r="Z40" s="36"/>
      <c r="AA40" s="14"/>
      <c r="AB40" s="14"/>
      <c r="AC40" s="47"/>
      <c r="AD40" s="14"/>
      <c r="AE40" s="14"/>
      <c r="AF40" s="14"/>
      <c r="AG40" s="14"/>
      <c r="AH40" s="14"/>
      <c r="AI40" s="39"/>
    </row>
    <row r="41" spans="1:35" ht="18.75" x14ac:dyDescent="0.25">
      <c r="A41" s="69"/>
      <c r="B41" s="70" t="s">
        <v>67</v>
      </c>
      <c r="C41" s="60"/>
      <c r="D41" s="60"/>
      <c r="E41" s="48"/>
      <c r="F41" s="60"/>
      <c r="G41" s="61"/>
      <c r="H41" s="48"/>
      <c r="I41" s="71"/>
      <c r="J41" s="72"/>
      <c r="K41" s="60"/>
      <c r="L41" s="48"/>
      <c r="M41" s="48"/>
      <c r="N41" s="48"/>
      <c r="O41" s="48"/>
      <c r="P41" s="48"/>
      <c r="Q41" s="73">
        <f>Q42</f>
        <v>8.0749499999999994</v>
      </c>
      <c r="R41" s="73">
        <f t="shared" ref="R41:U41" si="3">R42</f>
        <v>0</v>
      </c>
      <c r="S41" s="73">
        <f t="shared" si="3"/>
        <v>6.6550500000000001</v>
      </c>
      <c r="T41" s="73">
        <f t="shared" si="3"/>
        <v>0</v>
      </c>
      <c r="U41" s="73">
        <f t="shared" si="3"/>
        <v>1.4198999999999999</v>
      </c>
      <c r="V41" s="63"/>
      <c r="W41" s="63"/>
      <c r="X41" s="63"/>
      <c r="Y41" s="63"/>
      <c r="Z41" s="61"/>
      <c r="AA41" s="14"/>
      <c r="AB41" s="14"/>
      <c r="AC41" s="41"/>
      <c r="AD41" s="14"/>
      <c r="AE41" s="14"/>
      <c r="AF41" s="14"/>
      <c r="AG41" s="14"/>
      <c r="AH41" s="14"/>
      <c r="AI41" s="39"/>
    </row>
    <row r="42" spans="1:35" ht="27" customHeight="1" x14ac:dyDescent="0.25">
      <c r="A42" s="57" t="s">
        <v>76</v>
      </c>
      <c r="B42" s="103" t="s">
        <v>99</v>
      </c>
      <c r="C42" s="60"/>
      <c r="D42" s="60"/>
      <c r="E42" s="48"/>
      <c r="F42" s="60"/>
      <c r="G42" s="61"/>
      <c r="H42" s="48"/>
      <c r="I42" s="104"/>
      <c r="J42" s="75"/>
      <c r="K42" s="60"/>
      <c r="L42" s="48"/>
      <c r="M42" s="48"/>
      <c r="N42" s="48"/>
      <c r="O42" s="48"/>
      <c r="P42" s="48"/>
      <c r="Q42" s="98">
        <f>SUM(R42:U42)</f>
        <v>8.0749499999999994</v>
      </c>
      <c r="R42" s="63"/>
      <c r="S42" s="64">
        <v>6.6550500000000001</v>
      </c>
      <c r="T42" s="63"/>
      <c r="U42" s="63">
        <v>1.4198999999999999</v>
      </c>
      <c r="V42" s="63"/>
      <c r="W42" s="52"/>
      <c r="X42" s="52"/>
      <c r="Y42" s="52"/>
      <c r="Z42" s="36"/>
      <c r="AA42" s="14"/>
      <c r="AB42" s="14"/>
      <c r="AC42" s="47"/>
      <c r="AD42" s="14"/>
      <c r="AE42" s="14"/>
      <c r="AF42" s="14"/>
      <c r="AG42" s="14"/>
      <c r="AH42" s="14"/>
      <c r="AI42" s="39"/>
    </row>
    <row r="43" spans="1:35" ht="18.75" x14ac:dyDescent="0.25">
      <c r="A43" s="69"/>
      <c r="B43" s="74" t="s">
        <v>68</v>
      </c>
      <c r="C43" s="60"/>
      <c r="D43" s="60"/>
      <c r="E43" s="48"/>
      <c r="F43" s="60"/>
      <c r="G43" s="61"/>
      <c r="H43" s="48"/>
      <c r="I43" s="48"/>
      <c r="J43" s="75"/>
      <c r="K43" s="60"/>
      <c r="L43" s="48"/>
      <c r="M43" s="48"/>
      <c r="N43" s="48"/>
      <c r="O43" s="48"/>
      <c r="P43" s="48"/>
      <c r="Q43" s="63"/>
      <c r="R43" s="63"/>
      <c r="S43" s="63"/>
      <c r="T43" s="63"/>
      <c r="U43" s="63"/>
      <c r="V43" s="63"/>
      <c r="W43" s="63"/>
      <c r="X43" s="63"/>
      <c r="Y43" s="63"/>
      <c r="Z43" s="61"/>
      <c r="AA43" s="14"/>
      <c r="AB43" s="14"/>
      <c r="AC43" s="47"/>
      <c r="AD43" s="14"/>
      <c r="AE43" s="14"/>
      <c r="AF43" s="14"/>
      <c r="AG43" s="14"/>
      <c r="AH43" s="14"/>
      <c r="AI43" s="39"/>
    </row>
    <row r="44" spans="1:35" ht="31.5" x14ac:dyDescent="0.25">
      <c r="A44" s="76" t="s">
        <v>69</v>
      </c>
      <c r="B44" s="77" t="s">
        <v>70</v>
      </c>
      <c r="C44" s="60"/>
      <c r="D44" s="60"/>
      <c r="E44" s="48"/>
      <c r="F44" s="60"/>
      <c r="G44" s="61"/>
      <c r="H44" s="48"/>
      <c r="I44" s="48"/>
      <c r="J44" s="75"/>
      <c r="K44" s="60"/>
      <c r="L44" s="48"/>
      <c r="M44" s="48"/>
      <c r="N44" s="48"/>
      <c r="O44" s="48"/>
      <c r="P44" s="48"/>
      <c r="Q44" s="73"/>
      <c r="R44" s="73"/>
      <c r="S44" s="73"/>
      <c r="T44" s="73"/>
      <c r="U44" s="73"/>
      <c r="V44" s="63"/>
      <c r="W44" s="63"/>
      <c r="X44" s="63"/>
      <c r="Y44" s="63"/>
      <c r="Z44" s="61"/>
      <c r="AA44" s="14"/>
      <c r="AB44" s="14"/>
      <c r="AC44" s="47"/>
      <c r="AD44" s="14"/>
      <c r="AE44" s="14"/>
      <c r="AF44" s="14"/>
      <c r="AG44" s="14"/>
      <c r="AH44" s="14"/>
      <c r="AI44" s="39"/>
    </row>
    <row r="45" spans="1:35" x14ac:dyDescent="0.25">
      <c r="A45" s="32" t="s">
        <v>72</v>
      </c>
      <c r="B45" s="80" t="s">
        <v>73</v>
      </c>
      <c r="C45" s="34"/>
      <c r="D45" s="34"/>
      <c r="E45" s="35"/>
      <c r="F45" s="34"/>
      <c r="G45" s="36"/>
      <c r="H45" s="35"/>
      <c r="I45" s="35"/>
      <c r="J45" s="47"/>
      <c r="K45" s="34"/>
      <c r="L45" s="35"/>
      <c r="M45" s="35"/>
      <c r="N45" s="35"/>
      <c r="O45" s="35"/>
      <c r="P45" s="35"/>
      <c r="Q45" s="38">
        <f>SUM(Q46:Q47)</f>
        <v>3.738</v>
      </c>
      <c r="R45" s="38">
        <f>SUM(R46:R47)</f>
        <v>0</v>
      </c>
      <c r="S45" s="38">
        <f>SUM(S46:S47)</f>
        <v>3.738</v>
      </c>
      <c r="T45" s="38">
        <f>SUM(T46:T47)</f>
        <v>0</v>
      </c>
      <c r="U45" s="38">
        <f>SUM(U46:U47)</f>
        <v>0</v>
      </c>
      <c r="V45" s="38"/>
      <c r="W45" s="38"/>
      <c r="X45" s="38"/>
      <c r="Y45" s="38"/>
      <c r="Z45" s="36"/>
      <c r="AA45" s="81"/>
      <c r="AB45" s="14"/>
      <c r="AC45" s="47"/>
      <c r="AD45" s="14"/>
      <c r="AE45" s="14"/>
      <c r="AF45" s="14"/>
      <c r="AG45" s="14"/>
      <c r="AH45" s="14"/>
      <c r="AI45" s="39"/>
    </row>
    <row r="46" spans="1:35" ht="36.75" customHeight="1" x14ac:dyDescent="0.25">
      <c r="A46" s="44" t="s">
        <v>79</v>
      </c>
      <c r="B46" s="82" t="s">
        <v>75</v>
      </c>
      <c r="C46" s="34"/>
      <c r="D46" s="34"/>
      <c r="E46" s="35"/>
      <c r="F46" s="34"/>
      <c r="G46" s="36"/>
      <c r="H46" s="35"/>
      <c r="I46" s="35"/>
      <c r="J46" s="47"/>
      <c r="K46" s="34"/>
      <c r="L46" s="35"/>
      <c r="M46" s="35"/>
      <c r="N46" s="35"/>
      <c r="O46" s="35"/>
      <c r="P46" s="35"/>
      <c r="Q46" s="52">
        <f>S46+T46</f>
        <v>0.77700000000000002</v>
      </c>
      <c r="R46" s="38"/>
      <c r="S46" s="79">
        <v>0.77700000000000002</v>
      </c>
      <c r="T46" s="79"/>
      <c r="U46" s="38"/>
      <c r="V46" s="38"/>
      <c r="W46" s="38"/>
      <c r="X46" s="38"/>
      <c r="Y46" s="38"/>
      <c r="Z46" s="36"/>
      <c r="AA46" s="81"/>
      <c r="AB46" s="14"/>
      <c r="AC46" s="47"/>
      <c r="AD46" s="14"/>
      <c r="AE46" s="14"/>
      <c r="AF46" s="14"/>
      <c r="AG46" s="14"/>
      <c r="AH46" s="14"/>
      <c r="AI46" s="39"/>
    </row>
    <row r="47" spans="1:35" ht="24.75" customHeight="1" x14ac:dyDescent="0.25">
      <c r="A47" s="44" t="s">
        <v>82</v>
      </c>
      <c r="B47" s="164" t="s">
        <v>152</v>
      </c>
      <c r="C47" s="34"/>
      <c r="D47" s="34"/>
      <c r="E47" s="35"/>
      <c r="F47" s="34"/>
      <c r="G47" s="36"/>
      <c r="H47" s="35"/>
      <c r="I47" s="35"/>
      <c r="J47" s="47"/>
      <c r="K47" s="34"/>
      <c r="L47" s="35"/>
      <c r="M47" s="35"/>
      <c r="N47" s="35"/>
      <c r="O47" s="35"/>
      <c r="P47" s="35"/>
      <c r="Q47" s="52">
        <f>SUM(R47:U47)</f>
        <v>2.9609999999999999</v>
      </c>
      <c r="R47" s="38"/>
      <c r="S47" s="160">
        <v>2.9609999999999999</v>
      </c>
      <c r="T47" s="79"/>
      <c r="U47" s="38"/>
      <c r="V47" s="38"/>
      <c r="W47" s="38"/>
      <c r="X47" s="38"/>
      <c r="Y47" s="38"/>
      <c r="Z47" s="36"/>
      <c r="AA47" s="83"/>
      <c r="AB47" s="14"/>
      <c r="AC47" s="47"/>
      <c r="AD47" s="14"/>
      <c r="AE47" s="14"/>
      <c r="AF47" s="14"/>
      <c r="AG47" s="14"/>
      <c r="AH47" s="14"/>
      <c r="AI47" s="39"/>
    </row>
    <row r="48" spans="1:35" ht="31.5" x14ac:dyDescent="0.25">
      <c r="A48" s="32" t="s">
        <v>77</v>
      </c>
      <c r="B48" s="84" t="s">
        <v>78</v>
      </c>
      <c r="C48" s="34"/>
      <c r="D48" s="34"/>
      <c r="E48" s="35"/>
      <c r="F48" s="34"/>
      <c r="G48" s="36"/>
      <c r="H48" s="35"/>
      <c r="I48" s="35"/>
      <c r="J48" s="47"/>
      <c r="K48" s="34"/>
      <c r="L48" s="35"/>
      <c r="M48" s="35"/>
      <c r="N48" s="35"/>
      <c r="O48" s="35"/>
      <c r="P48" s="35"/>
      <c r="Q48" s="38"/>
      <c r="R48" s="38"/>
      <c r="S48" s="38"/>
      <c r="T48" s="38"/>
      <c r="U48" s="38"/>
      <c r="V48" s="14"/>
      <c r="W48" s="14"/>
      <c r="X48" s="14"/>
      <c r="Y48" s="14"/>
      <c r="Z48" s="36"/>
      <c r="AA48" s="14"/>
      <c r="AB48" s="14"/>
      <c r="AC48" s="47"/>
      <c r="AD48" s="14"/>
      <c r="AE48" s="14"/>
      <c r="AF48" s="14"/>
      <c r="AG48" s="14"/>
      <c r="AH48" s="14"/>
      <c r="AI48" s="39"/>
    </row>
    <row r="49" spans="1:35" x14ac:dyDescent="0.25">
      <c r="A49" s="32" t="s">
        <v>80</v>
      </c>
      <c r="B49" s="84" t="s">
        <v>81</v>
      </c>
      <c r="C49" s="46"/>
      <c r="D49" s="34"/>
      <c r="E49" s="35"/>
      <c r="F49" s="34"/>
      <c r="G49" s="36"/>
      <c r="H49" s="35"/>
      <c r="I49" s="35"/>
      <c r="J49" s="85"/>
      <c r="K49" s="34"/>
      <c r="L49" s="35"/>
      <c r="M49" s="35"/>
      <c r="N49" s="35"/>
      <c r="O49" s="35"/>
      <c r="P49" s="35"/>
      <c r="Q49" s="38">
        <f t="shared" ref="Q49:Y49" si="4">SUM(Q50:Q50)</f>
        <v>7.7709999999999999</v>
      </c>
      <c r="R49" s="38">
        <f t="shared" si="4"/>
        <v>0</v>
      </c>
      <c r="S49" s="38">
        <f t="shared" si="4"/>
        <v>7.7709999999999999</v>
      </c>
      <c r="T49" s="38">
        <f t="shared" si="4"/>
        <v>0</v>
      </c>
      <c r="U49" s="38">
        <f t="shared" si="4"/>
        <v>0</v>
      </c>
      <c r="V49" s="38">
        <f t="shared" si="4"/>
        <v>0</v>
      </c>
      <c r="W49" s="38">
        <f t="shared" si="4"/>
        <v>0</v>
      </c>
      <c r="X49" s="38">
        <f t="shared" si="4"/>
        <v>0</v>
      </c>
      <c r="Y49" s="38">
        <f t="shared" si="4"/>
        <v>0</v>
      </c>
      <c r="Z49" s="36"/>
      <c r="AA49" s="14"/>
      <c r="AB49" s="14"/>
      <c r="AC49" s="85"/>
      <c r="AD49" s="14"/>
      <c r="AE49" s="14"/>
      <c r="AF49" s="14"/>
      <c r="AG49" s="14"/>
      <c r="AH49" s="14"/>
      <c r="AI49" s="39"/>
    </row>
    <row r="50" spans="1:35" ht="45" customHeight="1" x14ac:dyDescent="0.25">
      <c r="A50" s="44" t="s">
        <v>84</v>
      </c>
      <c r="B50" s="86" t="s">
        <v>83</v>
      </c>
      <c r="C50" s="46"/>
      <c r="D50" s="34"/>
      <c r="E50" s="35"/>
      <c r="F50" s="34"/>
      <c r="G50" s="36"/>
      <c r="H50" s="35"/>
      <c r="I50" s="35"/>
      <c r="J50" s="85"/>
      <c r="K50" s="34"/>
      <c r="L50" s="35"/>
      <c r="M50" s="35"/>
      <c r="N50" s="35"/>
      <c r="O50" s="35"/>
      <c r="P50" s="35"/>
      <c r="Q50" s="51">
        <f>SUM(R50:U50)</f>
        <v>7.7709999999999999</v>
      </c>
      <c r="R50" s="52"/>
      <c r="S50" s="79">
        <v>7.7709999999999999</v>
      </c>
      <c r="T50" s="52"/>
      <c r="U50" s="52"/>
      <c r="V50" s="14"/>
      <c r="W50" s="14"/>
      <c r="X50" s="14"/>
      <c r="Y50" s="14"/>
      <c r="Z50" s="36"/>
      <c r="AA50" s="14"/>
      <c r="AB50" s="14"/>
      <c r="AC50" s="85"/>
      <c r="AD50" s="14"/>
      <c r="AE50" s="14"/>
      <c r="AF50" s="14"/>
      <c r="AG50" s="14"/>
      <c r="AH50" s="14"/>
      <c r="AI50" s="39"/>
    </row>
    <row r="51" spans="1:35" ht="31.5" x14ac:dyDescent="0.25">
      <c r="A51" s="32" t="s">
        <v>85</v>
      </c>
      <c r="B51" s="56" t="s">
        <v>86</v>
      </c>
      <c r="C51" s="46"/>
      <c r="D51" s="34"/>
      <c r="E51" s="35"/>
      <c r="F51" s="34"/>
      <c r="G51" s="36"/>
      <c r="H51" s="35"/>
      <c r="I51" s="35"/>
      <c r="J51" s="85"/>
      <c r="K51" s="34"/>
      <c r="L51" s="35"/>
      <c r="M51" s="35"/>
      <c r="N51" s="35"/>
      <c r="O51" s="35"/>
      <c r="P51" s="35"/>
      <c r="Q51" s="52"/>
      <c r="R51" s="52"/>
      <c r="S51" s="52"/>
      <c r="T51" s="52"/>
      <c r="U51" s="52"/>
      <c r="V51" s="14"/>
      <c r="W51" s="14"/>
      <c r="X51" s="14"/>
      <c r="Y51" s="14"/>
      <c r="Z51" s="36"/>
      <c r="AA51" s="14"/>
      <c r="AB51" s="14"/>
      <c r="AC51" s="85"/>
      <c r="AD51" s="14"/>
      <c r="AE51" s="14"/>
      <c r="AF51" s="14"/>
      <c r="AG51" s="14"/>
      <c r="AH51" s="14"/>
      <c r="AI51" s="39"/>
    </row>
    <row r="52" spans="1:35" hidden="1" x14ac:dyDescent="0.25">
      <c r="A52" s="87"/>
      <c r="B52" s="88" t="s">
        <v>55</v>
      </c>
      <c r="C52" s="34"/>
      <c r="D52" s="34"/>
      <c r="E52" s="35"/>
      <c r="F52" s="34"/>
      <c r="G52" s="36"/>
      <c r="H52" s="35"/>
      <c r="I52" s="35"/>
      <c r="J52" s="85"/>
      <c r="K52" s="34"/>
      <c r="L52" s="35"/>
      <c r="M52" s="35"/>
      <c r="N52" s="35"/>
      <c r="O52" s="35"/>
      <c r="P52" s="35"/>
      <c r="Q52" s="52"/>
      <c r="R52" s="52"/>
      <c r="S52" s="52"/>
      <c r="T52" s="52"/>
      <c r="U52" s="52"/>
      <c r="V52" s="14"/>
      <c r="W52" s="14"/>
      <c r="X52" s="14"/>
      <c r="Y52" s="14"/>
      <c r="Z52" s="36"/>
      <c r="AA52" s="14"/>
      <c r="AB52" s="14"/>
      <c r="AC52" s="85"/>
      <c r="AD52" s="14"/>
      <c r="AE52" s="14"/>
      <c r="AF52" s="14"/>
      <c r="AG52" s="14"/>
      <c r="AH52" s="14"/>
      <c r="AI52" s="39"/>
    </row>
    <row r="53" spans="1:35" hidden="1" x14ac:dyDescent="0.25">
      <c r="A53" s="87"/>
      <c r="B53" s="89" t="s">
        <v>87</v>
      </c>
      <c r="C53" s="34"/>
      <c r="D53" s="34"/>
      <c r="E53" s="35"/>
      <c r="F53" s="34"/>
      <c r="G53" s="36"/>
      <c r="H53" s="35"/>
      <c r="I53" s="35"/>
      <c r="J53" s="85"/>
      <c r="K53" s="34"/>
      <c r="L53" s="35"/>
      <c r="M53" s="35"/>
      <c r="N53" s="35"/>
      <c r="O53" s="35"/>
      <c r="P53" s="35"/>
      <c r="Q53" s="52"/>
      <c r="R53" s="52"/>
      <c r="S53" s="52"/>
      <c r="T53" s="52"/>
      <c r="U53" s="52"/>
      <c r="V53" s="14"/>
      <c r="W53" s="14"/>
      <c r="X53" s="14"/>
      <c r="Y53" s="14"/>
      <c r="Z53" s="36"/>
      <c r="AA53" s="14"/>
      <c r="AB53" s="14"/>
      <c r="AC53" s="85"/>
      <c r="AD53" s="14"/>
      <c r="AE53" s="14"/>
      <c r="AF53" s="14"/>
      <c r="AG53" s="14"/>
      <c r="AH53" s="14"/>
      <c r="AI53" s="39"/>
    </row>
    <row r="54" spans="1:35" hidden="1" x14ac:dyDescent="0.25">
      <c r="A54" s="87"/>
      <c r="B54" s="89" t="s">
        <v>67</v>
      </c>
      <c r="C54" s="34"/>
      <c r="D54" s="34"/>
      <c r="E54" s="35"/>
      <c r="F54" s="34"/>
      <c r="G54" s="36"/>
      <c r="H54" s="35"/>
      <c r="I54" s="35"/>
      <c r="J54" s="85"/>
      <c r="K54" s="34"/>
      <c r="L54" s="35"/>
      <c r="M54" s="35"/>
      <c r="N54" s="35"/>
      <c r="O54" s="35"/>
      <c r="P54" s="35"/>
      <c r="Q54" s="52"/>
      <c r="R54" s="52"/>
      <c r="S54" s="52"/>
      <c r="T54" s="52"/>
      <c r="U54" s="52"/>
      <c r="V54" s="14"/>
      <c r="W54" s="14"/>
      <c r="X54" s="14"/>
      <c r="Y54" s="14"/>
      <c r="Z54" s="36"/>
      <c r="AA54" s="14"/>
      <c r="AB54" s="14"/>
      <c r="AC54" s="85"/>
      <c r="AD54" s="14"/>
      <c r="AE54" s="14"/>
      <c r="AF54" s="14"/>
      <c r="AG54" s="14"/>
      <c r="AH54" s="14"/>
      <c r="AI54" s="39"/>
    </row>
    <row r="55" spans="1:35" x14ac:dyDescent="0.25">
      <c r="A55" s="32" t="s">
        <v>88</v>
      </c>
      <c r="B55" s="56" t="s">
        <v>89</v>
      </c>
      <c r="C55" s="34"/>
      <c r="D55" s="34"/>
      <c r="E55" s="35"/>
      <c r="F55" s="34"/>
      <c r="G55" s="38"/>
      <c r="H55" s="35"/>
      <c r="I55" s="35"/>
      <c r="J55" s="90"/>
      <c r="K55" s="34"/>
      <c r="L55" s="35"/>
      <c r="M55" s="35"/>
      <c r="N55" s="35"/>
      <c r="O55" s="35"/>
      <c r="P55" s="35"/>
      <c r="Q55" s="38">
        <f>Q56+Q67</f>
        <v>0</v>
      </c>
      <c r="R55" s="38">
        <f>R56+R67</f>
        <v>0</v>
      </c>
      <c r="S55" s="38">
        <f>S56+S67</f>
        <v>0</v>
      </c>
      <c r="T55" s="38">
        <f>T56+T67</f>
        <v>0</v>
      </c>
      <c r="U55" s="38">
        <f>U56+U67</f>
        <v>0</v>
      </c>
      <c r="V55" s="14"/>
      <c r="W55" s="14"/>
      <c r="X55" s="14"/>
      <c r="Y55" s="14"/>
      <c r="Z55" s="38"/>
      <c r="AA55" s="14"/>
      <c r="AB55" s="14"/>
      <c r="AC55" s="37"/>
      <c r="AD55" s="14"/>
      <c r="AE55" s="14"/>
      <c r="AF55" s="14"/>
      <c r="AG55" s="14"/>
      <c r="AH55" s="14"/>
      <c r="AI55" s="39"/>
    </row>
    <row r="56" spans="1:35" x14ac:dyDescent="0.25">
      <c r="A56" s="87"/>
      <c r="B56" s="89" t="s">
        <v>41</v>
      </c>
      <c r="C56" s="34"/>
      <c r="D56" s="34"/>
      <c r="E56" s="35"/>
      <c r="F56" s="34"/>
      <c r="G56" s="36"/>
      <c r="H56" s="35"/>
      <c r="I56" s="35"/>
      <c r="J56" s="85"/>
      <c r="K56" s="34"/>
      <c r="L56" s="35"/>
      <c r="M56" s="35"/>
      <c r="N56" s="35"/>
      <c r="O56" s="35"/>
      <c r="P56" s="35"/>
      <c r="Q56" s="38">
        <f>Q57+Q62</f>
        <v>0</v>
      </c>
      <c r="R56" s="38">
        <f>R57+R62</f>
        <v>0</v>
      </c>
      <c r="S56" s="38">
        <f>S57+S62</f>
        <v>0</v>
      </c>
      <c r="T56" s="38">
        <f>T57+T62</f>
        <v>0</v>
      </c>
      <c r="U56" s="38">
        <f>U57+U62</f>
        <v>0</v>
      </c>
      <c r="V56" s="14"/>
      <c r="W56" s="14"/>
      <c r="X56" s="14"/>
      <c r="Y56" s="14"/>
      <c r="Z56" s="36"/>
      <c r="AA56" s="14"/>
      <c r="AB56" s="14"/>
      <c r="AC56" s="85"/>
      <c r="AD56" s="14"/>
      <c r="AE56" s="14"/>
      <c r="AF56" s="14"/>
      <c r="AG56" s="14"/>
      <c r="AH56" s="14"/>
      <c r="AI56" s="39"/>
    </row>
    <row r="57" spans="1:35" x14ac:dyDescent="0.25">
      <c r="A57" s="87"/>
      <c r="B57" s="89" t="s">
        <v>42</v>
      </c>
      <c r="C57" s="34"/>
      <c r="D57" s="34"/>
      <c r="E57" s="35"/>
      <c r="F57" s="34"/>
      <c r="G57" s="36"/>
      <c r="H57" s="35"/>
      <c r="I57" s="35"/>
      <c r="J57" s="85"/>
      <c r="K57" s="34"/>
      <c r="L57" s="35"/>
      <c r="M57" s="35"/>
      <c r="N57" s="35"/>
      <c r="O57" s="35"/>
      <c r="P57" s="35"/>
      <c r="Q57" s="38">
        <f>Q61</f>
        <v>0</v>
      </c>
      <c r="R57" s="38">
        <f t="shared" ref="R57:T57" si="5">R61</f>
        <v>0</v>
      </c>
      <c r="S57" s="38">
        <f t="shared" si="5"/>
        <v>0</v>
      </c>
      <c r="T57" s="38">
        <f t="shared" si="5"/>
        <v>0</v>
      </c>
      <c r="U57" s="38">
        <f>U61</f>
        <v>0</v>
      </c>
      <c r="V57" s="14"/>
      <c r="W57" s="14"/>
      <c r="X57" s="14"/>
      <c r="Y57" s="14"/>
      <c r="Z57" s="36"/>
      <c r="AA57" s="14"/>
      <c r="AB57" s="14"/>
      <c r="AC57" s="85"/>
      <c r="AD57" s="14"/>
      <c r="AE57" s="14"/>
      <c r="AF57" s="14"/>
      <c r="AG57" s="14"/>
      <c r="AH57" s="14"/>
      <c r="AI57" s="39"/>
    </row>
    <row r="58" spans="1:35" x14ac:dyDescent="0.25">
      <c r="A58" s="87"/>
      <c r="B58" s="89" t="s">
        <v>43</v>
      </c>
      <c r="C58" s="34"/>
      <c r="D58" s="34"/>
      <c r="E58" s="35"/>
      <c r="F58" s="34"/>
      <c r="G58" s="36"/>
      <c r="H58" s="35"/>
      <c r="I58" s="35"/>
      <c r="J58" s="85"/>
      <c r="K58" s="34"/>
      <c r="L58" s="35"/>
      <c r="M58" s="35"/>
      <c r="N58" s="35"/>
      <c r="O58" s="35"/>
      <c r="P58" s="35"/>
      <c r="Q58" s="52"/>
      <c r="R58" s="52"/>
      <c r="S58" s="52"/>
      <c r="T58" s="52"/>
      <c r="U58" s="52"/>
      <c r="V58" s="14"/>
      <c r="W58" s="14"/>
      <c r="X58" s="14"/>
      <c r="Y58" s="14"/>
      <c r="Z58" s="36"/>
      <c r="AA58" s="14"/>
      <c r="AB58" s="14"/>
      <c r="AC58" s="85"/>
      <c r="AD58" s="14"/>
      <c r="AE58" s="14"/>
      <c r="AF58" s="14"/>
      <c r="AG58" s="14"/>
      <c r="AH58" s="14"/>
      <c r="AI58" s="39"/>
    </row>
    <row r="59" spans="1:35" x14ac:dyDescent="0.25">
      <c r="A59" s="87"/>
      <c r="B59" s="89" t="s">
        <v>47</v>
      </c>
      <c r="C59" s="34"/>
      <c r="D59" s="34"/>
      <c r="E59" s="35"/>
      <c r="F59" s="34"/>
      <c r="G59" s="36"/>
      <c r="H59" s="35"/>
      <c r="I59" s="35"/>
      <c r="J59" s="85"/>
      <c r="K59" s="34"/>
      <c r="L59" s="35"/>
      <c r="M59" s="35"/>
      <c r="N59" s="35"/>
      <c r="O59" s="35"/>
      <c r="P59" s="35"/>
      <c r="Q59" s="52"/>
      <c r="R59" s="52"/>
      <c r="S59" s="52"/>
      <c r="T59" s="52"/>
      <c r="U59" s="52"/>
      <c r="V59" s="14"/>
      <c r="W59" s="14"/>
      <c r="X59" s="14"/>
      <c r="Y59" s="14"/>
      <c r="Z59" s="36"/>
      <c r="AA59" s="14"/>
      <c r="AB59" s="14"/>
      <c r="AC59" s="85"/>
      <c r="AD59" s="14"/>
      <c r="AE59" s="14"/>
      <c r="AF59" s="14"/>
      <c r="AG59" s="14"/>
      <c r="AH59" s="14"/>
      <c r="AI59" s="39"/>
    </row>
    <row r="60" spans="1:35" x14ac:dyDescent="0.25">
      <c r="A60" s="91"/>
      <c r="B60" s="70" t="s">
        <v>48</v>
      </c>
      <c r="C60" s="60"/>
      <c r="D60" s="60"/>
      <c r="E60" s="48"/>
      <c r="F60" s="60"/>
      <c r="G60" s="61"/>
      <c r="H60" s="48"/>
      <c r="I60" s="48"/>
      <c r="J60" s="92"/>
      <c r="K60" s="60"/>
      <c r="L60" s="48"/>
      <c r="M60" s="48"/>
      <c r="N60" s="48"/>
      <c r="O60" s="48"/>
      <c r="P60" s="48"/>
      <c r="Q60" s="73"/>
      <c r="R60" s="73"/>
      <c r="S60" s="73"/>
      <c r="T60" s="73"/>
      <c r="U60" s="73"/>
      <c r="V60" s="93"/>
      <c r="W60" s="14"/>
      <c r="X60" s="14"/>
      <c r="Y60" s="14"/>
      <c r="Z60" s="36"/>
      <c r="AA60" s="14"/>
      <c r="AB60" s="14"/>
      <c r="AC60" s="85"/>
      <c r="AD60" s="14"/>
      <c r="AE60" s="14"/>
      <c r="AF60" s="14"/>
      <c r="AG60" s="14"/>
      <c r="AH60" s="14"/>
      <c r="AI60" s="39"/>
    </row>
    <row r="61" spans="1:35" ht="18.75" x14ac:dyDescent="0.25">
      <c r="A61" s="69"/>
      <c r="B61" s="94" t="s">
        <v>49</v>
      </c>
      <c r="C61" s="60"/>
      <c r="D61" s="60"/>
      <c r="E61" s="48"/>
      <c r="F61" s="60"/>
      <c r="G61" s="61"/>
      <c r="H61" s="48"/>
      <c r="I61" s="48"/>
      <c r="J61" s="92"/>
      <c r="K61" s="60"/>
      <c r="L61" s="48"/>
      <c r="M61" s="48"/>
      <c r="N61" s="48"/>
      <c r="O61" s="48"/>
      <c r="P61" s="48"/>
      <c r="Q61" s="73"/>
      <c r="R61" s="73">
        <f>R29</f>
        <v>0</v>
      </c>
      <c r="S61" s="73"/>
      <c r="T61" s="73">
        <f>T29</f>
        <v>0</v>
      </c>
      <c r="U61" s="73">
        <f>U29</f>
        <v>0</v>
      </c>
      <c r="V61" s="93"/>
      <c r="W61" s="14"/>
      <c r="X61" s="14"/>
      <c r="Y61" s="14"/>
      <c r="Z61" s="36"/>
      <c r="AA61" s="14"/>
      <c r="AB61" s="14"/>
      <c r="AC61" s="85"/>
      <c r="AD61" s="14"/>
      <c r="AE61" s="14"/>
      <c r="AF61" s="14"/>
      <c r="AG61" s="14"/>
      <c r="AH61" s="14"/>
      <c r="AI61" s="39"/>
    </row>
    <row r="62" spans="1:35" ht="18.75" x14ac:dyDescent="0.25">
      <c r="A62" s="69"/>
      <c r="B62" s="94" t="s">
        <v>50</v>
      </c>
      <c r="C62" s="60"/>
      <c r="D62" s="60"/>
      <c r="E62" s="48"/>
      <c r="F62" s="60"/>
      <c r="G62" s="99"/>
      <c r="H62" s="48"/>
      <c r="I62" s="48"/>
      <c r="J62" s="90"/>
      <c r="K62" s="60"/>
      <c r="L62" s="48"/>
      <c r="M62" s="48"/>
      <c r="N62" s="48"/>
      <c r="O62" s="48"/>
      <c r="P62" s="48"/>
      <c r="Q62" s="63"/>
      <c r="R62" s="63"/>
      <c r="S62" s="63"/>
      <c r="T62" s="63"/>
      <c r="U62" s="63"/>
      <c r="V62" s="93"/>
      <c r="W62" s="14"/>
      <c r="X62" s="14"/>
      <c r="Y62" s="14"/>
      <c r="Z62" s="11"/>
      <c r="AA62" s="14"/>
      <c r="AB62" s="14"/>
      <c r="AC62" s="37"/>
      <c r="AD62" s="14"/>
      <c r="AE62" s="14"/>
      <c r="AF62" s="14"/>
      <c r="AG62" s="14"/>
      <c r="AH62" s="14"/>
      <c r="AI62" s="39"/>
    </row>
    <row r="63" spans="1:35" ht="18.75" x14ac:dyDescent="0.25">
      <c r="A63" s="69"/>
      <c r="B63" s="94" t="s">
        <v>51</v>
      </c>
      <c r="C63" s="60"/>
      <c r="D63" s="60"/>
      <c r="E63" s="48"/>
      <c r="F63" s="60"/>
      <c r="G63" s="61"/>
      <c r="H63" s="48"/>
      <c r="I63" s="48"/>
      <c r="J63" s="92"/>
      <c r="K63" s="60"/>
      <c r="L63" s="48"/>
      <c r="M63" s="48"/>
      <c r="N63" s="48"/>
      <c r="O63" s="48"/>
      <c r="P63" s="48"/>
      <c r="Q63" s="63"/>
      <c r="R63" s="63"/>
      <c r="S63" s="63"/>
      <c r="T63" s="63"/>
      <c r="U63" s="63"/>
      <c r="V63" s="93"/>
      <c r="W63" s="14"/>
      <c r="X63" s="14"/>
      <c r="Y63" s="14"/>
      <c r="Z63" s="36"/>
      <c r="AA63" s="14"/>
      <c r="AB63" s="14"/>
      <c r="AC63" s="85"/>
      <c r="AD63" s="14"/>
      <c r="AE63" s="14"/>
      <c r="AF63" s="14"/>
      <c r="AG63" s="14"/>
      <c r="AH63" s="14"/>
      <c r="AI63" s="39"/>
    </row>
    <row r="64" spans="1:35" ht="18.75" x14ac:dyDescent="0.25">
      <c r="A64" s="69"/>
      <c r="B64" s="94" t="s">
        <v>52</v>
      </c>
      <c r="C64" s="60"/>
      <c r="D64" s="60"/>
      <c r="E64" s="48"/>
      <c r="F64" s="60"/>
      <c r="G64" s="61"/>
      <c r="H64" s="48"/>
      <c r="I64" s="48"/>
      <c r="J64" s="92"/>
      <c r="K64" s="60"/>
      <c r="L64" s="48"/>
      <c r="M64" s="48"/>
      <c r="N64" s="48"/>
      <c r="O64" s="48"/>
      <c r="P64" s="48"/>
      <c r="Q64" s="63"/>
      <c r="R64" s="63"/>
      <c r="S64" s="63"/>
      <c r="T64" s="63"/>
      <c r="U64" s="63"/>
      <c r="V64" s="93"/>
      <c r="W64" s="14"/>
      <c r="X64" s="14"/>
      <c r="Y64" s="14"/>
      <c r="Z64" s="36"/>
      <c r="AA64" s="14"/>
      <c r="AB64" s="14"/>
      <c r="AC64" s="85"/>
      <c r="AD64" s="14"/>
      <c r="AE64" s="14"/>
      <c r="AF64" s="14"/>
      <c r="AG64" s="14"/>
      <c r="AH64" s="14"/>
      <c r="AI64" s="39"/>
    </row>
    <row r="65" spans="1:35" ht="18.75" x14ac:dyDescent="0.25">
      <c r="A65" s="69"/>
      <c r="B65" s="94" t="s">
        <v>92</v>
      </c>
      <c r="C65" s="60"/>
      <c r="D65" s="60"/>
      <c r="E65" s="48"/>
      <c r="F65" s="60"/>
      <c r="G65" s="61"/>
      <c r="H65" s="48"/>
      <c r="I65" s="48"/>
      <c r="J65" s="92"/>
      <c r="K65" s="60"/>
      <c r="L65" s="48"/>
      <c r="M65" s="48"/>
      <c r="N65" s="48"/>
      <c r="O65" s="48"/>
      <c r="P65" s="48"/>
      <c r="Q65" s="63"/>
      <c r="R65" s="63"/>
      <c r="S65" s="63"/>
      <c r="T65" s="63"/>
      <c r="U65" s="63"/>
      <c r="V65" s="93"/>
      <c r="W65" s="14"/>
      <c r="X65" s="14"/>
      <c r="Y65" s="14"/>
      <c r="Z65" s="36"/>
      <c r="AA65" s="14"/>
      <c r="AB65" s="14"/>
      <c r="AC65" s="85"/>
      <c r="AD65" s="14"/>
      <c r="AE65" s="14"/>
      <c r="AF65" s="14"/>
      <c r="AG65" s="14"/>
      <c r="AH65" s="14"/>
      <c r="AI65" s="39"/>
    </row>
    <row r="66" spans="1:35" ht="18.75" x14ac:dyDescent="0.25">
      <c r="A66" s="69"/>
      <c r="B66" s="94" t="s">
        <v>54</v>
      </c>
      <c r="C66" s="60"/>
      <c r="D66" s="60"/>
      <c r="E66" s="48"/>
      <c r="F66" s="60"/>
      <c r="G66" s="61"/>
      <c r="H66" s="48"/>
      <c r="I66" s="48"/>
      <c r="J66" s="92"/>
      <c r="K66" s="60"/>
      <c r="L66" s="48"/>
      <c r="M66" s="48"/>
      <c r="N66" s="48"/>
      <c r="O66" s="48"/>
      <c r="P66" s="48"/>
      <c r="Q66" s="63"/>
      <c r="R66" s="63"/>
      <c r="S66" s="63"/>
      <c r="T66" s="63"/>
      <c r="U66" s="63"/>
      <c r="V66" s="93"/>
      <c r="W66" s="14"/>
      <c r="X66" s="14"/>
      <c r="Y66" s="14"/>
      <c r="Z66" s="36"/>
      <c r="AA66" s="14"/>
      <c r="AB66" s="14"/>
      <c r="AC66" s="85"/>
      <c r="AD66" s="14"/>
      <c r="AE66" s="14"/>
      <c r="AF66" s="14"/>
      <c r="AG66" s="14"/>
      <c r="AH66" s="14"/>
      <c r="AI66" s="39"/>
    </row>
    <row r="67" spans="1:35" ht="18.75" x14ac:dyDescent="0.25">
      <c r="A67" s="69"/>
      <c r="B67" s="94" t="s">
        <v>55</v>
      </c>
      <c r="C67" s="60"/>
      <c r="D67" s="60"/>
      <c r="E67" s="48"/>
      <c r="F67" s="60"/>
      <c r="G67" s="99"/>
      <c r="H67" s="48"/>
      <c r="I67" s="48"/>
      <c r="J67" s="90"/>
      <c r="K67" s="60"/>
      <c r="L67" s="48"/>
      <c r="M67" s="48"/>
      <c r="N67" s="48"/>
      <c r="O67" s="48"/>
      <c r="P67" s="48"/>
      <c r="Q67" s="73"/>
      <c r="R67" s="73"/>
      <c r="S67" s="73"/>
      <c r="T67" s="73"/>
      <c r="U67" s="73"/>
      <c r="V67" s="93"/>
      <c r="W67" s="14"/>
      <c r="X67" s="14"/>
      <c r="Y67" s="14"/>
      <c r="Z67" s="11"/>
      <c r="AA67" s="14"/>
      <c r="AB67" s="14"/>
      <c r="AC67" s="37"/>
      <c r="AD67" s="14"/>
      <c r="AE67" s="14"/>
      <c r="AF67" s="14"/>
      <c r="AG67" s="14"/>
      <c r="AH67" s="14"/>
      <c r="AI67" s="39"/>
    </row>
    <row r="68" spans="1:35" ht="18.75" x14ac:dyDescent="0.25">
      <c r="A68" s="69"/>
      <c r="B68" s="70" t="s">
        <v>87</v>
      </c>
      <c r="C68" s="60"/>
      <c r="D68" s="60"/>
      <c r="E68" s="48"/>
      <c r="F68" s="60"/>
      <c r="G68" s="61"/>
      <c r="H68" s="48"/>
      <c r="I68" s="48"/>
      <c r="J68" s="90"/>
      <c r="K68" s="60"/>
      <c r="L68" s="48"/>
      <c r="M68" s="48"/>
      <c r="N68" s="48"/>
      <c r="O68" s="48"/>
      <c r="P68" s="48"/>
      <c r="Q68" s="73"/>
      <c r="R68" s="73"/>
      <c r="S68" s="73"/>
      <c r="T68" s="73"/>
      <c r="U68" s="73"/>
      <c r="V68" s="93"/>
      <c r="W68" s="14"/>
      <c r="X68" s="14"/>
      <c r="Y68" s="14"/>
      <c r="Z68" s="36"/>
      <c r="AA68" s="14"/>
      <c r="AB68" s="14"/>
      <c r="AC68" s="37"/>
      <c r="AD68" s="14"/>
      <c r="AE68" s="14"/>
      <c r="AF68" s="14"/>
      <c r="AG68" s="14"/>
      <c r="AH68" s="14"/>
      <c r="AI68" s="39"/>
    </row>
    <row r="69" spans="1:35" x14ac:dyDescent="0.25">
      <c r="A69" s="57"/>
      <c r="B69" s="70" t="s">
        <v>96</v>
      </c>
      <c r="C69" s="60"/>
      <c r="D69" s="60"/>
      <c r="E69" s="48"/>
      <c r="F69" s="60"/>
      <c r="G69" s="61"/>
      <c r="H69" s="48"/>
      <c r="I69" s="48"/>
      <c r="J69" s="90"/>
      <c r="K69" s="60"/>
      <c r="L69" s="48"/>
      <c r="M69" s="48"/>
      <c r="N69" s="48"/>
      <c r="O69" s="48"/>
      <c r="P69" s="48"/>
      <c r="Q69" s="73"/>
      <c r="R69" s="73"/>
      <c r="S69" s="73"/>
      <c r="T69" s="73"/>
      <c r="U69" s="73"/>
      <c r="V69" s="93"/>
      <c r="W69" s="14"/>
      <c r="X69" s="14"/>
      <c r="Y69" s="14"/>
      <c r="Z69" s="36"/>
      <c r="AA69" s="14"/>
      <c r="AB69" s="14"/>
      <c r="AC69" s="37"/>
      <c r="AD69" s="14"/>
      <c r="AE69" s="14"/>
      <c r="AF69" s="14"/>
      <c r="AG69" s="14"/>
      <c r="AH69" s="14"/>
      <c r="AI69" s="39"/>
    </row>
    <row r="70" spans="1:35" ht="18.75" x14ac:dyDescent="0.25">
      <c r="A70" s="69"/>
      <c r="B70" s="70" t="s">
        <v>68</v>
      </c>
      <c r="C70" s="60"/>
      <c r="D70" s="60"/>
      <c r="E70" s="48"/>
      <c r="F70" s="60"/>
      <c r="G70" s="61"/>
      <c r="H70" s="48"/>
      <c r="I70" s="48"/>
      <c r="J70" s="90"/>
      <c r="K70" s="60"/>
      <c r="L70" s="48"/>
      <c r="M70" s="48"/>
      <c r="N70" s="48"/>
      <c r="O70" s="48"/>
      <c r="P70" s="48"/>
      <c r="Q70" s="73"/>
      <c r="R70" s="73"/>
      <c r="S70" s="73"/>
      <c r="T70" s="73"/>
      <c r="U70" s="73"/>
      <c r="V70" s="93"/>
      <c r="W70" s="14"/>
      <c r="X70" s="14"/>
      <c r="Y70" s="14"/>
      <c r="Z70" s="36"/>
      <c r="AA70" s="14"/>
      <c r="AB70" s="14"/>
      <c r="AC70" s="37"/>
      <c r="AD70" s="14"/>
      <c r="AE70" s="14"/>
      <c r="AF70" s="14"/>
      <c r="AG70" s="14"/>
      <c r="AH70" s="14"/>
      <c r="AI70" s="39"/>
    </row>
    <row r="71" spans="1:35" x14ac:dyDescent="0.25">
      <c r="A71" s="76" t="s">
        <v>100</v>
      </c>
      <c r="B71" s="105" t="s">
        <v>101</v>
      </c>
      <c r="C71" s="59"/>
      <c r="D71" s="60"/>
      <c r="E71" s="48"/>
      <c r="F71" s="60"/>
      <c r="G71" s="93"/>
      <c r="H71" s="48"/>
      <c r="I71" s="48"/>
      <c r="J71" s="92"/>
      <c r="K71" s="60"/>
      <c r="L71" s="48"/>
      <c r="M71" s="48"/>
      <c r="N71" s="48"/>
      <c r="O71" s="48"/>
      <c r="P71" s="48"/>
      <c r="Q71" s="73">
        <f>SUM(Q72:Q76)</f>
        <v>11.2445</v>
      </c>
      <c r="R71" s="73">
        <f t="shared" ref="R71:U71" si="6">SUM(R72:R76)</f>
        <v>0</v>
      </c>
      <c r="S71" s="73">
        <f t="shared" si="6"/>
        <v>11.2445</v>
      </c>
      <c r="T71" s="73">
        <f t="shared" si="6"/>
        <v>0</v>
      </c>
      <c r="U71" s="73">
        <f t="shared" si="6"/>
        <v>0</v>
      </c>
      <c r="V71" s="73">
        <f t="shared" ref="V71:Y71" si="7">SUM(V72:V73)</f>
        <v>0</v>
      </c>
      <c r="W71" s="38">
        <f t="shared" si="7"/>
        <v>0</v>
      </c>
      <c r="X71" s="38">
        <f t="shared" si="7"/>
        <v>0</v>
      </c>
      <c r="Y71" s="38">
        <f t="shared" si="7"/>
        <v>0</v>
      </c>
      <c r="Z71" s="14"/>
      <c r="AA71" s="14"/>
      <c r="AB71" s="14"/>
      <c r="AC71" s="85"/>
      <c r="AD71" s="14"/>
      <c r="AE71" s="14"/>
      <c r="AF71" s="14"/>
      <c r="AG71" s="14"/>
      <c r="AH71" s="14"/>
      <c r="AI71" s="39"/>
    </row>
    <row r="72" spans="1:35" ht="36.75" customHeight="1" x14ac:dyDescent="0.25">
      <c r="A72" s="57" t="s">
        <v>90</v>
      </c>
      <c r="B72" s="106" t="s">
        <v>103</v>
      </c>
      <c r="C72" s="59"/>
      <c r="D72" s="60"/>
      <c r="E72" s="48"/>
      <c r="F72" s="60"/>
      <c r="G72" s="61"/>
      <c r="H72" s="48"/>
      <c r="I72" s="48"/>
      <c r="J72" s="92"/>
      <c r="K72" s="60"/>
      <c r="L72" s="48"/>
      <c r="M72" s="48"/>
      <c r="N72" s="48"/>
      <c r="O72" s="48"/>
      <c r="P72" s="48"/>
      <c r="Q72" s="98">
        <f>SUM(R72:U72)</f>
        <v>4.2484999999999999</v>
      </c>
      <c r="R72" s="63"/>
      <c r="S72" s="64">
        <v>4.2484999999999999</v>
      </c>
      <c r="T72" s="63"/>
      <c r="U72" s="63"/>
      <c r="V72" s="93"/>
      <c r="W72" s="14"/>
      <c r="X72" s="14"/>
      <c r="Y72" s="14"/>
      <c r="Z72" s="36"/>
      <c r="AA72" s="14"/>
      <c r="AB72" s="14"/>
      <c r="AC72" s="85"/>
      <c r="AD72" s="14"/>
      <c r="AE72" s="14"/>
      <c r="AF72" s="14"/>
      <c r="AG72" s="14"/>
      <c r="AH72" s="14"/>
      <c r="AI72" s="39"/>
    </row>
    <row r="73" spans="1:35" ht="23.25" customHeight="1" x14ac:dyDescent="0.25">
      <c r="A73" s="57" t="s">
        <v>93</v>
      </c>
      <c r="B73" s="106" t="s">
        <v>105</v>
      </c>
      <c r="C73" s="59"/>
      <c r="D73" s="60"/>
      <c r="E73" s="48"/>
      <c r="F73" s="60"/>
      <c r="G73" s="61"/>
      <c r="H73" s="48"/>
      <c r="I73" s="48"/>
      <c r="J73" s="92"/>
      <c r="K73" s="60"/>
      <c r="L73" s="48"/>
      <c r="M73" s="48"/>
      <c r="N73" s="48"/>
      <c r="O73" s="48"/>
      <c r="P73" s="48"/>
      <c r="Q73" s="98">
        <f>SUM(R73:U73)</f>
        <v>0.442</v>
      </c>
      <c r="R73" s="63"/>
      <c r="S73" s="64">
        <v>0.442</v>
      </c>
      <c r="T73" s="63"/>
      <c r="U73" s="63"/>
      <c r="V73" s="93"/>
      <c r="W73" s="14"/>
      <c r="X73" s="14"/>
      <c r="Y73" s="14"/>
      <c r="Z73" s="14"/>
      <c r="AA73" s="14"/>
      <c r="AB73" s="14"/>
      <c r="AC73" s="85"/>
      <c r="AD73" s="14"/>
      <c r="AE73" s="14"/>
      <c r="AF73" s="14"/>
      <c r="AG73" s="14"/>
      <c r="AH73" s="14"/>
      <c r="AI73" s="39"/>
    </row>
    <row r="74" spans="1:35" ht="29.25" customHeight="1" x14ac:dyDescent="0.25">
      <c r="A74" s="102" t="s">
        <v>94</v>
      </c>
      <c r="B74" s="164" t="s">
        <v>153</v>
      </c>
      <c r="C74" s="59"/>
      <c r="D74" s="60"/>
      <c r="E74" s="48"/>
      <c r="F74" s="60"/>
      <c r="G74" s="61"/>
      <c r="H74" s="48"/>
      <c r="I74" s="48"/>
      <c r="J74" s="92"/>
      <c r="K74" s="60"/>
      <c r="L74" s="48"/>
      <c r="M74" s="48"/>
      <c r="N74" s="48"/>
      <c r="O74" s="48"/>
      <c r="P74" s="48"/>
      <c r="Q74" s="98">
        <f>R74+S74+T74+U74</f>
        <v>3.823</v>
      </c>
      <c r="R74" s="63"/>
      <c r="S74" s="64">
        <v>3.823</v>
      </c>
      <c r="T74" s="63"/>
      <c r="U74" s="63"/>
      <c r="V74" s="93"/>
      <c r="W74" s="14"/>
      <c r="X74" s="14"/>
      <c r="Y74" s="14"/>
      <c r="Z74" s="14"/>
      <c r="AA74" s="14"/>
      <c r="AB74" s="14"/>
      <c r="AC74" s="85"/>
      <c r="AD74" s="14"/>
      <c r="AE74" s="14"/>
      <c r="AF74" s="14"/>
      <c r="AG74" s="14"/>
      <c r="AH74" s="14"/>
      <c r="AI74" s="39"/>
    </row>
    <row r="75" spans="1:35" ht="21.75" customHeight="1" x14ac:dyDescent="0.25">
      <c r="A75" s="57" t="s">
        <v>97</v>
      </c>
      <c r="B75" s="163" t="s">
        <v>154</v>
      </c>
      <c r="C75" s="59"/>
      <c r="D75" s="60"/>
      <c r="E75" s="48"/>
      <c r="F75" s="60"/>
      <c r="G75" s="61"/>
      <c r="H75" s="48"/>
      <c r="I75" s="48"/>
      <c r="J75" s="92"/>
      <c r="K75" s="60"/>
      <c r="L75" s="48"/>
      <c r="M75" s="48"/>
      <c r="N75" s="48"/>
      <c r="O75" s="48"/>
      <c r="P75" s="48"/>
      <c r="Q75" s="98">
        <f>SUM(R75:U75)</f>
        <v>1.4970000000000001</v>
      </c>
      <c r="R75" s="63"/>
      <c r="S75" s="64">
        <v>1.4970000000000001</v>
      </c>
      <c r="T75" s="63"/>
      <c r="U75" s="63"/>
      <c r="V75" s="93"/>
      <c r="W75" s="14"/>
      <c r="X75" s="14"/>
      <c r="Y75" s="14"/>
      <c r="Z75" s="14"/>
      <c r="AA75" s="14"/>
      <c r="AB75" s="14"/>
      <c r="AC75" s="85"/>
      <c r="AD75" s="14"/>
      <c r="AE75" s="14"/>
      <c r="AF75" s="14"/>
      <c r="AG75" s="14"/>
      <c r="AH75" s="14"/>
      <c r="AI75" s="39"/>
    </row>
    <row r="76" spans="1:35" ht="39" customHeight="1" x14ac:dyDescent="0.25">
      <c r="A76" s="102" t="s">
        <v>98</v>
      </c>
      <c r="B76" s="163" t="s">
        <v>155</v>
      </c>
      <c r="C76" s="59"/>
      <c r="D76" s="60"/>
      <c r="E76" s="48"/>
      <c r="F76" s="60"/>
      <c r="G76" s="61"/>
      <c r="H76" s="48"/>
      <c r="I76" s="48"/>
      <c r="J76" s="92"/>
      <c r="K76" s="60"/>
      <c r="L76" s="48"/>
      <c r="M76" s="48"/>
      <c r="N76" s="48"/>
      <c r="O76" s="48"/>
      <c r="P76" s="48"/>
      <c r="Q76" s="98">
        <f>R76+S76+T76+U76</f>
        <v>1.234</v>
      </c>
      <c r="R76" s="63"/>
      <c r="S76" s="64">
        <v>1.234</v>
      </c>
      <c r="T76" s="63"/>
      <c r="U76" s="63"/>
      <c r="V76" s="93"/>
      <c r="W76" s="14"/>
      <c r="X76" s="14"/>
      <c r="Y76" s="14"/>
      <c r="Z76" s="14"/>
      <c r="AA76" s="14"/>
      <c r="AB76" s="14"/>
      <c r="AC76" s="85"/>
      <c r="AD76" s="14"/>
      <c r="AE76" s="14"/>
      <c r="AF76" s="14"/>
      <c r="AG76" s="14"/>
      <c r="AH76" s="14"/>
      <c r="AI76" s="39"/>
    </row>
    <row r="77" spans="1:35" x14ac:dyDescent="0.25">
      <c r="A77" s="76" t="s">
        <v>107</v>
      </c>
      <c r="B77" s="107" t="s">
        <v>108</v>
      </c>
      <c r="C77" s="59"/>
      <c r="D77" s="60"/>
      <c r="E77" s="48"/>
      <c r="F77" s="60"/>
      <c r="G77" s="61"/>
      <c r="H77" s="48"/>
      <c r="I77" s="48"/>
      <c r="J77" s="92"/>
      <c r="K77" s="60"/>
      <c r="L77" s="48"/>
      <c r="M77" s="48"/>
      <c r="N77" s="48"/>
      <c r="O77" s="48"/>
      <c r="P77" s="48"/>
      <c r="Q77" s="73">
        <f>SUM(Q78:Q79)</f>
        <v>5.1680000000000001</v>
      </c>
      <c r="R77" s="73">
        <f>SUM(R78:R78)</f>
        <v>0</v>
      </c>
      <c r="S77" s="73">
        <f>SUM(S78:S78)</f>
        <v>0</v>
      </c>
      <c r="T77" s="73">
        <f>SUM(T78:T79)</f>
        <v>5.1680000000000001</v>
      </c>
      <c r="U77" s="73">
        <f>SUM(U78:U78)</f>
        <v>0</v>
      </c>
      <c r="V77" s="93"/>
      <c r="W77" s="14"/>
      <c r="X77" s="14"/>
      <c r="Y77" s="14"/>
      <c r="Z77" s="36"/>
      <c r="AA77" s="14"/>
      <c r="AB77" s="14"/>
      <c r="AC77" s="85"/>
      <c r="AD77" s="14"/>
      <c r="AE77" s="14"/>
      <c r="AF77" s="14"/>
      <c r="AG77" s="14"/>
      <c r="AH77" s="14"/>
      <c r="AI77" s="39"/>
    </row>
    <row r="78" spans="1:35" ht="23.25" customHeight="1" x14ac:dyDescent="0.25">
      <c r="A78" s="57" t="s">
        <v>102</v>
      </c>
      <c r="B78" s="108" t="s">
        <v>111</v>
      </c>
      <c r="C78" s="59"/>
      <c r="D78" s="60"/>
      <c r="E78" s="48"/>
      <c r="F78" s="60"/>
      <c r="G78" s="61"/>
      <c r="H78" s="48"/>
      <c r="I78" s="48"/>
      <c r="J78" s="92"/>
      <c r="K78" s="60"/>
      <c r="L78" s="48"/>
      <c r="M78" s="48"/>
      <c r="N78" s="48"/>
      <c r="O78" s="48"/>
      <c r="P78" s="48"/>
      <c r="Q78" s="98">
        <f>SUM(R78:U78)</f>
        <v>1.5620000000000001</v>
      </c>
      <c r="R78" s="63"/>
      <c r="S78" s="63"/>
      <c r="T78" s="64">
        <v>1.5620000000000001</v>
      </c>
      <c r="U78" s="63"/>
      <c r="V78" s="93"/>
      <c r="W78" s="14"/>
      <c r="X78" s="14"/>
      <c r="Y78" s="14"/>
      <c r="Z78" s="36"/>
      <c r="AA78" s="14"/>
      <c r="AB78" s="14"/>
      <c r="AC78" s="85"/>
      <c r="AD78" s="14"/>
      <c r="AE78" s="14"/>
      <c r="AF78" s="14"/>
      <c r="AG78" s="14"/>
      <c r="AH78" s="14"/>
      <c r="AI78" s="39"/>
    </row>
    <row r="79" spans="1:35" ht="23.25" customHeight="1" x14ac:dyDescent="0.25">
      <c r="A79" s="57" t="s">
        <v>104</v>
      </c>
      <c r="B79" s="108" t="s">
        <v>113</v>
      </c>
      <c r="C79" s="59"/>
      <c r="D79" s="60"/>
      <c r="E79" s="48"/>
      <c r="F79" s="60"/>
      <c r="G79" s="61"/>
      <c r="H79" s="48"/>
      <c r="I79" s="48"/>
      <c r="J79" s="92"/>
      <c r="K79" s="60"/>
      <c r="L79" s="48"/>
      <c r="M79" s="48"/>
      <c r="N79" s="48"/>
      <c r="O79" s="48"/>
      <c r="P79" s="48"/>
      <c r="Q79" s="98">
        <f>SUM(R79:U79)</f>
        <v>3.6059999999999999</v>
      </c>
      <c r="R79" s="63"/>
      <c r="S79" s="63"/>
      <c r="T79" s="64">
        <v>3.6059999999999999</v>
      </c>
      <c r="U79" s="63"/>
      <c r="V79" s="93"/>
      <c r="W79" s="14"/>
      <c r="X79" s="14"/>
      <c r="Y79" s="14"/>
      <c r="Z79" s="36"/>
      <c r="AA79" s="14"/>
      <c r="AB79" s="14"/>
      <c r="AC79" s="85"/>
      <c r="AD79" s="14"/>
      <c r="AE79" s="14"/>
      <c r="AF79" s="14"/>
      <c r="AG79" s="14"/>
      <c r="AH79" s="14"/>
      <c r="AI79" s="39"/>
    </row>
    <row r="80" spans="1:35" ht="25.5" customHeight="1" x14ac:dyDescent="0.25">
      <c r="A80" s="32" t="s">
        <v>114</v>
      </c>
      <c r="B80" s="89" t="s">
        <v>115</v>
      </c>
      <c r="C80" s="34"/>
      <c r="D80" s="34"/>
      <c r="E80" s="35"/>
      <c r="F80" s="34"/>
      <c r="G80" s="36"/>
      <c r="H80" s="35"/>
      <c r="I80" s="35"/>
      <c r="J80" s="37"/>
      <c r="K80" s="34"/>
      <c r="L80" s="35"/>
      <c r="M80" s="35"/>
      <c r="N80" s="35"/>
      <c r="O80" s="35"/>
      <c r="P80" s="35"/>
      <c r="Q80" s="38">
        <f>Q81</f>
        <v>1.286</v>
      </c>
      <c r="R80" s="38">
        <f t="shared" ref="R80:U80" si="8">R81</f>
        <v>1.286</v>
      </c>
      <c r="S80" s="38">
        <f t="shared" si="8"/>
        <v>0</v>
      </c>
      <c r="T80" s="38">
        <f t="shared" si="8"/>
        <v>0</v>
      </c>
      <c r="U80" s="38">
        <f t="shared" si="8"/>
        <v>0</v>
      </c>
      <c r="V80" s="14"/>
      <c r="W80" s="14"/>
      <c r="X80" s="14"/>
      <c r="Y80" s="14"/>
      <c r="Z80" s="36"/>
      <c r="AA80" s="14"/>
      <c r="AB80" s="14"/>
      <c r="AC80" s="37"/>
      <c r="AD80" s="14"/>
      <c r="AE80" s="14"/>
      <c r="AF80" s="14"/>
      <c r="AG80" s="14"/>
      <c r="AH80" s="14"/>
      <c r="AI80" s="39"/>
    </row>
    <row r="81" spans="1:35" ht="45.75" customHeight="1" x14ac:dyDescent="0.25">
      <c r="A81" s="44" t="s">
        <v>106</v>
      </c>
      <c r="B81" s="163" t="s">
        <v>156</v>
      </c>
      <c r="C81" s="34"/>
      <c r="D81" s="34"/>
      <c r="E81" s="35"/>
      <c r="F81" s="34"/>
      <c r="G81" s="36"/>
      <c r="H81" s="35"/>
      <c r="I81" s="35"/>
      <c r="J81" s="37"/>
      <c r="K81" s="34"/>
      <c r="L81" s="35"/>
      <c r="M81" s="35"/>
      <c r="N81" s="35"/>
      <c r="O81" s="35"/>
      <c r="P81" s="35"/>
      <c r="Q81" s="52">
        <f>SUM(R81:U81)</f>
        <v>1.286</v>
      </c>
      <c r="R81" s="52">
        <v>1.286</v>
      </c>
      <c r="S81" s="161"/>
      <c r="T81" s="161"/>
      <c r="U81" s="161"/>
      <c r="V81" s="14"/>
      <c r="W81" s="14"/>
      <c r="X81" s="14"/>
      <c r="Y81" s="14"/>
      <c r="Z81" s="36"/>
      <c r="AA81" s="14"/>
      <c r="AB81" s="14"/>
      <c r="AC81" s="37"/>
      <c r="AD81" s="14"/>
      <c r="AE81" s="14"/>
      <c r="AF81" s="14"/>
      <c r="AG81" s="14"/>
      <c r="AH81" s="14"/>
      <c r="AI81" s="39"/>
    </row>
    <row r="82" spans="1:35" ht="35.25" customHeight="1" x14ac:dyDescent="0.25">
      <c r="A82" s="29" t="s">
        <v>116</v>
      </c>
      <c r="B82" s="30" t="s">
        <v>117</v>
      </c>
      <c r="C82" s="21"/>
      <c r="D82" s="21"/>
      <c r="E82" s="22"/>
      <c r="F82" s="21"/>
      <c r="G82" s="110"/>
      <c r="H82" s="22"/>
      <c r="I82" s="22"/>
      <c r="J82" s="23"/>
      <c r="K82" s="21"/>
      <c r="L82" s="22"/>
      <c r="M82" s="22"/>
      <c r="N82" s="22"/>
      <c r="O82" s="22"/>
      <c r="P82" s="22"/>
      <c r="Q82" s="31">
        <f>Q83+Q106+Q102+Q103+Q124+Q125+Q126</f>
        <v>241.702</v>
      </c>
      <c r="R82" s="31">
        <f>R83+R106+R102+R103+R124+R125+R126</f>
        <v>2.383</v>
      </c>
      <c r="S82" s="31">
        <f>S83+S106+S102+S103+S124+S125+S126</f>
        <v>164.33199999999999</v>
      </c>
      <c r="T82" s="31">
        <f>T83+T106+T102+T103+T124+T125+T126</f>
        <v>62.402000000000001</v>
      </c>
      <c r="U82" s="31">
        <f>U83+U106+U102+U103+U124+U125+U126</f>
        <v>12.585000000000001</v>
      </c>
      <c r="V82" s="26"/>
      <c r="W82" s="26"/>
      <c r="X82" s="26"/>
      <c r="Y82" s="26"/>
      <c r="Z82" s="110"/>
      <c r="AA82" s="26"/>
      <c r="AB82" s="26"/>
      <c r="AC82" s="23" t="s">
        <v>166</v>
      </c>
      <c r="AD82" s="26"/>
      <c r="AE82" s="26"/>
      <c r="AF82" s="26"/>
      <c r="AG82" s="26"/>
      <c r="AH82" s="27" t="s">
        <v>167</v>
      </c>
      <c r="AI82" s="28"/>
    </row>
    <row r="83" spans="1:35" x14ac:dyDescent="0.25">
      <c r="A83" s="32" t="s">
        <v>118</v>
      </c>
      <c r="B83" s="89" t="s">
        <v>40</v>
      </c>
      <c r="C83" s="34"/>
      <c r="D83" s="34"/>
      <c r="E83" s="35"/>
      <c r="F83" s="34"/>
      <c r="G83" s="11"/>
      <c r="H83" s="35"/>
      <c r="I83" s="35"/>
      <c r="J83" s="37"/>
      <c r="K83" s="34"/>
      <c r="L83" s="35"/>
      <c r="M83" s="35"/>
      <c r="N83" s="35"/>
      <c r="O83" s="35"/>
      <c r="P83" s="35"/>
      <c r="Q83" s="38">
        <f>Q84+Q96</f>
        <v>142.03</v>
      </c>
      <c r="R83" s="38">
        <f>R84+R96</f>
        <v>2.383</v>
      </c>
      <c r="S83" s="38">
        <f>S84+S96</f>
        <v>68.897000000000006</v>
      </c>
      <c r="T83" s="38">
        <f>T84+T96</f>
        <v>62.402000000000001</v>
      </c>
      <c r="U83" s="38">
        <f>U84+U96</f>
        <v>8.3480000000000008</v>
      </c>
      <c r="V83" s="14"/>
      <c r="W83" s="14"/>
      <c r="X83" s="14"/>
      <c r="Y83" s="14"/>
      <c r="Z83" s="11"/>
      <c r="AA83" s="14"/>
      <c r="AB83" s="14"/>
      <c r="AC83" s="43" t="str">
        <f>AC84</f>
        <v>4,8 МВА</v>
      </c>
      <c r="AD83" s="14"/>
      <c r="AE83" s="14"/>
      <c r="AF83" s="14"/>
      <c r="AG83" s="14"/>
      <c r="AH83" s="111" t="str">
        <f>AH84</f>
        <v xml:space="preserve">19,308 км </v>
      </c>
      <c r="AI83" s="39"/>
    </row>
    <row r="84" spans="1:35" x14ac:dyDescent="0.25">
      <c r="A84" s="32"/>
      <c r="B84" s="40" t="s">
        <v>41</v>
      </c>
      <c r="C84" s="34"/>
      <c r="D84" s="34"/>
      <c r="E84" s="35"/>
      <c r="F84" s="34"/>
      <c r="G84" s="11"/>
      <c r="H84" s="35"/>
      <c r="I84" s="35"/>
      <c r="J84" s="37"/>
      <c r="K84" s="34"/>
      <c r="L84" s="35"/>
      <c r="M84" s="35"/>
      <c r="N84" s="35"/>
      <c r="O84" s="35"/>
      <c r="P84" s="35"/>
      <c r="Q84" s="38">
        <f>Q85+Q91</f>
        <v>139.375</v>
      </c>
      <c r="R84" s="38">
        <f>R85+R91</f>
        <v>0</v>
      </c>
      <c r="S84" s="38">
        <f>S85+S91</f>
        <v>68.897000000000006</v>
      </c>
      <c r="T84" s="38">
        <f>T85+T91</f>
        <v>62.402000000000001</v>
      </c>
      <c r="U84" s="38">
        <f>U85+U91</f>
        <v>8.0760000000000005</v>
      </c>
      <c r="V84" s="14"/>
      <c r="W84" s="14"/>
      <c r="X84" s="14"/>
      <c r="Y84" s="14"/>
      <c r="Z84" s="11"/>
      <c r="AA84" s="14"/>
      <c r="AB84" s="14"/>
      <c r="AC84" s="43" t="str">
        <f>AC85</f>
        <v>4,8 МВА</v>
      </c>
      <c r="AD84" s="14"/>
      <c r="AE84" s="14"/>
      <c r="AF84" s="14"/>
      <c r="AG84" s="14"/>
      <c r="AH84" s="111" t="str">
        <f>AH85</f>
        <v xml:space="preserve">19,308 км </v>
      </c>
      <c r="AI84" s="39"/>
    </row>
    <row r="85" spans="1:35" x14ac:dyDescent="0.25">
      <c r="A85" s="32"/>
      <c r="B85" s="40" t="s">
        <v>42</v>
      </c>
      <c r="C85" s="34"/>
      <c r="D85" s="34"/>
      <c r="E85" s="35"/>
      <c r="F85" s="34"/>
      <c r="G85" s="11"/>
      <c r="H85" s="35"/>
      <c r="I85" s="35"/>
      <c r="J85" s="37"/>
      <c r="K85" s="34"/>
      <c r="L85" s="35"/>
      <c r="M85" s="35"/>
      <c r="N85" s="35"/>
      <c r="O85" s="35"/>
      <c r="P85" s="35"/>
      <c r="Q85" s="38">
        <f>Q87+Q88+Q90</f>
        <v>139.375</v>
      </c>
      <c r="R85" s="38">
        <f>R87+R88+R90</f>
        <v>0</v>
      </c>
      <c r="S85" s="38">
        <f>S87+S88+S90</f>
        <v>68.897000000000006</v>
      </c>
      <c r="T85" s="38">
        <f>T87+T88+T90</f>
        <v>62.402000000000001</v>
      </c>
      <c r="U85" s="38">
        <f>U87+U88+U90</f>
        <v>8.0760000000000005</v>
      </c>
      <c r="V85" s="14"/>
      <c r="W85" s="14"/>
      <c r="X85" s="14"/>
      <c r="Y85" s="14"/>
      <c r="Z85" s="11"/>
      <c r="AA85" s="14"/>
      <c r="AB85" s="14"/>
      <c r="AC85" s="43" t="str">
        <f>AC88</f>
        <v>4,8 МВА</v>
      </c>
      <c r="AD85" s="14"/>
      <c r="AE85" s="14"/>
      <c r="AF85" s="14"/>
      <c r="AG85" s="14"/>
      <c r="AH85" s="111" t="str">
        <f>AH88</f>
        <v xml:space="preserve">19,308 км </v>
      </c>
      <c r="AI85" s="39"/>
    </row>
    <row r="86" spans="1:35" x14ac:dyDescent="0.25">
      <c r="A86" s="32"/>
      <c r="B86" s="40" t="s">
        <v>43</v>
      </c>
      <c r="C86" s="34"/>
      <c r="D86" s="34"/>
      <c r="E86" s="35"/>
      <c r="F86" s="34"/>
      <c r="G86" s="36"/>
      <c r="H86" s="35"/>
      <c r="I86" s="35"/>
      <c r="J86" s="85"/>
      <c r="K86" s="34"/>
      <c r="L86" s="35"/>
      <c r="M86" s="35"/>
      <c r="N86" s="35"/>
      <c r="O86" s="35"/>
      <c r="P86" s="35"/>
      <c r="Q86" s="52"/>
      <c r="R86" s="52"/>
      <c r="S86" s="52"/>
      <c r="T86" s="52"/>
      <c r="U86" s="52"/>
      <c r="V86" s="14"/>
      <c r="W86" s="14"/>
      <c r="X86" s="14"/>
      <c r="Y86" s="14"/>
      <c r="Z86" s="36"/>
      <c r="AA86" s="14"/>
      <c r="AB86" s="14"/>
      <c r="AC86" s="37"/>
      <c r="AD86" s="14"/>
      <c r="AE86" s="14"/>
      <c r="AF86" s="14"/>
      <c r="AG86" s="14"/>
      <c r="AH86" s="11"/>
      <c r="AI86" s="39"/>
    </row>
    <row r="87" spans="1:35" x14ac:dyDescent="0.25">
      <c r="A87" s="32"/>
      <c r="B87" s="40" t="s">
        <v>47</v>
      </c>
      <c r="C87" s="34"/>
      <c r="D87" s="34"/>
      <c r="E87" s="35"/>
      <c r="F87" s="34"/>
      <c r="G87" s="36"/>
      <c r="H87" s="35"/>
      <c r="I87" s="35"/>
      <c r="J87" s="37"/>
      <c r="K87" s="34"/>
      <c r="L87" s="35"/>
      <c r="M87" s="35"/>
      <c r="N87" s="35"/>
      <c r="O87" s="35"/>
      <c r="P87" s="35"/>
      <c r="Q87" s="52"/>
      <c r="R87" s="52"/>
      <c r="S87" s="52"/>
      <c r="T87" s="52"/>
      <c r="U87" s="52"/>
      <c r="V87" s="14"/>
      <c r="W87" s="14"/>
      <c r="X87" s="14"/>
      <c r="Y87" s="14"/>
      <c r="Z87" s="36"/>
      <c r="AA87" s="14"/>
      <c r="AB87" s="14"/>
      <c r="AC87" s="37"/>
      <c r="AD87" s="14"/>
      <c r="AE87" s="14"/>
      <c r="AF87" s="14"/>
      <c r="AG87" s="14"/>
      <c r="AH87" s="11"/>
      <c r="AI87" s="39"/>
    </row>
    <row r="88" spans="1:35" x14ac:dyDescent="0.25">
      <c r="A88" s="32"/>
      <c r="B88" s="40" t="s">
        <v>48</v>
      </c>
      <c r="C88" s="34"/>
      <c r="D88" s="34"/>
      <c r="E88" s="35"/>
      <c r="F88" s="34"/>
      <c r="G88" s="36"/>
      <c r="H88" s="35"/>
      <c r="I88" s="35"/>
      <c r="J88" s="37"/>
      <c r="K88" s="34"/>
      <c r="L88" s="35"/>
      <c r="M88" s="35"/>
      <c r="N88" s="35"/>
      <c r="O88" s="35"/>
      <c r="P88" s="35"/>
      <c r="Q88" s="38">
        <f>Q89</f>
        <v>139.375</v>
      </c>
      <c r="R88" s="38">
        <f t="shared" ref="R88:Y88" si="9">R89</f>
        <v>0</v>
      </c>
      <c r="S88" s="38">
        <f t="shared" si="9"/>
        <v>68.897000000000006</v>
      </c>
      <c r="T88" s="38">
        <f t="shared" si="9"/>
        <v>62.402000000000001</v>
      </c>
      <c r="U88" s="38">
        <f t="shared" si="9"/>
        <v>8.0760000000000005</v>
      </c>
      <c r="V88" s="38">
        <f t="shared" si="9"/>
        <v>0</v>
      </c>
      <c r="W88" s="38">
        <f t="shared" si="9"/>
        <v>0</v>
      </c>
      <c r="X88" s="38">
        <f t="shared" si="9"/>
        <v>0</v>
      </c>
      <c r="Y88" s="38">
        <f t="shared" si="9"/>
        <v>0</v>
      </c>
      <c r="Z88" s="36"/>
      <c r="AA88" s="14"/>
      <c r="AB88" s="14"/>
      <c r="AC88" s="43" t="s">
        <v>165</v>
      </c>
      <c r="AD88" s="14"/>
      <c r="AE88" s="14"/>
      <c r="AF88" s="14"/>
      <c r="AG88" s="14"/>
      <c r="AH88" s="43" t="str">
        <f>AH89</f>
        <v xml:space="preserve">19,308 км </v>
      </c>
      <c r="AI88" s="39"/>
    </row>
    <row r="89" spans="1:35" ht="39" customHeight="1" x14ac:dyDescent="0.25">
      <c r="A89" s="44" t="s">
        <v>109</v>
      </c>
      <c r="B89" s="68" t="s">
        <v>120</v>
      </c>
      <c r="C89" s="59"/>
      <c r="D89" s="60"/>
      <c r="E89" s="48"/>
      <c r="F89" s="60"/>
      <c r="G89" s="61"/>
      <c r="H89" s="48"/>
      <c r="I89" s="112"/>
      <c r="J89" s="112"/>
      <c r="K89" s="60"/>
      <c r="L89" s="48"/>
      <c r="M89" s="48"/>
      <c r="N89" s="48"/>
      <c r="O89" s="48"/>
      <c r="P89" s="48"/>
      <c r="Q89" s="63">
        <f>SUM(R89:U89)</f>
        <v>139.375</v>
      </c>
      <c r="R89" s="63"/>
      <c r="S89" s="67">
        <v>68.897000000000006</v>
      </c>
      <c r="T89" s="63">
        <v>62.402000000000001</v>
      </c>
      <c r="U89" s="63">
        <v>8.0760000000000005</v>
      </c>
      <c r="V89" s="93"/>
      <c r="W89" s="93"/>
      <c r="X89" s="14"/>
      <c r="Y89" s="14"/>
      <c r="Z89" s="118">
        <v>2015</v>
      </c>
      <c r="AA89" s="118">
        <v>25</v>
      </c>
      <c r="AB89" s="14"/>
      <c r="AC89" s="66" t="s">
        <v>165</v>
      </c>
      <c r="AD89" s="113">
        <v>2015</v>
      </c>
      <c r="AE89" s="113">
        <v>25</v>
      </c>
      <c r="AF89" s="14"/>
      <c r="AG89" s="14"/>
      <c r="AH89" s="114" t="s">
        <v>164</v>
      </c>
      <c r="AI89" s="39"/>
    </row>
    <row r="90" spans="1:35" ht="17.25" customHeight="1" x14ac:dyDescent="0.25">
      <c r="A90" s="32"/>
      <c r="B90" s="40" t="s">
        <v>49</v>
      </c>
      <c r="C90" s="45"/>
      <c r="D90" s="45"/>
      <c r="E90" s="45"/>
      <c r="F90" s="45"/>
      <c r="G90" s="11"/>
      <c r="H90" s="14"/>
      <c r="I90" s="14"/>
      <c r="J90" s="37"/>
      <c r="K90" s="14"/>
      <c r="L90" s="14"/>
      <c r="M90" s="14"/>
      <c r="N90" s="14"/>
      <c r="O90" s="14"/>
      <c r="P90" s="14"/>
      <c r="Q90" s="52"/>
      <c r="R90" s="52"/>
      <c r="S90" s="52"/>
      <c r="T90" s="52"/>
      <c r="U90" s="52"/>
      <c r="V90" s="14"/>
      <c r="W90" s="14"/>
      <c r="X90" s="14"/>
      <c r="Y90" s="14"/>
      <c r="Z90" s="11"/>
      <c r="AA90" s="113"/>
      <c r="AB90" s="113"/>
      <c r="AC90" s="37"/>
      <c r="AD90" s="113"/>
      <c r="AE90" s="113"/>
      <c r="AF90" s="113"/>
      <c r="AG90" s="113"/>
      <c r="AH90" s="113"/>
      <c r="AI90" s="115"/>
    </row>
    <row r="91" spans="1:35" ht="17.25" hidden="1" customHeight="1" x14ac:dyDescent="0.25">
      <c r="A91" s="32"/>
      <c r="B91" s="40" t="s">
        <v>50</v>
      </c>
      <c r="C91" s="45"/>
      <c r="D91" s="45"/>
      <c r="E91" s="45"/>
      <c r="F91" s="45"/>
      <c r="G91" s="36"/>
      <c r="H91" s="14"/>
      <c r="I91" s="14"/>
      <c r="J91" s="85"/>
      <c r="K91" s="14"/>
      <c r="L91" s="14"/>
      <c r="M91" s="14"/>
      <c r="N91" s="14"/>
      <c r="O91" s="14"/>
      <c r="P91" s="14"/>
      <c r="Q91" s="52"/>
      <c r="R91" s="52"/>
      <c r="S91" s="52"/>
      <c r="T91" s="52"/>
      <c r="U91" s="52"/>
      <c r="V91" s="14"/>
      <c r="W91" s="14"/>
      <c r="X91" s="14"/>
      <c r="Y91" s="14"/>
      <c r="Z91" s="36"/>
      <c r="AA91" s="113"/>
      <c r="AB91" s="113"/>
      <c r="AC91" s="85"/>
      <c r="AD91" s="113"/>
      <c r="AE91" s="113"/>
      <c r="AF91" s="113"/>
      <c r="AG91" s="113"/>
      <c r="AH91" s="113"/>
      <c r="AI91" s="115"/>
    </row>
    <row r="92" spans="1:35" ht="17.25" hidden="1" customHeight="1" x14ac:dyDescent="0.25">
      <c r="A92" s="32"/>
      <c r="B92" s="40" t="s">
        <v>51</v>
      </c>
      <c r="C92" s="45"/>
      <c r="D92" s="45"/>
      <c r="E92" s="45"/>
      <c r="F92" s="45"/>
      <c r="G92" s="36"/>
      <c r="H92" s="14"/>
      <c r="I92" s="14"/>
      <c r="J92" s="85"/>
      <c r="K92" s="14"/>
      <c r="L92" s="14"/>
      <c r="M92" s="14"/>
      <c r="N92" s="14"/>
      <c r="O92" s="14"/>
      <c r="P92" s="14"/>
      <c r="Q92" s="52"/>
      <c r="R92" s="52"/>
      <c r="S92" s="52"/>
      <c r="T92" s="52"/>
      <c r="U92" s="52"/>
      <c r="V92" s="14"/>
      <c r="W92" s="14"/>
      <c r="X92" s="14"/>
      <c r="Y92" s="14"/>
      <c r="Z92" s="36"/>
      <c r="AA92" s="113"/>
      <c r="AB92" s="113"/>
      <c r="AC92" s="85"/>
      <c r="AD92" s="113"/>
      <c r="AE92" s="113"/>
      <c r="AF92" s="113"/>
      <c r="AG92" s="113"/>
      <c r="AH92" s="113"/>
      <c r="AI92" s="115"/>
    </row>
    <row r="93" spans="1:35" ht="17.25" hidden="1" customHeight="1" x14ac:dyDescent="0.25">
      <c r="A93" s="32"/>
      <c r="B93" s="40" t="s">
        <v>52</v>
      </c>
      <c r="C93" s="45"/>
      <c r="D93" s="45"/>
      <c r="E93" s="45"/>
      <c r="F93" s="45"/>
      <c r="G93" s="36"/>
      <c r="H93" s="14"/>
      <c r="I93" s="14"/>
      <c r="J93" s="85"/>
      <c r="K93" s="14"/>
      <c r="L93" s="14"/>
      <c r="M93" s="14"/>
      <c r="N93" s="14"/>
      <c r="O93" s="14"/>
      <c r="P93" s="14"/>
      <c r="Q93" s="52"/>
      <c r="R93" s="52"/>
      <c r="S93" s="52"/>
      <c r="T93" s="52"/>
      <c r="U93" s="52"/>
      <c r="V93" s="14"/>
      <c r="W93" s="14"/>
      <c r="X93" s="14"/>
      <c r="Y93" s="14"/>
      <c r="Z93" s="36"/>
      <c r="AA93" s="113"/>
      <c r="AB93" s="113"/>
      <c r="AC93" s="85"/>
      <c r="AD93" s="113"/>
      <c r="AE93" s="113"/>
      <c r="AF93" s="113"/>
      <c r="AG93" s="113"/>
      <c r="AH93" s="113"/>
      <c r="AI93" s="115"/>
    </row>
    <row r="94" spans="1:35" ht="17.25" hidden="1" customHeight="1" x14ac:dyDescent="0.25">
      <c r="A94" s="32"/>
      <c r="B94" s="40" t="s">
        <v>92</v>
      </c>
      <c r="C94" s="45"/>
      <c r="D94" s="45"/>
      <c r="E94" s="45"/>
      <c r="F94" s="45"/>
      <c r="G94" s="36"/>
      <c r="H94" s="14"/>
      <c r="I94" s="14"/>
      <c r="J94" s="85"/>
      <c r="K94" s="14"/>
      <c r="L94" s="14"/>
      <c r="M94" s="14"/>
      <c r="N94" s="14"/>
      <c r="O94" s="14"/>
      <c r="P94" s="14"/>
      <c r="Q94" s="52"/>
      <c r="R94" s="52"/>
      <c r="S94" s="52"/>
      <c r="T94" s="52"/>
      <c r="U94" s="52"/>
      <c r="V94" s="14"/>
      <c r="W94" s="14"/>
      <c r="X94" s="14"/>
      <c r="Y94" s="14"/>
      <c r="Z94" s="36"/>
      <c r="AA94" s="113"/>
      <c r="AB94" s="113"/>
      <c r="AC94" s="85"/>
      <c r="AD94" s="113"/>
      <c r="AE94" s="113"/>
      <c r="AF94" s="113"/>
      <c r="AG94" s="113"/>
      <c r="AH94" s="113"/>
      <c r="AI94" s="115"/>
    </row>
    <row r="95" spans="1:35" ht="17.25" hidden="1" customHeight="1" x14ac:dyDescent="0.25">
      <c r="A95" s="32"/>
      <c r="B95" s="40" t="s">
        <v>54</v>
      </c>
      <c r="C95" s="45"/>
      <c r="D95" s="45"/>
      <c r="E95" s="45"/>
      <c r="F95" s="45"/>
      <c r="G95" s="36"/>
      <c r="H95" s="14"/>
      <c r="I95" s="14"/>
      <c r="J95" s="85"/>
      <c r="K95" s="14"/>
      <c r="L95" s="14"/>
      <c r="M95" s="14"/>
      <c r="N95" s="14"/>
      <c r="O95" s="14"/>
      <c r="P95" s="14"/>
      <c r="Q95" s="38"/>
      <c r="R95" s="38"/>
      <c r="S95" s="116"/>
      <c r="T95" s="116"/>
      <c r="U95" s="116"/>
      <c r="V95" s="14"/>
      <c r="W95" s="14"/>
      <c r="X95" s="14"/>
      <c r="Y95" s="14"/>
      <c r="Z95" s="36"/>
      <c r="AA95" s="113"/>
      <c r="AB95" s="113"/>
      <c r="AC95" s="85"/>
      <c r="AD95" s="113"/>
      <c r="AE95" s="113"/>
      <c r="AF95" s="113"/>
      <c r="AG95" s="113"/>
      <c r="AH95" s="113"/>
      <c r="AI95" s="115"/>
    </row>
    <row r="96" spans="1:35" ht="17.25" customHeight="1" x14ac:dyDescent="0.25">
      <c r="A96" s="32"/>
      <c r="B96" s="40" t="s">
        <v>55</v>
      </c>
      <c r="C96" s="45"/>
      <c r="D96" s="45"/>
      <c r="E96" s="45"/>
      <c r="F96" s="45"/>
      <c r="G96" s="14"/>
      <c r="H96" s="14"/>
      <c r="I96" s="14"/>
      <c r="J96" s="37"/>
      <c r="K96" s="14"/>
      <c r="L96" s="14"/>
      <c r="M96" s="14"/>
      <c r="N96" s="14"/>
      <c r="O96" s="14"/>
      <c r="P96" s="14"/>
      <c r="Q96" s="38">
        <f>Q98</f>
        <v>2.6549999999999998</v>
      </c>
      <c r="R96" s="38">
        <f>R98</f>
        <v>2.383</v>
      </c>
      <c r="S96" s="38">
        <f>S98</f>
        <v>0</v>
      </c>
      <c r="T96" s="38">
        <f>T98</f>
        <v>0</v>
      </c>
      <c r="U96" s="38">
        <f>U98</f>
        <v>0.27200000000000002</v>
      </c>
      <c r="V96" s="14"/>
      <c r="W96" s="14"/>
      <c r="X96" s="14"/>
      <c r="Y96" s="14"/>
      <c r="Z96" s="14"/>
      <c r="AA96" s="113"/>
      <c r="AB96" s="113"/>
      <c r="AC96" s="41"/>
      <c r="AD96" s="113"/>
      <c r="AE96" s="113"/>
      <c r="AF96" s="113"/>
      <c r="AG96" s="113"/>
      <c r="AH96" s="113"/>
      <c r="AI96" s="115"/>
    </row>
    <row r="97" spans="1:35" ht="17.25" customHeight="1" x14ac:dyDescent="0.25">
      <c r="A97" s="32"/>
      <c r="B97" s="89" t="s">
        <v>56</v>
      </c>
      <c r="C97" s="45"/>
      <c r="D97" s="45"/>
      <c r="E97" s="45"/>
      <c r="F97" s="45"/>
      <c r="G97" s="36"/>
      <c r="H97" s="14"/>
      <c r="I97" s="14"/>
      <c r="J97" s="37"/>
      <c r="K97" s="14"/>
      <c r="L97" s="14"/>
      <c r="M97" s="14"/>
      <c r="N97" s="14"/>
      <c r="O97" s="14"/>
      <c r="P97" s="14"/>
      <c r="Q97" s="38"/>
      <c r="R97" s="38"/>
      <c r="S97" s="109"/>
      <c r="T97" s="109"/>
      <c r="U97" s="109"/>
      <c r="V97" s="14"/>
      <c r="W97" s="14"/>
      <c r="X97" s="14"/>
      <c r="Y97" s="14"/>
      <c r="Z97" s="36"/>
      <c r="AA97" s="113"/>
      <c r="AB97" s="113"/>
      <c r="AC97" s="41"/>
      <c r="AD97" s="113"/>
      <c r="AE97" s="113"/>
      <c r="AF97" s="113"/>
      <c r="AG97" s="113"/>
      <c r="AH97" s="113"/>
      <c r="AI97" s="115"/>
    </row>
    <row r="98" spans="1:35" ht="18" customHeight="1" x14ac:dyDescent="0.25">
      <c r="A98" s="44"/>
      <c r="B98" s="89" t="s">
        <v>96</v>
      </c>
      <c r="C98" s="45"/>
      <c r="D98" s="45"/>
      <c r="E98" s="45"/>
      <c r="F98" s="45"/>
      <c r="G98" s="36"/>
      <c r="H98" s="14"/>
      <c r="I98" s="14"/>
      <c r="J98" s="37"/>
      <c r="K98" s="14"/>
      <c r="L98" s="14"/>
      <c r="M98" s="14"/>
      <c r="N98" s="14"/>
      <c r="O98" s="14"/>
      <c r="P98" s="14"/>
      <c r="Q98" s="38">
        <f>Q99+Q100</f>
        <v>2.6549999999999998</v>
      </c>
      <c r="R98" s="38">
        <f>R99+R100</f>
        <v>2.383</v>
      </c>
      <c r="S98" s="38">
        <f>S99+S100</f>
        <v>0</v>
      </c>
      <c r="T98" s="38">
        <f>T99+T100</f>
        <v>0</v>
      </c>
      <c r="U98" s="38">
        <f>U99+U100</f>
        <v>0.27200000000000002</v>
      </c>
      <c r="V98" s="14"/>
      <c r="W98" s="14"/>
      <c r="X98" s="14"/>
      <c r="Y98" s="14"/>
      <c r="Z98" s="36"/>
      <c r="AA98" s="113"/>
      <c r="AB98" s="113"/>
      <c r="AC98" s="37"/>
      <c r="AD98" s="113"/>
      <c r="AE98" s="113"/>
      <c r="AF98" s="113"/>
      <c r="AG98" s="113"/>
      <c r="AH98" s="113"/>
      <c r="AI98" s="115"/>
    </row>
    <row r="99" spans="1:35" ht="49.5" customHeight="1" x14ac:dyDescent="0.25">
      <c r="A99" s="44" t="s">
        <v>110</v>
      </c>
      <c r="B99" s="117" t="s">
        <v>122</v>
      </c>
      <c r="C99" s="45"/>
      <c r="D99" s="45"/>
      <c r="E99" s="45"/>
      <c r="F99" s="45"/>
      <c r="G99" s="118"/>
      <c r="H99" s="14"/>
      <c r="I99" s="14"/>
      <c r="J99" s="47"/>
      <c r="K99" s="14"/>
      <c r="L99" s="14"/>
      <c r="M99" s="14"/>
      <c r="N99" s="14"/>
      <c r="O99" s="14"/>
      <c r="P99" s="14"/>
      <c r="Q99" s="52">
        <f>SUM(R99:U99)</f>
        <v>6.2E-2</v>
      </c>
      <c r="R99" s="51"/>
      <c r="S99" s="119"/>
      <c r="T99" s="119"/>
      <c r="U99" s="120">
        <v>6.2E-2</v>
      </c>
      <c r="V99" s="14"/>
      <c r="W99" s="14"/>
      <c r="X99" s="14"/>
      <c r="Y99" s="14"/>
      <c r="Z99" s="118">
        <v>2022</v>
      </c>
      <c r="AA99" s="113">
        <v>25</v>
      </c>
      <c r="AB99" s="121" t="s">
        <v>123</v>
      </c>
      <c r="AC99" s="122"/>
      <c r="AD99" s="113"/>
      <c r="AE99" s="113"/>
      <c r="AF99" s="113"/>
      <c r="AG99" s="113"/>
      <c r="AH99" s="113"/>
      <c r="AI99" s="115"/>
    </row>
    <row r="100" spans="1:35" ht="49.5" customHeight="1" x14ac:dyDescent="0.25">
      <c r="A100" s="44" t="s">
        <v>112</v>
      </c>
      <c r="B100" s="123" t="s">
        <v>125</v>
      </c>
      <c r="C100" s="45"/>
      <c r="D100" s="45"/>
      <c r="E100" s="45"/>
      <c r="F100" s="45"/>
      <c r="G100" s="118"/>
      <c r="H100" s="14"/>
      <c r="I100" s="14"/>
      <c r="J100" s="47"/>
      <c r="K100" s="14"/>
      <c r="L100" s="14"/>
      <c r="M100" s="14"/>
      <c r="N100" s="14"/>
      <c r="O100" s="14"/>
      <c r="P100" s="14"/>
      <c r="Q100" s="52">
        <f>SUM(R100:U100)</f>
        <v>2.593</v>
      </c>
      <c r="R100" s="51">
        <v>2.383</v>
      </c>
      <c r="S100" s="119"/>
      <c r="T100" s="119"/>
      <c r="U100" s="120">
        <v>0.21000000000000002</v>
      </c>
      <c r="V100" s="14"/>
      <c r="W100" s="14"/>
      <c r="X100" s="14"/>
      <c r="Y100" s="14"/>
      <c r="Z100" s="118">
        <v>2020</v>
      </c>
      <c r="AA100" s="113">
        <v>25</v>
      </c>
      <c r="AB100" s="121" t="s">
        <v>123</v>
      </c>
      <c r="AC100" s="122"/>
      <c r="AD100" s="113"/>
      <c r="AE100" s="113"/>
      <c r="AF100" s="113"/>
      <c r="AG100" s="113"/>
      <c r="AH100" s="113"/>
      <c r="AI100" s="115"/>
    </row>
    <row r="101" spans="1:35" ht="18" customHeight="1" x14ac:dyDescent="0.25">
      <c r="A101" s="44"/>
      <c r="B101" s="89" t="s">
        <v>126</v>
      </c>
      <c r="C101" s="45"/>
      <c r="D101" s="45"/>
      <c r="E101" s="45"/>
      <c r="F101" s="45"/>
      <c r="G101" s="36"/>
      <c r="H101" s="14"/>
      <c r="I101" s="14"/>
      <c r="J101" s="85"/>
      <c r="K101" s="14"/>
      <c r="L101" s="14"/>
      <c r="M101" s="14"/>
      <c r="N101" s="14"/>
      <c r="O101" s="14"/>
      <c r="P101" s="14"/>
      <c r="Q101" s="51"/>
      <c r="R101" s="51"/>
      <c r="S101" s="119"/>
      <c r="T101" s="119"/>
      <c r="U101" s="119"/>
      <c r="V101" s="14"/>
      <c r="W101" s="14"/>
      <c r="X101" s="14"/>
      <c r="Y101" s="14"/>
      <c r="Z101" s="36"/>
      <c r="AA101" s="113"/>
      <c r="AB101" s="113"/>
      <c r="AC101" s="85"/>
      <c r="AD101" s="113"/>
      <c r="AE101" s="113"/>
      <c r="AF101" s="113"/>
      <c r="AG101" s="113"/>
      <c r="AH101" s="113"/>
      <c r="AI101" s="115"/>
    </row>
    <row r="102" spans="1:35" ht="34.5" customHeight="1" x14ac:dyDescent="0.25">
      <c r="A102" s="32" t="s">
        <v>127</v>
      </c>
      <c r="B102" s="33" t="s">
        <v>70</v>
      </c>
      <c r="C102" s="45"/>
      <c r="D102" s="45"/>
      <c r="E102" s="45"/>
      <c r="F102" s="45"/>
      <c r="G102" s="11"/>
      <c r="H102" s="14"/>
      <c r="I102" s="14"/>
      <c r="J102" s="37"/>
      <c r="K102" s="14"/>
      <c r="L102" s="14"/>
      <c r="M102" s="14"/>
      <c r="N102" s="14"/>
      <c r="O102" s="14"/>
      <c r="P102" s="14"/>
      <c r="Q102" s="51"/>
      <c r="R102" s="51"/>
      <c r="S102" s="119"/>
      <c r="T102" s="119"/>
      <c r="U102" s="119"/>
      <c r="V102" s="14"/>
      <c r="W102" s="14"/>
      <c r="X102" s="14"/>
      <c r="Y102" s="14"/>
      <c r="Z102" s="11"/>
      <c r="AA102" s="113"/>
      <c r="AB102" s="113"/>
      <c r="AC102" s="37"/>
      <c r="AD102" s="113"/>
      <c r="AE102" s="113"/>
      <c r="AF102" s="113"/>
      <c r="AG102" s="113"/>
      <c r="AH102" s="113"/>
      <c r="AI102" s="115"/>
    </row>
    <row r="103" spans="1:35" ht="16.5" customHeight="1" x14ac:dyDescent="0.25">
      <c r="A103" s="32" t="s">
        <v>128</v>
      </c>
      <c r="B103" s="33" t="s">
        <v>73</v>
      </c>
      <c r="C103" s="45"/>
      <c r="D103" s="45"/>
      <c r="E103" s="45"/>
      <c r="F103" s="45"/>
      <c r="G103" s="11"/>
      <c r="H103" s="14"/>
      <c r="I103" s="14"/>
      <c r="J103" s="37"/>
      <c r="K103" s="14"/>
      <c r="L103" s="14"/>
      <c r="M103" s="14"/>
      <c r="N103" s="14"/>
      <c r="O103" s="14"/>
      <c r="P103" s="14"/>
      <c r="Q103" s="124">
        <f>Q105+Q104</f>
        <v>28.999000000000002</v>
      </c>
      <c r="R103" s="124">
        <f t="shared" ref="R103:U103" si="10">R105+R104</f>
        <v>0</v>
      </c>
      <c r="S103" s="124">
        <f t="shared" si="10"/>
        <v>28.789000000000001</v>
      </c>
      <c r="T103" s="124">
        <f t="shared" si="10"/>
        <v>0</v>
      </c>
      <c r="U103" s="124">
        <f t="shared" si="10"/>
        <v>0.21</v>
      </c>
      <c r="V103" s="14"/>
      <c r="W103" s="14"/>
      <c r="X103" s="14"/>
      <c r="Y103" s="14"/>
      <c r="Z103" s="11"/>
      <c r="AA103" s="118"/>
      <c r="AB103" s="118"/>
      <c r="AC103" s="37"/>
      <c r="AD103" s="118"/>
      <c r="AE103" s="118"/>
      <c r="AF103" s="118"/>
      <c r="AG103" s="118"/>
      <c r="AH103" s="118"/>
      <c r="AI103" s="125"/>
    </row>
    <row r="104" spans="1:35" ht="57.75" customHeight="1" x14ac:dyDescent="0.25">
      <c r="A104" s="44" t="s">
        <v>119</v>
      </c>
      <c r="B104" s="162" t="s">
        <v>157</v>
      </c>
      <c r="C104" s="45"/>
      <c r="D104" s="45"/>
      <c r="E104" s="45"/>
      <c r="F104" s="45"/>
      <c r="G104" s="11"/>
      <c r="H104" s="14"/>
      <c r="I104" s="14"/>
      <c r="J104" s="37"/>
      <c r="K104" s="14"/>
      <c r="L104" s="14"/>
      <c r="M104" s="14"/>
      <c r="N104" s="14"/>
      <c r="O104" s="14"/>
      <c r="P104" s="14"/>
      <c r="Q104" s="51">
        <f>SUM(R104:U104)</f>
        <v>28.789000000000001</v>
      </c>
      <c r="R104" s="51"/>
      <c r="S104" s="51">
        <v>28.789000000000001</v>
      </c>
      <c r="T104" s="51"/>
      <c r="U104" s="51"/>
      <c r="V104" s="14"/>
      <c r="W104" s="14"/>
      <c r="X104" s="14"/>
      <c r="Y104" s="14"/>
      <c r="Z104" s="14">
        <v>2014</v>
      </c>
      <c r="AA104" s="113">
        <v>25</v>
      </c>
      <c r="AB104" s="121" t="s">
        <v>131</v>
      </c>
      <c r="AC104" s="37"/>
      <c r="AD104" s="118"/>
      <c r="AE104" s="118"/>
      <c r="AF104" s="118"/>
      <c r="AG104" s="118"/>
      <c r="AH104" s="118"/>
      <c r="AI104" s="125"/>
    </row>
    <row r="105" spans="1:35" ht="49.5" customHeight="1" x14ac:dyDescent="0.25">
      <c r="A105" s="44" t="s">
        <v>121</v>
      </c>
      <c r="B105" s="117" t="s">
        <v>130</v>
      </c>
      <c r="C105" s="45"/>
      <c r="D105" s="45"/>
      <c r="E105" s="45"/>
      <c r="F105" s="45"/>
      <c r="G105" s="118"/>
      <c r="H105" s="14"/>
      <c r="I105" s="14"/>
      <c r="J105" s="47"/>
      <c r="K105" s="14"/>
      <c r="L105" s="14"/>
      <c r="M105" s="14"/>
      <c r="N105" s="14"/>
      <c r="O105" s="14"/>
      <c r="P105" s="14"/>
      <c r="Q105" s="51">
        <f>SUM(R105:U105)</f>
        <v>0.21</v>
      </c>
      <c r="R105" s="51"/>
      <c r="S105" s="126"/>
      <c r="T105" s="119"/>
      <c r="U105" s="126">
        <v>0.21</v>
      </c>
      <c r="V105" s="14"/>
      <c r="W105" s="14"/>
      <c r="X105" s="14"/>
      <c r="Y105" s="14"/>
      <c r="Z105" s="118">
        <v>2023</v>
      </c>
      <c r="AA105" s="113">
        <v>25</v>
      </c>
      <c r="AB105" s="121" t="s">
        <v>131</v>
      </c>
      <c r="AC105" s="122"/>
      <c r="AD105" s="113"/>
      <c r="AE105" s="113"/>
      <c r="AF105" s="113"/>
      <c r="AG105" s="113"/>
      <c r="AH105" s="113"/>
      <c r="AI105" s="115"/>
    </row>
    <row r="106" spans="1:35" ht="20.25" customHeight="1" x14ac:dyDescent="0.25">
      <c r="A106" s="32" t="s">
        <v>132</v>
      </c>
      <c r="B106" s="56" t="s">
        <v>89</v>
      </c>
      <c r="C106" s="45"/>
      <c r="D106" s="45"/>
      <c r="E106" s="45"/>
      <c r="F106" s="45"/>
      <c r="G106" s="14"/>
      <c r="H106" s="14"/>
      <c r="I106" s="14"/>
      <c r="J106" s="37"/>
      <c r="K106" s="14"/>
      <c r="L106" s="14"/>
      <c r="M106" s="14"/>
      <c r="N106" s="14"/>
      <c r="O106" s="14"/>
      <c r="P106" s="14"/>
      <c r="Q106" s="38">
        <f t="shared" ref="Q106:U107" si="11">Q107</f>
        <v>70.673000000000002</v>
      </c>
      <c r="R106" s="38">
        <f t="shared" si="11"/>
        <v>0</v>
      </c>
      <c r="S106" s="109">
        <f t="shared" si="11"/>
        <v>66.646000000000001</v>
      </c>
      <c r="T106" s="109">
        <f t="shared" si="11"/>
        <v>0</v>
      </c>
      <c r="U106" s="109">
        <f t="shared" si="11"/>
        <v>4.0270000000000001</v>
      </c>
      <c r="V106" s="14"/>
      <c r="W106" s="14"/>
      <c r="X106" s="14"/>
      <c r="Y106" s="14"/>
      <c r="Z106" s="14"/>
      <c r="AA106" s="113"/>
      <c r="AB106" s="113"/>
      <c r="AC106" s="37" t="s">
        <v>162</v>
      </c>
      <c r="AD106" s="113"/>
      <c r="AE106" s="113"/>
      <c r="AF106" s="113"/>
      <c r="AG106" s="113"/>
      <c r="AH106" s="127" t="str">
        <f>AH107</f>
        <v>8,9 км</v>
      </c>
      <c r="AI106" s="115"/>
    </row>
    <row r="107" spans="1:35" ht="15" customHeight="1" x14ac:dyDescent="0.25">
      <c r="A107" s="32"/>
      <c r="B107" s="40" t="s">
        <v>41</v>
      </c>
      <c r="C107" s="45"/>
      <c r="D107" s="45"/>
      <c r="E107" s="45"/>
      <c r="F107" s="45"/>
      <c r="G107" s="14"/>
      <c r="H107" s="14"/>
      <c r="I107" s="14"/>
      <c r="J107" s="37"/>
      <c r="K107" s="14"/>
      <c r="L107" s="14"/>
      <c r="M107" s="14"/>
      <c r="N107" s="14"/>
      <c r="O107" s="14"/>
      <c r="P107" s="14"/>
      <c r="Q107" s="38">
        <f t="shared" si="11"/>
        <v>70.673000000000002</v>
      </c>
      <c r="R107" s="38">
        <f t="shared" si="11"/>
        <v>0</v>
      </c>
      <c r="S107" s="109">
        <f t="shared" si="11"/>
        <v>66.646000000000001</v>
      </c>
      <c r="T107" s="109">
        <f t="shared" si="11"/>
        <v>0</v>
      </c>
      <c r="U107" s="109">
        <f t="shared" si="11"/>
        <v>4.0270000000000001</v>
      </c>
      <c r="V107" s="14"/>
      <c r="W107" s="14"/>
      <c r="X107" s="14"/>
      <c r="Y107" s="14"/>
      <c r="Z107" s="14"/>
      <c r="AA107" s="113"/>
      <c r="AB107" s="113"/>
      <c r="AC107" s="37" t="s">
        <v>162</v>
      </c>
      <c r="AD107" s="113"/>
      <c r="AE107" s="113"/>
      <c r="AF107" s="113"/>
      <c r="AG107" s="113"/>
      <c r="AH107" s="127" t="str">
        <f>AH108</f>
        <v>8,9 км</v>
      </c>
      <c r="AI107" s="115"/>
    </row>
    <row r="108" spans="1:35" ht="15" customHeight="1" x14ac:dyDescent="0.25">
      <c r="A108" s="32"/>
      <c r="B108" s="40" t="s">
        <v>42</v>
      </c>
      <c r="C108" s="45"/>
      <c r="D108" s="45"/>
      <c r="E108" s="45"/>
      <c r="F108" s="45"/>
      <c r="G108" s="14"/>
      <c r="H108" s="14"/>
      <c r="I108" s="14"/>
      <c r="J108" s="37"/>
      <c r="K108" s="14"/>
      <c r="L108" s="14"/>
      <c r="M108" s="14"/>
      <c r="N108" s="14"/>
      <c r="O108" s="14"/>
      <c r="P108" s="14"/>
      <c r="Q108" s="38">
        <f>Q109+Q110+Q111</f>
        <v>70.673000000000002</v>
      </c>
      <c r="R108" s="38">
        <f>R109+R110+R111</f>
        <v>0</v>
      </c>
      <c r="S108" s="109">
        <f>S109+S110+S111</f>
        <v>66.646000000000001</v>
      </c>
      <c r="T108" s="109">
        <f>T109+T110+T111</f>
        <v>0</v>
      </c>
      <c r="U108" s="109">
        <f>U109+U110+U111</f>
        <v>4.0270000000000001</v>
      </c>
      <c r="V108" s="14"/>
      <c r="W108" s="14"/>
      <c r="X108" s="14"/>
      <c r="Y108" s="14"/>
      <c r="Z108" s="14"/>
      <c r="AA108" s="113"/>
      <c r="AB108" s="113"/>
      <c r="AC108" s="37" t="s">
        <v>162</v>
      </c>
      <c r="AD108" s="113"/>
      <c r="AE108" s="113"/>
      <c r="AF108" s="113"/>
      <c r="AG108" s="113"/>
      <c r="AH108" s="127" t="str">
        <f>AH111</f>
        <v>8,9 км</v>
      </c>
      <c r="AI108" s="115"/>
    </row>
    <row r="109" spans="1:35" ht="18.75" customHeight="1" x14ac:dyDescent="0.25">
      <c r="A109" s="32"/>
      <c r="B109" s="40" t="s">
        <v>43</v>
      </c>
      <c r="C109" s="45"/>
      <c r="D109" s="45"/>
      <c r="E109" s="45"/>
      <c r="F109" s="45"/>
      <c r="G109" s="14"/>
      <c r="H109" s="14"/>
      <c r="I109" s="14"/>
      <c r="J109" s="37"/>
      <c r="K109" s="14"/>
      <c r="L109" s="14"/>
      <c r="M109" s="14"/>
      <c r="N109" s="14"/>
      <c r="O109" s="14"/>
      <c r="P109" s="14"/>
      <c r="Q109" s="38"/>
      <c r="R109" s="38"/>
      <c r="S109" s="38"/>
      <c r="T109" s="38"/>
      <c r="U109" s="38"/>
      <c r="V109" s="14"/>
      <c r="W109" s="14"/>
      <c r="X109" s="14"/>
      <c r="Y109" s="14"/>
      <c r="Z109" s="14"/>
      <c r="AA109" s="113"/>
      <c r="AB109" s="113"/>
      <c r="AC109" s="37"/>
      <c r="AD109" s="113"/>
      <c r="AE109" s="113"/>
      <c r="AF109" s="113"/>
      <c r="AG109" s="113"/>
      <c r="AH109" s="113"/>
      <c r="AI109" s="115"/>
    </row>
    <row r="110" spans="1:35" ht="15" customHeight="1" x14ac:dyDescent="0.25">
      <c r="A110" s="32"/>
      <c r="B110" s="40" t="s">
        <v>47</v>
      </c>
      <c r="C110" s="45"/>
      <c r="D110" s="45"/>
      <c r="E110" s="45"/>
      <c r="F110" s="45"/>
      <c r="G110" s="36"/>
      <c r="H110" s="14"/>
      <c r="I110" s="14"/>
      <c r="J110" s="85"/>
      <c r="K110" s="14"/>
      <c r="L110" s="14"/>
      <c r="M110" s="14"/>
      <c r="N110" s="14"/>
      <c r="O110" s="14"/>
      <c r="P110" s="14"/>
      <c r="Q110" s="124"/>
      <c r="R110" s="124"/>
      <c r="S110" s="124"/>
      <c r="T110" s="124"/>
      <c r="U110" s="124"/>
      <c r="V110" s="14"/>
      <c r="W110" s="14"/>
      <c r="X110" s="14"/>
      <c r="Y110" s="14"/>
      <c r="Z110" s="36"/>
      <c r="AA110" s="113"/>
      <c r="AB110" s="113"/>
      <c r="AC110" s="85"/>
      <c r="AD110" s="113"/>
      <c r="AE110" s="113"/>
      <c r="AF110" s="113"/>
      <c r="AG110" s="113"/>
      <c r="AH110" s="113"/>
      <c r="AI110" s="115"/>
    </row>
    <row r="111" spans="1:35" ht="15" customHeight="1" x14ac:dyDescent="0.25">
      <c r="A111" s="76"/>
      <c r="B111" s="94" t="s">
        <v>48</v>
      </c>
      <c r="C111" s="130"/>
      <c r="D111" s="130"/>
      <c r="E111" s="130"/>
      <c r="F111" s="130"/>
      <c r="G111" s="93"/>
      <c r="H111" s="93"/>
      <c r="I111" s="93"/>
      <c r="J111" s="90"/>
      <c r="K111" s="93"/>
      <c r="L111" s="93"/>
      <c r="M111" s="93"/>
      <c r="N111" s="93"/>
      <c r="O111" s="93"/>
      <c r="P111" s="93"/>
      <c r="Q111" s="73">
        <f>SUM(Q112:Q113)</f>
        <v>70.673000000000002</v>
      </c>
      <c r="R111" s="73">
        <f>SUM(R112:R113)</f>
        <v>0</v>
      </c>
      <c r="S111" s="73">
        <f>SUM(S112:S113)</f>
        <v>66.646000000000001</v>
      </c>
      <c r="T111" s="73">
        <f>SUM(T112:T113)</f>
        <v>0</v>
      </c>
      <c r="U111" s="73">
        <f>SUM(U112:U113)</f>
        <v>4.0270000000000001</v>
      </c>
      <c r="V111" s="14"/>
      <c r="W111" s="14"/>
      <c r="X111" s="14"/>
      <c r="Y111" s="14"/>
      <c r="Z111" s="14"/>
      <c r="AA111" s="113"/>
      <c r="AB111" s="113"/>
      <c r="AC111" s="37" t="s">
        <v>162</v>
      </c>
      <c r="AD111" s="113"/>
      <c r="AE111" s="113"/>
      <c r="AF111" s="113"/>
      <c r="AG111" s="113"/>
      <c r="AH111" s="127" t="s">
        <v>163</v>
      </c>
      <c r="AI111" s="115"/>
    </row>
    <row r="112" spans="1:35" ht="51" customHeight="1" x14ac:dyDescent="0.25">
      <c r="A112" s="57" t="s">
        <v>124</v>
      </c>
      <c r="B112" s="128" t="s">
        <v>134</v>
      </c>
      <c r="C112" s="130"/>
      <c r="D112" s="130"/>
      <c r="E112" s="130"/>
      <c r="F112" s="130"/>
      <c r="G112" s="129"/>
      <c r="H112" s="93"/>
      <c r="I112" s="93"/>
      <c r="J112" s="75"/>
      <c r="K112" s="93"/>
      <c r="L112" s="93"/>
      <c r="M112" s="93"/>
      <c r="N112" s="93"/>
      <c r="O112" s="93"/>
      <c r="P112" s="93"/>
      <c r="Q112" s="98">
        <f>SUM(R112:U112)</f>
        <v>54.459000000000003</v>
      </c>
      <c r="R112" s="98"/>
      <c r="S112" s="64">
        <v>50.432000000000002</v>
      </c>
      <c r="T112" s="64"/>
      <c r="U112" s="98">
        <v>4.0270000000000001</v>
      </c>
      <c r="V112" s="14"/>
      <c r="W112" s="14"/>
      <c r="X112" s="14"/>
      <c r="Y112" s="14"/>
      <c r="Z112" s="118">
        <v>2015</v>
      </c>
      <c r="AA112" s="118">
        <v>25</v>
      </c>
      <c r="AB112" s="121"/>
      <c r="AC112" s="14" t="s">
        <v>159</v>
      </c>
      <c r="AD112" s="118">
        <v>2015</v>
      </c>
      <c r="AE112" s="118">
        <v>25</v>
      </c>
      <c r="AF112" s="118"/>
      <c r="AG112" s="118"/>
      <c r="AH112" s="118" t="s">
        <v>158</v>
      </c>
      <c r="AI112" s="125"/>
    </row>
    <row r="113" spans="1:35" ht="33.75" customHeight="1" x14ac:dyDescent="0.25">
      <c r="A113" s="57" t="s">
        <v>129</v>
      </c>
      <c r="B113" s="128" t="s">
        <v>135</v>
      </c>
      <c r="C113" s="130"/>
      <c r="D113" s="130"/>
      <c r="E113" s="130"/>
      <c r="F113" s="130"/>
      <c r="G113" s="129"/>
      <c r="H113" s="93"/>
      <c r="I113" s="93"/>
      <c r="J113" s="75"/>
      <c r="K113" s="93"/>
      <c r="L113" s="93"/>
      <c r="M113" s="93"/>
      <c r="N113" s="93"/>
      <c r="O113" s="93"/>
      <c r="P113" s="93"/>
      <c r="Q113" s="98">
        <f>SUM(R113:U113)</f>
        <v>16.214000000000002</v>
      </c>
      <c r="R113" s="98"/>
      <c r="S113" s="64">
        <v>16.214000000000002</v>
      </c>
      <c r="T113" s="98"/>
      <c r="U113" s="98"/>
      <c r="V113" s="14"/>
      <c r="W113" s="14"/>
      <c r="X113" s="14"/>
      <c r="Y113" s="14"/>
      <c r="Z113" s="118">
        <v>2015</v>
      </c>
      <c r="AA113" s="118">
        <v>25</v>
      </c>
      <c r="AB113" s="121"/>
      <c r="AC113" s="14" t="s">
        <v>161</v>
      </c>
      <c r="AD113" s="118">
        <v>2015</v>
      </c>
      <c r="AE113" s="118">
        <v>25</v>
      </c>
      <c r="AF113" s="118"/>
      <c r="AG113" s="118"/>
      <c r="AH113" s="118" t="s">
        <v>160</v>
      </c>
      <c r="AI113" s="125"/>
    </row>
    <row r="114" spans="1:35" ht="15" customHeight="1" x14ac:dyDescent="0.25">
      <c r="A114" s="32"/>
      <c r="B114" s="40" t="s">
        <v>49</v>
      </c>
      <c r="C114" s="45"/>
      <c r="D114" s="45"/>
      <c r="E114" s="45"/>
      <c r="F114" s="45"/>
      <c r="G114" s="14"/>
      <c r="H114" s="14"/>
      <c r="I114" s="14"/>
      <c r="J114" s="37"/>
      <c r="K114" s="14"/>
      <c r="L114" s="14"/>
      <c r="M114" s="14"/>
      <c r="N114" s="14"/>
      <c r="O114" s="14"/>
      <c r="P114" s="14"/>
      <c r="Q114" s="38"/>
      <c r="R114" s="38"/>
      <c r="S114" s="38"/>
      <c r="T114" s="38"/>
      <c r="U114" s="38"/>
      <c r="V114" s="14"/>
      <c r="W114" s="14"/>
      <c r="X114" s="14"/>
      <c r="Y114" s="14"/>
      <c r="Z114" s="14"/>
      <c r="AA114" s="113"/>
      <c r="AB114" s="113"/>
      <c r="AC114" s="37"/>
      <c r="AD114" s="113"/>
      <c r="AE114" s="113"/>
      <c r="AF114" s="113"/>
      <c r="AG114" s="113"/>
      <c r="AH114" s="113"/>
      <c r="AI114" s="115"/>
    </row>
    <row r="115" spans="1:35" ht="15" customHeight="1" x14ac:dyDescent="0.25">
      <c r="A115" s="32"/>
      <c r="B115" s="40" t="s">
        <v>50</v>
      </c>
      <c r="C115" s="45"/>
      <c r="D115" s="45"/>
      <c r="E115" s="45"/>
      <c r="F115" s="45"/>
      <c r="G115" s="14"/>
      <c r="H115" s="14"/>
      <c r="I115" s="14"/>
      <c r="J115" s="85"/>
      <c r="K115" s="14"/>
      <c r="L115" s="14"/>
      <c r="M115" s="14"/>
      <c r="N115" s="14"/>
      <c r="O115" s="14"/>
      <c r="P115" s="14"/>
      <c r="Q115" s="51"/>
      <c r="R115" s="51"/>
      <c r="S115" s="119"/>
      <c r="T115" s="119"/>
      <c r="U115" s="119"/>
      <c r="V115" s="14"/>
      <c r="W115" s="14"/>
      <c r="X115" s="14"/>
      <c r="Y115" s="14"/>
      <c r="Z115" s="14"/>
      <c r="AA115" s="113"/>
      <c r="AB115" s="113"/>
      <c r="AC115" s="85"/>
      <c r="AD115" s="113"/>
      <c r="AE115" s="113"/>
      <c r="AF115" s="113"/>
      <c r="AG115" s="113"/>
      <c r="AH115" s="113"/>
      <c r="AI115" s="115"/>
    </row>
    <row r="116" spans="1:35" ht="15" customHeight="1" x14ac:dyDescent="0.25">
      <c r="A116" s="32"/>
      <c r="B116" s="40" t="s">
        <v>51</v>
      </c>
      <c r="C116" s="45"/>
      <c r="D116" s="45"/>
      <c r="E116" s="45"/>
      <c r="F116" s="45"/>
      <c r="G116" s="14"/>
      <c r="H116" s="14"/>
      <c r="I116" s="14"/>
      <c r="J116" s="85"/>
      <c r="K116" s="14"/>
      <c r="L116" s="14"/>
      <c r="M116" s="14"/>
      <c r="N116" s="14"/>
      <c r="O116" s="14"/>
      <c r="P116" s="14"/>
      <c r="Q116" s="51"/>
      <c r="R116" s="51"/>
      <c r="S116" s="119"/>
      <c r="T116" s="119"/>
      <c r="U116" s="119"/>
      <c r="V116" s="14"/>
      <c r="W116" s="14"/>
      <c r="X116" s="14"/>
      <c r="Y116" s="14"/>
      <c r="Z116" s="14"/>
      <c r="AA116" s="113"/>
      <c r="AB116" s="113"/>
      <c r="AC116" s="85"/>
      <c r="AD116" s="113"/>
      <c r="AE116" s="113"/>
      <c r="AF116" s="113"/>
      <c r="AG116" s="113"/>
      <c r="AH116" s="113"/>
      <c r="AI116" s="115"/>
    </row>
    <row r="117" spans="1:35" ht="15" customHeight="1" x14ac:dyDescent="0.25">
      <c r="A117" s="32"/>
      <c r="B117" s="40" t="s">
        <v>52</v>
      </c>
      <c r="C117" s="45"/>
      <c r="D117" s="45"/>
      <c r="E117" s="45"/>
      <c r="F117" s="45"/>
      <c r="G117" s="14"/>
      <c r="H117" s="14"/>
      <c r="I117" s="14"/>
      <c r="J117" s="85"/>
      <c r="K117" s="14"/>
      <c r="L117" s="14"/>
      <c r="M117" s="14"/>
      <c r="N117" s="14"/>
      <c r="O117" s="14"/>
      <c r="P117" s="14"/>
      <c r="Q117" s="51"/>
      <c r="R117" s="51"/>
      <c r="S117" s="119"/>
      <c r="T117" s="119"/>
      <c r="U117" s="119"/>
      <c r="V117" s="14"/>
      <c r="W117" s="14"/>
      <c r="X117" s="14"/>
      <c r="Y117" s="14"/>
      <c r="Z117" s="14"/>
      <c r="AA117" s="113"/>
      <c r="AB117" s="113"/>
      <c r="AC117" s="85"/>
      <c r="AD117" s="113"/>
      <c r="AE117" s="113"/>
      <c r="AF117" s="113"/>
      <c r="AG117" s="113"/>
      <c r="AH117" s="113"/>
      <c r="AI117" s="115"/>
    </row>
    <row r="118" spans="1:35" ht="15" customHeight="1" x14ac:dyDescent="0.25">
      <c r="A118" s="32"/>
      <c r="B118" s="40" t="s">
        <v>92</v>
      </c>
      <c r="C118" s="45"/>
      <c r="D118" s="45"/>
      <c r="E118" s="45"/>
      <c r="F118" s="45"/>
      <c r="G118" s="14"/>
      <c r="H118" s="14"/>
      <c r="I118" s="14"/>
      <c r="J118" s="85"/>
      <c r="K118" s="14"/>
      <c r="L118" s="14"/>
      <c r="M118" s="14"/>
      <c r="N118" s="14"/>
      <c r="O118" s="14"/>
      <c r="P118" s="14"/>
      <c r="Q118" s="51"/>
      <c r="R118" s="51"/>
      <c r="S118" s="119"/>
      <c r="T118" s="119"/>
      <c r="U118" s="119"/>
      <c r="V118" s="14"/>
      <c r="W118" s="14"/>
      <c r="X118" s="14"/>
      <c r="Y118" s="14"/>
      <c r="Z118" s="14"/>
      <c r="AA118" s="113"/>
      <c r="AB118" s="113"/>
      <c r="AC118" s="85"/>
      <c r="AD118" s="113"/>
      <c r="AE118" s="113"/>
      <c r="AF118" s="113"/>
      <c r="AG118" s="113"/>
      <c r="AH118" s="113"/>
      <c r="AI118" s="115"/>
    </row>
    <row r="119" spans="1:35" ht="15" customHeight="1" x14ac:dyDescent="0.25">
      <c r="A119" s="32"/>
      <c r="B119" s="40" t="s">
        <v>54</v>
      </c>
      <c r="C119" s="45"/>
      <c r="D119" s="45"/>
      <c r="E119" s="45"/>
      <c r="F119" s="45"/>
      <c r="G119" s="14"/>
      <c r="H119" s="14"/>
      <c r="I119" s="14"/>
      <c r="J119" s="85"/>
      <c r="K119" s="14"/>
      <c r="L119" s="14"/>
      <c r="M119" s="14"/>
      <c r="N119" s="14"/>
      <c r="O119" s="14"/>
      <c r="P119" s="14"/>
      <c r="Q119" s="51"/>
      <c r="R119" s="51"/>
      <c r="S119" s="119"/>
      <c r="T119" s="119"/>
      <c r="U119" s="119"/>
      <c r="V119" s="14"/>
      <c r="W119" s="14"/>
      <c r="X119" s="14"/>
      <c r="Y119" s="14"/>
      <c r="Z119" s="14"/>
      <c r="AA119" s="113"/>
      <c r="AB119" s="113"/>
      <c r="AC119" s="85"/>
      <c r="AD119" s="113"/>
      <c r="AE119" s="113"/>
      <c r="AF119" s="113"/>
      <c r="AG119" s="113"/>
      <c r="AH119" s="113"/>
      <c r="AI119" s="115"/>
    </row>
    <row r="120" spans="1:35" ht="15" customHeight="1" x14ac:dyDescent="0.25">
      <c r="A120" s="32"/>
      <c r="B120" s="40" t="s">
        <v>55</v>
      </c>
      <c r="C120" s="45"/>
      <c r="D120" s="45"/>
      <c r="E120" s="45"/>
      <c r="F120" s="45"/>
      <c r="G120" s="14"/>
      <c r="H120" s="14"/>
      <c r="I120" s="14"/>
      <c r="J120" s="37"/>
      <c r="K120" s="14"/>
      <c r="L120" s="14"/>
      <c r="M120" s="14"/>
      <c r="N120" s="14"/>
      <c r="O120" s="14"/>
      <c r="P120" s="14"/>
      <c r="Q120" s="38"/>
      <c r="R120" s="38"/>
      <c r="S120" s="38"/>
      <c r="T120" s="38"/>
      <c r="U120" s="38"/>
      <c r="V120" s="14"/>
      <c r="W120" s="14"/>
      <c r="X120" s="14"/>
      <c r="Y120" s="14"/>
      <c r="Z120" s="14"/>
      <c r="AA120" s="113"/>
      <c r="AB120" s="113"/>
      <c r="AC120" s="37"/>
      <c r="AD120" s="113"/>
      <c r="AE120" s="113"/>
      <c r="AF120" s="113"/>
      <c r="AG120" s="113"/>
      <c r="AH120" s="113"/>
      <c r="AI120" s="115"/>
    </row>
    <row r="121" spans="1:35" ht="15" customHeight="1" x14ac:dyDescent="0.25">
      <c r="A121" s="32"/>
      <c r="B121" s="89" t="s">
        <v>87</v>
      </c>
      <c r="C121" s="45"/>
      <c r="D121" s="45"/>
      <c r="E121" s="45"/>
      <c r="F121" s="45"/>
      <c r="G121" s="118"/>
      <c r="H121" s="14"/>
      <c r="I121" s="14"/>
      <c r="J121" s="85"/>
      <c r="K121" s="14"/>
      <c r="L121" s="14"/>
      <c r="M121" s="14"/>
      <c r="N121" s="14"/>
      <c r="O121" s="14"/>
      <c r="P121" s="14"/>
      <c r="Q121" s="51"/>
      <c r="R121" s="51"/>
      <c r="S121" s="119"/>
      <c r="T121" s="119"/>
      <c r="U121" s="119"/>
      <c r="V121" s="14"/>
      <c r="W121" s="14"/>
      <c r="X121" s="14"/>
      <c r="Y121" s="14"/>
      <c r="Z121" s="118"/>
      <c r="AA121" s="113"/>
      <c r="AB121" s="113"/>
      <c r="AC121" s="85"/>
      <c r="AD121" s="113"/>
      <c r="AE121" s="113"/>
      <c r="AF121" s="113"/>
      <c r="AG121" s="113"/>
      <c r="AH121" s="113"/>
      <c r="AI121" s="115"/>
    </row>
    <row r="122" spans="1:35" ht="15" customHeight="1" x14ac:dyDescent="0.25">
      <c r="A122" s="44"/>
      <c r="B122" s="89" t="s">
        <v>96</v>
      </c>
      <c r="C122" s="45"/>
      <c r="D122" s="45"/>
      <c r="E122" s="45"/>
      <c r="F122" s="45"/>
      <c r="G122" s="118"/>
      <c r="H122" s="14"/>
      <c r="I122" s="14"/>
      <c r="J122" s="85"/>
      <c r="K122" s="14"/>
      <c r="L122" s="14"/>
      <c r="M122" s="14"/>
      <c r="N122" s="14"/>
      <c r="O122" s="14"/>
      <c r="P122" s="14"/>
      <c r="Q122" s="51"/>
      <c r="R122" s="51"/>
      <c r="S122" s="119"/>
      <c r="T122" s="119"/>
      <c r="U122" s="119"/>
      <c r="V122" s="14"/>
      <c r="W122" s="14"/>
      <c r="X122" s="14"/>
      <c r="Y122" s="14"/>
      <c r="Z122" s="118"/>
      <c r="AA122" s="113"/>
      <c r="AB122" s="113"/>
      <c r="AC122" s="85"/>
      <c r="AD122" s="113"/>
      <c r="AE122" s="113"/>
      <c r="AF122" s="113"/>
      <c r="AG122" s="113"/>
      <c r="AH122" s="113"/>
      <c r="AI122" s="115"/>
    </row>
    <row r="123" spans="1:35" ht="15" customHeight="1" x14ac:dyDescent="0.25">
      <c r="A123" s="44"/>
      <c r="B123" s="89" t="s">
        <v>126</v>
      </c>
      <c r="C123" s="45"/>
      <c r="D123" s="45"/>
      <c r="E123" s="45"/>
      <c r="F123" s="45"/>
      <c r="G123" s="118"/>
      <c r="H123" s="14"/>
      <c r="I123" s="14"/>
      <c r="J123" s="37"/>
      <c r="K123" s="14"/>
      <c r="L123" s="14"/>
      <c r="M123" s="14"/>
      <c r="N123" s="14"/>
      <c r="O123" s="14"/>
      <c r="P123" s="14"/>
      <c r="Q123" s="124"/>
      <c r="R123" s="124"/>
      <c r="S123" s="124"/>
      <c r="T123" s="124"/>
      <c r="U123" s="124"/>
      <c r="V123" s="14"/>
      <c r="W123" s="14"/>
      <c r="X123" s="14"/>
      <c r="Y123" s="14"/>
      <c r="Z123" s="118"/>
      <c r="AA123" s="113"/>
      <c r="AB123" s="113"/>
      <c r="AC123" s="37"/>
      <c r="AD123" s="113"/>
      <c r="AE123" s="113"/>
      <c r="AF123" s="113"/>
      <c r="AG123" s="113"/>
      <c r="AH123" s="113"/>
      <c r="AI123" s="115"/>
    </row>
    <row r="124" spans="1:35" ht="15" customHeight="1" x14ac:dyDescent="0.25">
      <c r="A124" s="32" t="s">
        <v>136</v>
      </c>
      <c r="B124" s="40" t="s">
        <v>101</v>
      </c>
      <c r="C124" s="45"/>
      <c r="D124" s="45"/>
      <c r="E124" s="45"/>
      <c r="F124" s="45"/>
      <c r="G124" s="118"/>
      <c r="H124" s="14"/>
      <c r="I124" s="14"/>
      <c r="J124" s="85"/>
      <c r="K124" s="14"/>
      <c r="L124" s="14"/>
      <c r="M124" s="14"/>
      <c r="N124" s="14"/>
      <c r="O124" s="14"/>
      <c r="P124" s="14"/>
      <c r="Q124" s="124"/>
      <c r="R124" s="124"/>
      <c r="S124" s="124"/>
      <c r="T124" s="124"/>
      <c r="U124" s="124"/>
      <c r="V124" s="14"/>
      <c r="W124" s="14"/>
      <c r="X124" s="14"/>
      <c r="Y124" s="14"/>
      <c r="Z124" s="118"/>
      <c r="AA124" s="113"/>
      <c r="AB124" s="113"/>
      <c r="AC124" s="85"/>
      <c r="AD124" s="113"/>
      <c r="AE124" s="113"/>
      <c r="AF124" s="113"/>
      <c r="AG124" s="113"/>
      <c r="AH124" s="113"/>
      <c r="AI124" s="115"/>
    </row>
    <row r="125" spans="1:35" ht="15" customHeight="1" x14ac:dyDescent="0.25">
      <c r="A125" s="32" t="s">
        <v>137</v>
      </c>
      <c r="B125" s="33" t="s">
        <v>108</v>
      </c>
      <c r="C125" s="78"/>
      <c r="D125" s="45"/>
      <c r="E125" s="45"/>
      <c r="F125" s="45"/>
      <c r="G125" s="118"/>
      <c r="H125" s="14"/>
      <c r="I125" s="14"/>
      <c r="J125" s="85"/>
      <c r="K125" s="14"/>
      <c r="L125" s="14"/>
      <c r="M125" s="14"/>
      <c r="N125" s="14"/>
      <c r="O125" s="14"/>
      <c r="P125" s="14"/>
      <c r="Q125" s="51"/>
      <c r="R125" s="51"/>
      <c r="S125" s="119"/>
      <c r="T125" s="119"/>
      <c r="U125" s="119"/>
      <c r="V125" s="14"/>
      <c r="W125" s="14"/>
      <c r="X125" s="14"/>
      <c r="Y125" s="14"/>
      <c r="Z125" s="118"/>
      <c r="AA125" s="113"/>
      <c r="AB125" s="113"/>
      <c r="AC125" s="85"/>
      <c r="AD125" s="113"/>
      <c r="AE125" s="113"/>
      <c r="AF125" s="113"/>
      <c r="AG125" s="113"/>
      <c r="AH125" s="113"/>
      <c r="AI125" s="115"/>
    </row>
    <row r="126" spans="1:35" ht="21.75" customHeight="1" x14ac:dyDescent="0.25">
      <c r="A126" s="32" t="s">
        <v>138</v>
      </c>
      <c r="B126" s="89" t="s">
        <v>115</v>
      </c>
      <c r="C126" s="78"/>
      <c r="D126" s="45"/>
      <c r="E126" s="45"/>
      <c r="F126" s="45"/>
      <c r="G126" s="118"/>
      <c r="H126" s="14"/>
      <c r="I126" s="14"/>
      <c r="J126" s="37"/>
      <c r="K126" s="14"/>
      <c r="L126" s="14"/>
      <c r="M126" s="14"/>
      <c r="N126" s="14"/>
      <c r="O126" s="14"/>
      <c r="P126" s="14"/>
      <c r="Q126" s="124"/>
      <c r="R126" s="124"/>
      <c r="S126" s="124"/>
      <c r="T126" s="124"/>
      <c r="U126" s="124"/>
      <c r="V126" s="14"/>
      <c r="W126" s="14"/>
      <c r="X126" s="14"/>
      <c r="Y126" s="14"/>
      <c r="Z126" s="118"/>
      <c r="AA126" s="113"/>
      <c r="AB126" s="113"/>
      <c r="AC126" s="37"/>
      <c r="AD126" s="113"/>
      <c r="AE126" s="113"/>
      <c r="AF126" s="113"/>
      <c r="AG126" s="113"/>
      <c r="AH126" s="113"/>
      <c r="AI126" s="115"/>
    </row>
    <row r="127" spans="1:35" ht="15" customHeight="1" x14ac:dyDescent="0.25">
      <c r="A127" s="29" t="s">
        <v>139</v>
      </c>
      <c r="B127" s="131" t="s">
        <v>140</v>
      </c>
      <c r="C127" s="132"/>
      <c r="D127" s="133"/>
      <c r="E127" s="133"/>
      <c r="F127" s="133"/>
      <c r="G127" s="134"/>
      <c r="H127" s="26"/>
      <c r="I127" s="26"/>
      <c r="J127" s="135"/>
      <c r="K127" s="26"/>
      <c r="L127" s="26"/>
      <c r="M127" s="26"/>
      <c r="N127" s="26"/>
      <c r="O127" s="26"/>
      <c r="P127" s="26"/>
      <c r="Q127" s="136">
        <f>SUM(Q128:Q128)</f>
        <v>2.9769999999999999</v>
      </c>
      <c r="R127" s="136">
        <f>SUM(R128:R128)</f>
        <v>0</v>
      </c>
      <c r="S127" s="136">
        <f>SUM(S128:S128)</f>
        <v>0</v>
      </c>
      <c r="T127" s="136">
        <f>SUM(T128:T128)</f>
        <v>2.9769999999999999</v>
      </c>
      <c r="U127" s="136">
        <f>SUM(U128:U128)</f>
        <v>0</v>
      </c>
      <c r="V127" s="26"/>
      <c r="W127" s="26"/>
      <c r="X127" s="26"/>
      <c r="Y127" s="26"/>
      <c r="Z127" s="134"/>
      <c r="AA127" s="134"/>
      <c r="AB127" s="134"/>
      <c r="AC127" s="135"/>
      <c r="AD127" s="134"/>
      <c r="AE127" s="134"/>
      <c r="AF127" s="134"/>
      <c r="AG127" s="134"/>
      <c r="AH127" s="134"/>
      <c r="AI127" s="137"/>
    </row>
    <row r="128" spans="1:35" ht="35.25" customHeight="1" x14ac:dyDescent="0.25">
      <c r="A128" s="44" t="s">
        <v>133</v>
      </c>
      <c r="B128" s="138" t="s">
        <v>141</v>
      </c>
      <c r="C128" s="78"/>
      <c r="D128" s="45"/>
      <c r="E128" s="45"/>
      <c r="F128" s="45"/>
      <c r="G128" s="118"/>
      <c r="H128" s="14"/>
      <c r="I128" s="14"/>
      <c r="J128" s="47"/>
      <c r="K128" s="14"/>
      <c r="L128" s="14"/>
      <c r="M128" s="14"/>
      <c r="N128" s="14"/>
      <c r="O128" s="14"/>
      <c r="P128" s="14"/>
      <c r="Q128" s="51">
        <f>SUM(R128:U128)</f>
        <v>2.9769999999999999</v>
      </c>
      <c r="R128" s="51"/>
      <c r="S128" s="119"/>
      <c r="T128" s="119">
        <v>2.9769999999999999</v>
      </c>
      <c r="U128" s="119"/>
      <c r="V128" s="14"/>
      <c r="W128" s="14"/>
      <c r="X128" s="14"/>
      <c r="Y128" s="14"/>
      <c r="Z128" s="118"/>
      <c r="AA128" s="113"/>
      <c r="AB128" s="121"/>
      <c r="AC128" s="122"/>
      <c r="AD128" s="113"/>
      <c r="AE128" s="113"/>
      <c r="AF128" s="113"/>
      <c r="AG128" s="113"/>
      <c r="AH128" s="113"/>
      <c r="AI128" s="115"/>
    </row>
    <row r="129" spans="1:83" ht="15" hidden="1" customHeight="1" x14ac:dyDescent="0.25">
      <c r="A129" s="171" t="s">
        <v>142</v>
      </c>
      <c r="B129" s="172"/>
      <c r="C129" s="139"/>
      <c r="D129" s="139"/>
      <c r="E129" s="140"/>
      <c r="F129" s="139"/>
      <c r="G129" s="140"/>
      <c r="H129" s="139"/>
      <c r="I129" s="140"/>
      <c r="J129" s="139"/>
      <c r="K129" s="140"/>
      <c r="L129" s="140"/>
      <c r="M129" s="140"/>
      <c r="N129" s="140"/>
      <c r="O129" s="140"/>
      <c r="P129" s="140"/>
      <c r="Q129" s="141"/>
      <c r="R129" s="141"/>
      <c r="S129" s="142"/>
      <c r="T129" s="142"/>
      <c r="U129" s="142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39"/>
    </row>
    <row r="130" spans="1:83" ht="15" hidden="1" customHeight="1" x14ac:dyDescent="0.25">
      <c r="A130" s="143"/>
      <c r="B130" s="144" t="s">
        <v>143</v>
      </c>
      <c r="C130" s="144"/>
      <c r="D130" s="139"/>
      <c r="E130" s="140"/>
      <c r="F130" s="139"/>
      <c r="G130" s="140"/>
      <c r="H130" s="139"/>
      <c r="I130" s="140"/>
      <c r="J130" s="139"/>
      <c r="K130" s="140"/>
      <c r="L130" s="140"/>
      <c r="M130" s="140"/>
      <c r="N130" s="140"/>
      <c r="O130" s="140"/>
      <c r="P130" s="140"/>
      <c r="Q130" s="141"/>
      <c r="R130" s="141"/>
      <c r="S130" s="142"/>
      <c r="T130" s="142"/>
      <c r="U130" s="142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39"/>
    </row>
    <row r="131" spans="1:83" ht="15" hidden="1" customHeight="1" x14ac:dyDescent="0.25">
      <c r="A131" s="145">
        <v>1</v>
      </c>
      <c r="B131" s="139" t="s">
        <v>144</v>
      </c>
      <c r="C131" s="139"/>
      <c r="D131" s="139"/>
      <c r="E131" s="140"/>
      <c r="F131" s="139"/>
      <c r="G131" s="140"/>
      <c r="H131" s="139"/>
      <c r="I131" s="140"/>
      <c r="J131" s="139"/>
      <c r="K131" s="140"/>
      <c r="L131" s="140"/>
      <c r="M131" s="140"/>
      <c r="N131" s="140"/>
      <c r="O131" s="140"/>
      <c r="P131" s="140"/>
      <c r="Q131" s="141"/>
      <c r="R131" s="141"/>
      <c r="S131" s="142"/>
      <c r="T131" s="142"/>
      <c r="U131" s="142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39"/>
    </row>
    <row r="132" spans="1:83" ht="15" hidden="1" customHeight="1" x14ac:dyDescent="0.25">
      <c r="A132" s="145">
        <v>2</v>
      </c>
      <c r="B132" s="139" t="s">
        <v>145</v>
      </c>
      <c r="C132" s="139"/>
      <c r="D132" s="139"/>
      <c r="E132" s="140"/>
      <c r="F132" s="139"/>
      <c r="G132" s="140"/>
      <c r="H132" s="139"/>
      <c r="I132" s="140"/>
      <c r="J132" s="139"/>
      <c r="K132" s="140"/>
      <c r="L132" s="140"/>
      <c r="M132" s="140"/>
      <c r="N132" s="140"/>
      <c r="O132" s="140"/>
      <c r="P132" s="140"/>
      <c r="Q132" s="141"/>
      <c r="R132" s="141"/>
      <c r="S132" s="142"/>
      <c r="T132" s="142"/>
      <c r="U132" s="142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39"/>
    </row>
    <row r="133" spans="1:83" ht="16.5" hidden="1" thickBot="1" x14ac:dyDescent="0.3">
      <c r="A133" s="146" t="s">
        <v>146</v>
      </c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8"/>
      <c r="R133" s="148"/>
      <c r="S133" s="149"/>
      <c r="T133" s="149"/>
      <c r="U133" s="149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50"/>
    </row>
    <row r="134" spans="1:83" hidden="1" x14ac:dyDescent="0.25">
      <c r="A134" s="151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3"/>
      <c r="W134" s="153"/>
      <c r="X134" s="153"/>
      <c r="Y134" s="153"/>
    </row>
    <row r="135" spans="1:83" ht="18.75" hidden="1" x14ac:dyDescent="0.3">
      <c r="A135" s="154"/>
      <c r="B135" s="173" t="s">
        <v>147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55"/>
      <c r="W135" s="155"/>
      <c r="X135" s="155"/>
      <c r="Y135" s="155"/>
    </row>
    <row r="136" spans="1:83" ht="18.75" hidden="1" x14ac:dyDescent="0.3">
      <c r="A136" s="156"/>
      <c r="B136" s="157" t="s">
        <v>148</v>
      </c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</row>
    <row r="137" spans="1:83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5"/>
      <c r="T137" s="155"/>
      <c r="U137" s="155"/>
      <c r="V137" s="155"/>
      <c r="W137" s="155"/>
      <c r="X137" s="155"/>
      <c r="Y137" s="155"/>
    </row>
    <row r="138" spans="1:83" x14ac:dyDescent="0.25">
      <c r="A138" s="159"/>
      <c r="S138" s="2"/>
      <c r="T138" s="2"/>
      <c r="U138" s="2"/>
    </row>
    <row r="139" spans="1:83" ht="15.75" customHeight="1" x14ac:dyDescent="0.25">
      <c r="A139" s="159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55"/>
      <c r="W139" s="155"/>
      <c r="X139" s="155"/>
      <c r="Y139" s="155"/>
    </row>
    <row r="140" spans="1:83" x14ac:dyDescent="0.25">
      <c r="A140" s="159"/>
    </row>
    <row r="141" spans="1:83" x14ac:dyDescent="0.25">
      <c r="A141" s="159"/>
    </row>
    <row r="142" spans="1:83" s="2" customFormat="1" ht="33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</sheetData>
  <mergeCells count="17">
    <mergeCell ref="A5:AI5"/>
    <mergeCell ref="A14:A15"/>
    <mergeCell ref="B14:B15"/>
    <mergeCell ref="C14:P14"/>
    <mergeCell ref="Q14:U15"/>
    <mergeCell ref="V14:AI14"/>
    <mergeCell ref="C15:F15"/>
    <mergeCell ref="G15:J15"/>
    <mergeCell ref="K15:O15"/>
    <mergeCell ref="P15:P16"/>
    <mergeCell ref="B139:U139"/>
    <mergeCell ref="V15:Y15"/>
    <mergeCell ref="Z15:AC15"/>
    <mergeCell ref="AD15:AH15"/>
    <mergeCell ref="AI15:AI16"/>
    <mergeCell ref="A129:B129"/>
    <mergeCell ref="B135:U135"/>
  </mergeCells>
  <conditionalFormatting sqref="B4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1.2.</vt:lpstr>
    </vt:vector>
  </TitlesOfParts>
  <Company>ДРСК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Качерова Юлия Андреевна</dc:creator>
  <cp:lastModifiedBy>Усенко Оксана Валентиновна</cp:lastModifiedBy>
  <dcterms:created xsi:type="dcterms:W3CDTF">2016-02-07T23:11:05Z</dcterms:created>
  <dcterms:modified xsi:type="dcterms:W3CDTF">2016-02-11T00:03:12Z</dcterms:modified>
</cp:coreProperties>
</file>