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95" windowWidth="15480" windowHeight="11640"/>
  </bookViews>
  <sheets>
    <sheet name="об отпуске ээ в сеть и из сети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E18" i="1"/>
  <c r="F18" i="1"/>
  <c r="G18" i="1"/>
  <c r="H18" i="1"/>
  <c r="D6" i="1"/>
  <c r="E5" i="1"/>
  <c r="F5" i="1"/>
  <c r="G5" i="1"/>
  <c r="H5" i="1"/>
  <c r="E74" i="1" l="1"/>
  <c r="H74" i="1"/>
  <c r="G74" i="1"/>
  <c r="F74" i="1"/>
  <c r="H73" i="1"/>
  <c r="G73" i="1"/>
  <c r="F73" i="1"/>
  <c r="E73" i="1"/>
  <c r="H72" i="1"/>
  <c r="G72" i="1"/>
  <c r="F72" i="1"/>
  <c r="E72" i="1"/>
  <c r="F71" i="1"/>
  <c r="G71" i="1"/>
  <c r="H71" i="1"/>
  <c r="E71" i="1"/>
  <c r="F70" i="1"/>
  <c r="G70" i="1"/>
  <c r="H70" i="1"/>
  <c r="E70" i="1"/>
  <c r="E57" i="1"/>
  <c r="F57" i="1"/>
  <c r="G57" i="1"/>
  <c r="F44" i="1"/>
  <c r="H57" i="1"/>
  <c r="E44" i="1"/>
  <c r="F77" i="1"/>
  <c r="G77" i="1"/>
  <c r="H77" i="1"/>
  <c r="E77" i="1"/>
  <c r="F75" i="1"/>
  <c r="G75" i="1"/>
  <c r="H75" i="1"/>
  <c r="E75" i="1"/>
  <c r="E76" i="1" l="1"/>
  <c r="D74" i="1"/>
  <c r="D72" i="1"/>
  <c r="D61" i="1"/>
  <c r="D59" i="1"/>
  <c r="H44" i="1"/>
  <c r="G44" i="1"/>
  <c r="D48" i="1"/>
  <c r="D46" i="1"/>
  <c r="F31" i="1"/>
  <c r="G31" i="1"/>
  <c r="H31" i="1"/>
  <c r="E31" i="1"/>
  <c r="D35" i="1"/>
  <c r="D33" i="1"/>
  <c r="D22" i="1"/>
  <c r="D20" i="1"/>
  <c r="D9" i="1"/>
  <c r="D7" i="1"/>
  <c r="D77" i="1"/>
  <c r="D75" i="1"/>
  <c r="D73" i="1"/>
  <c r="D71" i="1"/>
  <c r="H76" i="1"/>
  <c r="G76" i="1"/>
  <c r="F76" i="1"/>
  <c r="D64" i="1"/>
  <c r="D62" i="1"/>
  <c r="D60" i="1"/>
  <c r="D58" i="1"/>
  <c r="H63" i="1"/>
  <c r="G63" i="1"/>
  <c r="F63" i="1"/>
  <c r="E63" i="1"/>
  <c r="D51" i="1"/>
  <c r="D49" i="1"/>
  <c r="D47" i="1"/>
  <c r="D44" i="1" s="1"/>
  <c r="D45" i="1"/>
  <c r="H50" i="1"/>
  <c r="G50" i="1"/>
  <c r="F50" i="1"/>
  <c r="E50" i="1"/>
  <c r="D38" i="1"/>
  <c r="D36" i="1"/>
  <c r="D34" i="1"/>
  <c r="D32" i="1"/>
  <c r="H37" i="1"/>
  <c r="G37" i="1"/>
  <c r="F37" i="1"/>
  <c r="E37" i="1"/>
  <c r="D31" i="1"/>
  <c r="D25" i="1"/>
  <c r="D23" i="1"/>
  <c r="D21" i="1"/>
  <c r="H24" i="1"/>
  <c r="G24" i="1"/>
  <c r="F24" i="1"/>
  <c r="E24" i="1"/>
  <c r="D12" i="1"/>
  <c r="D10" i="1"/>
  <c r="D8" i="1"/>
  <c r="D5" i="1" s="1"/>
  <c r="F11" i="1"/>
  <c r="G11" i="1"/>
  <c r="H11" i="1"/>
  <c r="E11" i="1"/>
  <c r="D50" i="1" l="1"/>
  <c r="D18" i="1"/>
  <c r="D70" i="1" s="1"/>
  <c r="D76" i="1" s="1"/>
  <c r="D63" i="1"/>
  <c r="D11" i="1"/>
  <c r="D37" i="1"/>
  <c r="D24" i="1" l="1"/>
</calcChain>
</file>

<file path=xl/sharedStrings.xml><?xml version="1.0" encoding="utf-8"?>
<sst xmlns="http://schemas.openxmlformats.org/spreadsheetml/2006/main" count="210" uniqueCount="33">
  <si>
    <t>ВН</t>
  </si>
  <si>
    <t>Наименование показателя</t>
  </si>
  <si>
    <t>Всего</t>
  </si>
  <si>
    <t>В том числе по уровню напряжения</t>
  </si>
  <si>
    <t>СН1</t>
  </si>
  <si>
    <t>СН2</t>
  </si>
  <si>
    <t>НН</t>
  </si>
  <si>
    <t>Амурские ЭС</t>
  </si>
  <si>
    <t>Приморские ЭС</t>
  </si>
  <si>
    <t>Хабаровские ЭС</t>
  </si>
  <si>
    <t>ЭС Еврейской АО</t>
  </si>
  <si>
    <t>Южно-Якутские ЭС</t>
  </si>
  <si>
    <t>ДРСК</t>
  </si>
  <si>
    <t>2012 г.</t>
  </si>
  <si>
    <t>Ед. изм.</t>
  </si>
  <si>
    <t>млн.кВт.ч</t>
  </si>
  <si>
    <t>№ п/п</t>
  </si>
  <si>
    <t>1</t>
  </si>
  <si>
    <t xml:space="preserve">Поступление эл.энергии в сеть , ВСЕГО </t>
  </si>
  <si>
    <t>1.1</t>
  </si>
  <si>
    <t>от других поставщиков (в т.ч. с оптового рынка)</t>
  </si>
  <si>
    <t>1.2</t>
  </si>
  <si>
    <t>2</t>
  </si>
  <si>
    <t xml:space="preserve">Потери электроэнергии в сети </t>
  </si>
  <si>
    <t>2.1</t>
  </si>
  <si>
    <t>то же в % (п.1.1/п.1.3)</t>
  </si>
  <si>
    <t>Полезный отпуск из сети потребителям услуг</t>
  </si>
  <si>
    <t>3</t>
  </si>
  <si>
    <t xml:space="preserve">от электростанций ПЭ </t>
  </si>
  <si>
    <t>1.3</t>
  </si>
  <si>
    <t>1.4</t>
  </si>
  <si>
    <t xml:space="preserve">поступление эл. энергии от других организаций </t>
  </si>
  <si>
    <t>из сетей смежного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</si>
</sst>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55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18">
    <xf numFmtId="0" fontId="0" fillId="0" borderId="0" xfId="0"/>
    <xf numFmtId="0" fontId="3" fillId="0" borderId="0" xfId="1" applyFont="1" applyBorder="1" applyAlignment="1" applyProtection="1">
      <alignment horizontal="center" vertical="center" wrapText="1"/>
    </xf>
    <xf numFmtId="0" fontId="2" fillId="0" borderId="0" xfId="2" applyFont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2" fillId="0" borderId="0" xfId="2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0" fontId="6" fillId="0" borderId="1" xfId="2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center" vertical="center" wrapText="1"/>
    </xf>
    <xf numFmtId="4" fontId="6" fillId="2" borderId="1" xfId="2" applyNumberFormat="1" applyFont="1" applyFill="1" applyBorder="1" applyAlignment="1" applyProtection="1">
      <alignment horizontal="center" vertical="center" wrapText="1"/>
    </xf>
    <xf numFmtId="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6" fillId="0" borderId="1" xfId="2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61" workbookViewId="0">
      <selection activeCell="D80" sqref="D80"/>
    </sheetView>
  </sheetViews>
  <sheetFormatPr defaultRowHeight="12.75" x14ac:dyDescent="0.2"/>
  <cols>
    <col min="1" max="1" width="5.42578125" customWidth="1"/>
    <col min="2" max="2" width="37.5703125" customWidth="1"/>
    <col min="3" max="3" width="10.7109375" customWidth="1"/>
    <col min="4" max="4" width="12.140625" customWidth="1"/>
    <col min="5" max="8" width="14.5703125" customWidth="1"/>
  </cols>
  <sheetData>
    <row r="1" spans="1:9" ht="14.25" x14ac:dyDescent="0.2">
      <c r="B1" s="3" t="s">
        <v>7</v>
      </c>
      <c r="C1" s="3"/>
      <c r="D1" s="4"/>
      <c r="E1" s="4"/>
      <c r="F1" s="4"/>
      <c r="G1" s="4"/>
      <c r="H1" s="3" t="s">
        <v>13</v>
      </c>
    </row>
    <row r="2" spans="1:9" ht="12.75" customHeight="1" x14ac:dyDescent="0.2">
      <c r="A2" s="17" t="s">
        <v>16</v>
      </c>
      <c r="B2" s="17" t="s">
        <v>1</v>
      </c>
      <c r="C2" s="17" t="s">
        <v>14</v>
      </c>
      <c r="D2" s="17" t="s">
        <v>2</v>
      </c>
      <c r="E2" s="17" t="s">
        <v>3</v>
      </c>
      <c r="F2" s="17"/>
      <c r="G2" s="17"/>
      <c r="H2" s="17"/>
      <c r="I2" s="2"/>
    </row>
    <row r="3" spans="1:9" x14ac:dyDescent="0.2">
      <c r="A3" s="17"/>
      <c r="B3" s="17"/>
      <c r="C3" s="17"/>
      <c r="D3" s="17"/>
      <c r="E3" s="12" t="s">
        <v>0</v>
      </c>
      <c r="F3" s="12" t="s">
        <v>4</v>
      </c>
      <c r="G3" s="12" t="s">
        <v>5</v>
      </c>
      <c r="H3" s="12" t="s">
        <v>6</v>
      </c>
    </row>
    <row r="4" spans="1:9" x14ac:dyDescent="0.2">
      <c r="A4" s="7">
        <v>1</v>
      </c>
      <c r="B4" s="7">
        <v>2</v>
      </c>
      <c r="C4" s="7">
        <v>3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1"/>
    </row>
    <row r="5" spans="1:9" ht="13.5" customHeight="1" x14ac:dyDescent="0.2">
      <c r="A5" s="13" t="s">
        <v>17</v>
      </c>
      <c r="B5" s="8" t="s">
        <v>18</v>
      </c>
      <c r="C5" s="8" t="s">
        <v>15</v>
      </c>
      <c r="D5" s="9">
        <f>D8</f>
        <v>4227.2314619999988</v>
      </c>
      <c r="E5" s="10">
        <f>E6+E7+E8+E9</f>
        <v>2466.8963549999994</v>
      </c>
      <c r="F5" s="10">
        <f>F6+F7+F8+F9</f>
        <v>1633.2366049999987</v>
      </c>
      <c r="G5" s="10">
        <f>G6+G7+G8+G9</f>
        <v>1478.4802429999988</v>
      </c>
      <c r="H5" s="10">
        <f>H6+H7+H8+H9</f>
        <v>905.20473400000003</v>
      </c>
    </row>
    <row r="6" spans="1:9" ht="13.5" customHeight="1" x14ac:dyDescent="0.2">
      <c r="A6" s="13" t="s">
        <v>19</v>
      </c>
      <c r="B6" s="8" t="s">
        <v>32</v>
      </c>
      <c r="C6" s="8" t="s">
        <v>15</v>
      </c>
      <c r="D6" s="9">
        <f>SUM(E6:H6)</f>
        <v>2256.5864749999978</v>
      </c>
      <c r="E6" s="10">
        <v>0</v>
      </c>
      <c r="F6" s="10">
        <v>187.575143999999</v>
      </c>
      <c r="G6" s="10">
        <v>1163.8065969999989</v>
      </c>
      <c r="H6" s="10">
        <v>905.20473400000003</v>
      </c>
    </row>
    <row r="7" spans="1:9" ht="13.5" customHeight="1" x14ac:dyDescent="0.2">
      <c r="A7" s="13" t="s">
        <v>21</v>
      </c>
      <c r="B7" s="8" t="s">
        <v>28</v>
      </c>
      <c r="C7" s="8" t="s">
        <v>15</v>
      </c>
      <c r="D7" s="9">
        <f>SUM(E7:H7)</f>
        <v>0</v>
      </c>
      <c r="E7" s="10"/>
      <c r="F7" s="10"/>
      <c r="G7" s="10"/>
      <c r="H7" s="10"/>
    </row>
    <row r="8" spans="1:9" ht="13.5" customHeight="1" x14ac:dyDescent="0.2">
      <c r="A8" s="13" t="s">
        <v>29</v>
      </c>
      <c r="B8" s="8" t="s">
        <v>20</v>
      </c>
      <c r="C8" s="8" t="s">
        <v>15</v>
      </c>
      <c r="D8" s="9">
        <f>SUM(E8:H8)</f>
        <v>4227.2314619999988</v>
      </c>
      <c r="E8" s="10">
        <v>2466.8963549999994</v>
      </c>
      <c r="F8" s="10">
        <v>1445.6614609999997</v>
      </c>
      <c r="G8" s="10">
        <v>314.67364599999996</v>
      </c>
      <c r="H8" s="10">
        <v>0</v>
      </c>
    </row>
    <row r="9" spans="1:9" ht="13.5" customHeight="1" x14ac:dyDescent="0.2">
      <c r="A9" s="13" t="s">
        <v>30</v>
      </c>
      <c r="B9" s="8" t="s">
        <v>31</v>
      </c>
      <c r="C9" s="8" t="s">
        <v>15</v>
      </c>
      <c r="D9" s="9">
        <f>SUM(E9:H9)</f>
        <v>0</v>
      </c>
      <c r="E9" s="10"/>
      <c r="F9" s="10"/>
      <c r="G9" s="10"/>
      <c r="H9" s="10"/>
    </row>
    <row r="10" spans="1:9" ht="13.5" customHeight="1" x14ac:dyDescent="0.2">
      <c r="A10" s="13" t="s">
        <v>22</v>
      </c>
      <c r="B10" s="8" t="s">
        <v>23</v>
      </c>
      <c r="C10" s="8" t="s">
        <v>15</v>
      </c>
      <c r="D10" s="9">
        <f>SUM(E10:H10)</f>
        <v>707.43382499999984</v>
      </c>
      <c r="E10" s="10">
        <v>158.06172999999998</v>
      </c>
      <c r="F10" s="10">
        <v>112.71876499999999</v>
      </c>
      <c r="G10" s="10">
        <v>248.11088999999998</v>
      </c>
      <c r="H10" s="10">
        <v>188.54243999999997</v>
      </c>
    </row>
    <row r="11" spans="1:9" ht="13.5" customHeight="1" x14ac:dyDescent="0.2">
      <c r="A11" s="13" t="s">
        <v>24</v>
      </c>
      <c r="B11" s="8" t="s">
        <v>25</v>
      </c>
      <c r="C11" s="8" t="s">
        <v>15</v>
      </c>
      <c r="D11" s="14">
        <f>D10/D5*100</f>
        <v>16.735157072882327</v>
      </c>
      <c r="E11" s="15">
        <f>E10/E5*100</f>
        <v>6.4073113440552314</v>
      </c>
      <c r="F11" s="15">
        <f>F10/F5*100</f>
        <v>6.901557597651327</v>
      </c>
      <c r="G11" s="15">
        <f>G10/G5*100</f>
        <v>16.781481604147494</v>
      </c>
      <c r="H11" s="15">
        <f>H10/H5*100</f>
        <v>20.828706801703486</v>
      </c>
    </row>
    <row r="12" spans="1:9" x14ac:dyDescent="0.2">
      <c r="A12" s="13" t="s">
        <v>27</v>
      </c>
      <c r="B12" s="11" t="s">
        <v>26</v>
      </c>
      <c r="C12" s="11" t="s">
        <v>15</v>
      </c>
      <c r="D12" s="9">
        <f>SUM(E12:H12)</f>
        <v>3519.7976370000006</v>
      </c>
      <c r="E12" s="10">
        <v>1870.3714810000001</v>
      </c>
      <c r="F12" s="10">
        <v>607.599243</v>
      </c>
      <c r="G12" s="10">
        <v>325.16461900000002</v>
      </c>
      <c r="H12" s="10">
        <v>716.66229399999997</v>
      </c>
    </row>
    <row r="14" spans="1:9" ht="14.25" x14ac:dyDescent="0.2">
      <c r="B14" s="3" t="s">
        <v>8</v>
      </c>
      <c r="C14" s="3"/>
      <c r="D14" s="4"/>
      <c r="E14" s="4"/>
      <c r="F14" s="4"/>
      <c r="G14" s="4"/>
      <c r="H14" s="3" t="s">
        <v>13</v>
      </c>
    </row>
    <row r="15" spans="1:9" ht="12.75" customHeight="1" x14ac:dyDescent="0.2">
      <c r="A15" s="17" t="s">
        <v>16</v>
      </c>
      <c r="B15" s="17" t="s">
        <v>1</v>
      </c>
      <c r="C15" s="17" t="s">
        <v>14</v>
      </c>
      <c r="D15" s="17" t="s">
        <v>2</v>
      </c>
      <c r="E15" s="17" t="s">
        <v>3</v>
      </c>
      <c r="F15" s="17"/>
      <c r="G15" s="17"/>
      <c r="H15" s="17"/>
    </row>
    <row r="16" spans="1:9" x14ac:dyDescent="0.2">
      <c r="A16" s="17"/>
      <c r="B16" s="17"/>
      <c r="C16" s="17"/>
      <c r="D16" s="17"/>
      <c r="E16" s="12" t="s">
        <v>0</v>
      </c>
      <c r="F16" s="12" t="s">
        <v>4</v>
      </c>
      <c r="G16" s="12" t="s">
        <v>5</v>
      </c>
      <c r="H16" s="12" t="s">
        <v>6</v>
      </c>
    </row>
    <row r="17" spans="1:9" x14ac:dyDescent="0.2">
      <c r="A17" s="7">
        <v>1</v>
      </c>
      <c r="B17" s="7">
        <v>2</v>
      </c>
      <c r="C17" s="7">
        <v>3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1"/>
    </row>
    <row r="18" spans="1:9" x14ac:dyDescent="0.2">
      <c r="A18" s="13" t="s">
        <v>17</v>
      </c>
      <c r="B18" s="8" t="s">
        <v>18</v>
      </c>
      <c r="C18" s="8" t="s">
        <v>15</v>
      </c>
      <c r="D18" s="9">
        <f>D20+D21+D22</f>
        <v>10521.10262492</v>
      </c>
      <c r="E18" s="10">
        <f>E19+E20+E21+E22</f>
        <v>9173.0463223440001</v>
      </c>
      <c r="F18" s="10">
        <f>F19+F20+F21+F22</f>
        <v>3378.0784755325649</v>
      </c>
      <c r="G18" s="10">
        <f>G19+G20+G21+G22</f>
        <v>1917.2850481420835</v>
      </c>
      <c r="H18" s="10">
        <f>H19+H20+H21+H22</f>
        <v>927.80950876437873</v>
      </c>
      <c r="I18" s="5"/>
    </row>
    <row r="19" spans="1:9" x14ac:dyDescent="0.2">
      <c r="A19" s="13" t="s">
        <v>19</v>
      </c>
      <c r="B19" s="8" t="s">
        <v>32</v>
      </c>
      <c r="C19" s="8" t="s">
        <v>15</v>
      </c>
      <c r="D19" s="9">
        <f>SUM(E19:H19)</f>
        <v>4875.1167298630271</v>
      </c>
      <c r="E19" s="10">
        <v>0</v>
      </c>
      <c r="F19" s="10">
        <v>2215.1303877025648</v>
      </c>
      <c r="G19" s="10">
        <v>1734.9796965280837</v>
      </c>
      <c r="H19" s="10">
        <v>925.00664563237876</v>
      </c>
    </row>
    <row r="20" spans="1:9" x14ac:dyDescent="0.2">
      <c r="A20" s="13" t="s">
        <v>21</v>
      </c>
      <c r="B20" s="8" t="s">
        <v>28</v>
      </c>
      <c r="C20" s="8" t="s">
        <v>15</v>
      </c>
      <c r="D20" s="9">
        <f>SUM(E20:H20)</f>
        <v>4728.5077190000002</v>
      </c>
      <c r="E20" s="10">
        <v>4283.1915790000003</v>
      </c>
      <c r="F20" s="10">
        <v>408.50636400000002</v>
      </c>
      <c r="G20" s="10">
        <v>36.394108000000003</v>
      </c>
      <c r="H20" s="10">
        <v>0.41566799999999998</v>
      </c>
    </row>
    <row r="21" spans="1:9" ht="14.25" customHeight="1" x14ac:dyDescent="0.2">
      <c r="A21" s="13" t="s">
        <v>29</v>
      </c>
      <c r="B21" s="8" t="s">
        <v>20</v>
      </c>
      <c r="C21" s="8" t="s">
        <v>15</v>
      </c>
      <c r="D21" s="9">
        <f>SUM(E21:H21)</f>
        <v>5790.7434359200006</v>
      </c>
      <c r="E21" s="10">
        <v>4888.0032733440003</v>
      </c>
      <c r="F21" s="10">
        <v>754.44172383000011</v>
      </c>
      <c r="G21" s="10">
        <v>145.91124361399991</v>
      </c>
      <c r="H21" s="10">
        <v>2.3871951320000004</v>
      </c>
    </row>
    <row r="22" spans="1:9" ht="14.25" customHeight="1" x14ac:dyDescent="0.2">
      <c r="A22" s="13" t="s">
        <v>30</v>
      </c>
      <c r="B22" s="8" t="s">
        <v>31</v>
      </c>
      <c r="C22" s="8" t="s">
        <v>15</v>
      </c>
      <c r="D22" s="9">
        <f>SUM(E22:H22)</f>
        <v>1.8514699999999999</v>
      </c>
      <c r="E22" s="10">
        <v>1.8514699999999999</v>
      </c>
      <c r="F22" s="10">
        <v>0</v>
      </c>
      <c r="G22" s="10">
        <v>0</v>
      </c>
      <c r="H22" s="10">
        <v>0</v>
      </c>
    </row>
    <row r="23" spans="1:9" x14ac:dyDescent="0.2">
      <c r="A23" s="13" t="s">
        <v>22</v>
      </c>
      <c r="B23" s="8" t="s">
        <v>23</v>
      </c>
      <c r="C23" s="8" t="s">
        <v>15</v>
      </c>
      <c r="D23" s="9">
        <f>SUM(E23:H23)</f>
        <v>660.01438291999932</v>
      </c>
      <c r="E23" s="10">
        <v>225.88929799908493</v>
      </c>
      <c r="F23" s="10">
        <v>156.42988764683111</v>
      </c>
      <c r="G23" s="10">
        <v>105.80224264170462</v>
      </c>
      <c r="H23" s="10">
        <v>171.89295463237866</v>
      </c>
    </row>
    <row r="24" spans="1:9" x14ac:dyDescent="0.2">
      <c r="A24" s="13" t="s">
        <v>24</v>
      </c>
      <c r="B24" s="8" t="s">
        <v>25</v>
      </c>
      <c r="C24" s="8" t="s">
        <v>15</v>
      </c>
      <c r="D24" s="14">
        <f>D23/D18*100</f>
        <v>6.2732434655347529</v>
      </c>
      <c r="E24" s="15">
        <f>E23/E18*100</f>
        <v>2.4625330567540749</v>
      </c>
      <c r="F24" s="15">
        <f>F23/F18*100</f>
        <v>4.6307357505118185</v>
      </c>
      <c r="G24" s="15">
        <f>G23/G18*100</f>
        <v>5.5183366054114229</v>
      </c>
      <c r="H24" s="15">
        <f>H23/H18*100</f>
        <v>18.5267506970584</v>
      </c>
    </row>
    <row r="25" spans="1:9" x14ac:dyDescent="0.2">
      <c r="A25" s="13" t="s">
        <v>27</v>
      </c>
      <c r="B25" s="11" t="s">
        <v>26</v>
      </c>
      <c r="C25" s="11" t="s">
        <v>15</v>
      </c>
      <c r="D25" s="9">
        <f>SUM(E25:H25)</f>
        <v>9861.0882419999998</v>
      </c>
      <c r="E25" s="10">
        <v>5909.3585999999996</v>
      </c>
      <c r="F25" s="10">
        <v>2309.0221070000002</v>
      </c>
      <c r="G25" s="10">
        <v>886.79084399999999</v>
      </c>
      <c r="H25" s="10">
        <v>755.91669100000013</v>
      </c>
    </row>
    <row r="26" spans="1:9" x14ac:dyDescent="0.2">
      <c r="E26" s="16"/>
    </row>
    <row r="27" spans="1:9" ht="14.25" x14ac:dyDescent="0.2">
      <c r="B27" s="3" t="s">
        <v>9</v>
      </c>
      <c r="C27" s="3"/>
      <c r="D27" s="4"/>
      <c r="E27" s="4"/>
      <c r="F27" s="4"/>
      <c r="G27" s="4"/>
      <c r="H27" s="3" t="s">
        <v>13</v>
      </c>
    </row>
    <row r="28" spans="1:9" ht="12.75" customHeight="1" x14ac:dyDescent="0.2">
      <c r="A28" s="17" t="s">
        <v>16</v>
      </c>
      <c r="B28" s="17" t="s">
        <v>1</v>
      </c>
      <c r="C28" s="17" t="s">
        <v>14</v>
      </c>
      <c r="D28" s="17" t="s">
        <v>2</v>
      </c>
      <c r="E28" s="17" t="s">
        <v>3</v>
      </c>
      <c r="F28" s="17"/>
      <c r="G28" s="17"/>
      <c r="H28" s="17"/>
    </row>
    <row r="29" spans="1:9" x14ac:dyDescent="0.2">
      <c r="A29" s="17"/>
      <c r="B29" s="17"/>
      <c r="C29" s="17"/>
      <c r="D29" s="17"/>
      <c r="E29" s="12" t="s">
        <v>0</v>
      </c>
      <c r="F29" s="12" t="s">
        <v>4</v>
      </c>
      <c r="G29" s="12" t="s">
        <v>5</v>
      </c>
      <c r="H29" s="12" t="s">
        <v>6</v>
      </c>
    </row>
    <row r="30" spans="1:9" x14ac:dyDescent="0.2">
      <c r="A30" s="7">
        <v>1</v>
      </c>
      <c r="B30" s="7">
        <v>2</v>
      </c>
      <c r="C30" s="7">
        <v>3</v>
      </c>
      <c r="D30" s="7">
        <v>3</v>
      </c>
      <c r="E30" s="7">
        <v>4</v>
      </c>
      <c r="F30" s="7">
        <v>5</v>
      </c>
      <c r="G30" s="7">
        <v>6</v>
      </c>
      <c r="H30" s="7">
        <v>7</v>
      </c>
      <c r="I30" s="1"/>
    </row>
    <row r="31" spans="1:9" x14ac:dyDescent="0.2">
      <c r="A31" s="13" t="s">
        <v>17</v>
      </c>
      <c r="B31" s="8" t="s">
        <v>18</v>
      </c>
      <c r="C31" s="8" t="s">
        <v>15</v>
      </c>
      <c r="D31" s="9">
        <f>D34</f>
        <v>6241.9499019999994</v>
      </c>
      <c r="E31" s="10">
        <f>E32+E33+E34+E35</f>
        <v>4392.1363899999997</v>
      </c>
      <c r="F31" s="10">
        <f t="shared" ref="F31:H31" si="0">F32+F33+F34+F35</f>
        <v>2302.77143325</v>
      </c>
      <c r="G31" s="10">
        <f t="shared" si="0"/>
        <v>1076.6781553000001</v>
      </c>
      <c r="H31" s="10">
        <f t="shared" si="0"/>
        <v>393.063016</v>
      </c>
      <c r="I31" s="5"/>
    </row>
    <row r="32" spans="1:9" x14ac:dyDescent="0.2">
      <c r="A32" s="13" t="s">
        <v>19</v>
      </c>
      <c r="B32" s="8" t="s">
        <v>32</v>
      </c>
      <c r="C32" s="8" t="s">
        <v>15</v>
      </c>
      <c r="D32" s="9">
        <f>SUM(E32:H32)</f>
        <v>1922.6990925500002</v>
      </c>
      <c r="E32" s="10">
        <v>0</v>
      </c>
      <c r="F32" s="10">
        <v>921.49911425000005</v>
      </c>
      <c r="G32" s="10">
        <v>608.13696230000005</v>
      </c>
      <c r="H32" s="10">
        <v>393.063016</v>
      </c>
    </row>
    <row r="33" spans="1:9" x14ac:dyDescent="0.2">
      <c r="A33" s="13" t="s">
        <v>21</v>
      </c>
      <c r="B33" s="8" t="s">
        <v>28</v>
      </c>
      <c r="C33" s="8" t="s">
        <v>15</v>
      </c>
      <c r="D33" s="9">
        <f>SUM(E33:H33)</f>
        <v>0</v>
      </c>
      <c r="E33" s="10"/>
      <c r="F33" s="10"/>
      <c r="G33" s="10"/>
      <c r="H33" s="10"/>
    </row>
    <row r="34" spans="1:9" ht="12.75" customHeight="1" x14ac:dyDescent="0.2">
      <c r="A34" s="13" t="s">
        <v>29</v>
      </c>
      <c r="B34" s="8" t="s">
        <v>20</v>
      </c>
      <c r="C34" s="8" t="s">
        <v>15</v>
      </c>
      <c r="D34" s="9">
        <f>SUM(E34:H34)</f>
        <v>6241.9499019999994</v>
      </c>
      <c r="E34" s="10">
        <v>4392.1363899999997</v>
      </c>
      <c r="F34" s="10">
        <v>1381.2723190000002</v>
      </c>
      <c r="G34" s="10">
        <v>468.54119300000002</v>
      </c>
      <c r="H34" s="10">
        <v>0</v>
      </c>
    </row>
    <row r="35" spans="1:9" ht="12.75" customHeight="1" x14ac:dyDescent="0.2">
      <c r="A35" s="13" t="s">
        <v>30</v>
      </c>
      <c r="B35" s="8" t="s">
        <v>31</v>
      </c>
      <c r="C35" s="8" t="s">
        <v>15</v>
      </c>
      <c r="D35" s="9">
        <f>SUM(E35:H35)</f>
        <v>0</v>
      </c>
      <c r="E35" s="10"/>
      <c r="F35" s="10"/>
      <c r="G35" s="10"/>
      <c r="H35" s="10"/>
    </row>
    <row r="36" spans="1:9" x14ac:dyDescent="0.2">
      <c r="A36" s="13" t="s">
        <v>22</v>
      </c>
      <c r="B36" s="8" t="s">
        <v>23</v>
      </c>
      <c r="C36" s="8" t="s">
        <v>15</v>
      </c>
      <c r="D36" s="9">
        <f>SUM(E36:H36)</f>
        <v>515.48941400000001</v>
      </c>
      <c r="E36" s="10">
        <v>161.82601399999999</v>
      </c>
      <c r="F36" s="10">
        <v>133.91277700000001</v>
      </c>
      <c r="G36" s="10">
        <v>104.360591</v>
      </c>
      <c r="H36" s="10">
        <v>115.39003200000001</v>
      </c>
    </row>
    <row r="37" spans="1:9" x14ac:dyDescent="0.2">
      <c r="A37" s="13" t="s">
        <v>24</v>
      </c>
      <c r="B37" s="8" t="s">
        <v>25</v>
      </c>
      <c r="C37" s="8" t="s">
        <v>15</v>
      </c>
      <c r="D37" s="14">
        <f>D36/D31*100</f>
        <v>8.2584676598386455</v>
      </c>
      <c r="E37" s="15">
        <f t="shared" ref="E37" si="1">E36/E31*100</f>
        <v>3.6844487427222177</v>
      </c>
      <c r="F37" s="15">
        <f t="shared" ref="F37" si="2">F36/F31*100</f>
        <v>5.8152873996271159</v>
      </c>
      <c r="G37" s="15">
        <f t="shared" ref="G37" si="3">G36/G31*100</f>
        <v>9.6928307207014424</v>
      </c>
      <c r="H37" s="15">
        <f t="shared" ref="H37" si="4">H36/H31*100</f>
        <v>29.356624078822009</v>
      </c>
    </row>
    <row r="38" spans="1:9" x14ac:dyDescent="0.2">
      <c r="A38" s="13" t="s">
        <v>27</v>
      </c>
      <c r="B38" s="11" t="s">
        <v>26</v>
      </c>
      <c r="C38" s="11" t="s">
        <v>15</v>
      </c>
      <c r="D38" s="9">
        <f>SUM(E38:H38)</f>
        <v>5726.4604879999997</v>
      </c>
      <c r="E38" s="10">
        <v>3169.7447320000001</v>
      </c>
      <c r="F38" s="10">
        <v>1699.7882239999999</v>
      </c>
      <c r="G38" s="10">
        <v>579.25454800000011</v>
      </c>
      <c r="H38" s="10">
        <v>277.67298399999999</v>
      </c>
    </row>
    <row r="40" spans="1:9" ht="14.25" x14ac:dyDescent="0.2">
      <c r="B40" s="3" t="s">
        <v>10</v>
      </c>
      <c r="C40" s="3"/>
      <c r="D40" s="4"/>
      <c r="E40" s="4"/>
      <c r="F40" s="4"/>
      <c r="G40" s="4"/>
      <c r="H40" s="3" t="s">
        <v>13</v>
      </c>
    </row>
    <row r="41" spans="1:9" ht="12.75" customHeight="1" x14ac:dyDescent="0.2">
      <c r="A41" s="17" t="s">
        <v>16</v>
      </c>
      <c r="B41" s="17" t="s">
        <v>1</v>
      </c>
      <c r="C41" s="17" t="s">
        <v>14</v>
      </c>
      <c r="D41" s="17" t="s">
        <v>2</v>
      </c>
      <c r="E41" s="17" t="s">
        <v>3</v>
      </c>
      <c r="F41" s="17"/>
      <c r="G41" s="17"/>
      <c r="H41" s="17"/>
    </row>
    <row r="42" spans="1:9" x14ac:dyDescent="0.2">
      <c r="A42" s="17"/>
      <c r="B42" s="17"/>
      <c r="C42" s="17"/>
      <c r="D42" s="17"/>
      <c r="E42" s="12" t="s">
        <v>0</v>
      </c>
      <c r="F42" s="12" t="s">
        <v>4</v>
      </c>
      <c r="G42" s="12" t="s">
        <v>5</v>
      </c>
      <c r="H42" s="12" t="s">
        <v>6</v>
      </c>
    </row>
    <row r="43" spans="1:9" x14ac:dyDescent="0.2">
      <c r="A43" s="7">
        <v>1</v>
      </c>
      <c r="B43" s="7">
        <v>2</v>
      </c>
      <c r="C43" s="7">
        <v>3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  <c r="I43" s="6"/>
    </row>
    <row r="44" spans="1:9" x14ac:dyDescent="0.2">
      <c r="A44" s="13" t="s">
        <v>17</v>
      </c>
      <c r="B44" s="8" t="s">
        <v>18</v>
      </c>
      <c r="C44" s="8" t="s">
        <v>15</v>
      </c>
      <c r="D44" s="9">
        <f>D47</f>
        <v>666.59904800000004</v>
      </c>
      <c r="E44" s="10">
        <f>E45+E46+E47+E48</f>
        <v>173.20164499999998</v>
      </c>
      <c r="F44" s="10">
        <f>F45+F46+F47+F48</f>
        <v>358.957945</v>
      </c>
      <c r="G44" s="10">
        <f t="shared" ref="G44" si="5">G45+G46+G47+G48</f>
        <v>484.63064600000001</v>
      </c>
      <c r="H44" s="10">
        <f>H45+H46+H47+H48</f>
        <v>307.997592</v>
      </c>
      <c r="I44" s="5"/>
    </row>
    <row r="45" spans="1:9" x14ac:dyDescent="0.2">
      <c r="A45" s="13" t="s">
        <v>19</v>
      </c>
      <c r="B45" s="8" t="s">
        <v>32</v>
      </c>
      <c r="C45" s="8" t="s">
        <v>15</v>
      </c>
      <c r="D45" s="9">
        <f>SUM(E45:H45)</f>
        <v>658.18877999999995</v>
      </c>
      <c r="E45" s="10">
        <v>0</v>
      </c>
      <c r="F45" s="10">
        <v>63.200663999999996</v>
      </c>
      <c r="G45" s="10">
        <v>286.99052399999999</v>
      </c>
      <c r="H45" s="10">
        <v>307.997592</v>
      </c>
    </row>
    <row r="46" spans="1:9" x14ac:dyDescent="0.2">
      <c r="A46" s="13" t="s">
        <v>21</v>
      </c>
      <c r="B46" s="8" t="s">
        <v>28</v>
      </c>
      <c r="C46" s="8" t="s">
        <v>15</v>
      </c>
      <c r="D46" s="9">
        <f>SUM(E46:H46)</f>
        <v>0</v>
      </c>
      <c r="E46" s="10"/>
      <c r="F46" s="10"/>
      <c r="G46" s="10"/>
      <c r="H46" s="10"/>
    </row>
    <row r="47" spans="1:9" ht="13.5" customHeight="1" x14ac:dyDescent="0.2">
      <c r="A47" s="13" t="s">
        <v>29</v>
      </c>
      <c r="B47" s="8" t="s">
        <v>20</v>
      </c>
      <c r="C47" s="8" t="s">
        <v>15</v>
      </c>
      <c r="D47" s="9">
        <f>SUM(E47:H47)</f>
        <v>666.59904800000004</v>
      </c>
      <c r="E47" s="10">
        <v>173.20164499999998</v>
      </c>
      <c r="F47" s="10">
        <v>295.75728099999998</v>
      </c>
      <c r="G47" s="10">
        <v>197.64012200000002</v>
      </c>
      <c r="H47" s="10">
        <v>0</v>
      </c>
    </row>
    <row r="48" spans="1:9" ht="13.5" customHeight="1" x14ac:dyDescent="0.2">
      <c r="A48" s="13" t="s">
        <v>30</v>
      </c>
      <c r="B48" s="8" t="s">
        <v>31</v>
      </c>
      <c r="C48" s="8" t="s">
        <v>15</v>
      </c>
      <c r="D48" s="9">
        <f>SUM(E48:H48)</f>
        <v>0</v>
      </c>
      <c r="E48" s="10"/>
      <c r="F48" s="10"/>
      <c r="G48" s="10"/>
      <c r="H48" s="10"/>
    </row>
    <row r="49" spans="1:9" x14ac:dyDescent="0.2">
      <c r="A49" s="13" t="s">
        <v>22</v>
      </c>
      <c r="B49" s="8" t="s">
        <v>23</v>
      </c>
      <c r="C49" s="8" t="s">
        <v>15</v>
      </c>
      <c r="D49" s="9">
        <f>SUM(E49:H49)</f>
        <v>142.07987700000001</v>
      </c>
      <c r="E49" s="10">
        <v>12.444894</v>
      </c>
      <c r="F49" s="10">
        <v>20.276097</v>
      </c>
      <c r="G49" s="10">
        <v>30.589082000000001</v>
      </c>
      <c r="H49" s="10">
        <v>78.769803999999993</v>
      </c>
    </row>
    <row r="50" spans="1:9" x14ac:dyDescent="0.2">
      <c r="A50" s="13" t="s">
        <v>24</v>
      </c>
      <c r="B50" s="8" t="s">
        <v>25</v>
      </c>
      <c r="C50" s="8" t="s">
        <v>15</v>
      </c>
      <c r="D50" s="14">
        <f>D49/D44*100</f>
        <v>21.314143400936871</v>
      </c>
      <c r="E50" s="15">
        <f t="shared" ref="E50" si="6">E49/E44*100</f>
        <v>7.1852054291978575</v>
      </c>
      <c r="F50" s="15">
        <f t="shared" ref="F50" si="7">F49/F44*100</f>
        <v>5.6485995873416313</v>
      </c>
      <c r="G50" s="15">
        <f t="shared" ref="G50" si="8">G49/G44*100</f>
        <v>6.3118340229767478</v>
      </c>
      <c r="H50" s="15">
        <f t="shared" ref="H50" si="9">H49/H44*100</f>
        <v>25.57481163683903</v>
      </c>
    </row>
    <row r="51" spans="1:9" x14ac:dyDescent="0.2">
      <c r="A51" s="13" t="s">
        <v>27</v>
      </c>
      <c r="B51" s="11" t="s">
        <v>26</v>
      </c>
      <c r="C51" s="11" t="s">
        <v>15</v>
      </c>
      <c r="D51" s="9">
        <f>SUM(E51:H51)</f>
        <v>524.51917100000003</v>
      </c>
      <c r="E51" s="10">
        <v>81.895780000000002</v>
      </c>
      <c r="F51" s="10">
        <v>67.351630999999998</v>
      </c>
      <c r="G51" s="10">
        <v>146.043972</v>
      </c>
      <c r="H51" s="10">
        <v>229.227788</v>
      </c>
    </row>
    <row r="53" spans="1:9" ht="14.25" x14ac:dyDescent="0.2">
      <c r="B53" s="3" t="s">
        <v>11</v>
      </c>
      <c r="C53" s="3"/>
      <c r="D53" s="4"/>
      <c r="E53" s="4"/>
      <c r="F53" s="4"/>
      <c r="G53" s="4"/>
      <c r="H53" s="3" t="s">
        <v>13</v>
      </c>
    </row>
    <row r="54" spans="1:9" ht="12.75" customHeight="1" x14ac:dyDescent="0.2">
      <c r="A54" s="17" t="s">
        <v>16</v>
      </c>
      <c r="B54" s="17" t="s">
        <v>1</v>
      </c>
      <c r="C54" s="17" t="s">
        <v>14</v>
      </c>
      <c r="D54" s="17" t="s">
        <v>2</v>
      </c>
      <c r="E54" s="17" t="s">
        <v>3</v>
      </c>
      <c r="F54" s="17"/>
      <c r="G54" s="17"/>
      <c r="H54" s="17"/>
    </row>
    <row r="55" spans="1:9" x14ac:dyDescent="0.2">
      <c r="A55" s="17"/>
      <c r="B55" s="17"/>
      <c r="C55" s="17"/>
      <c r="D55" s="17"/>
      <c r="E55" s="12" t="s">
        <v>0</v>
      </c>
      <c r="F55" s="12" t="s">
        <v>4</v>
      </c>
      <c r="G55" s="12" t="s">
        <v>5</v>
      </c>
      <c r="H55" s="12" t="s">
        <v>6</v>
      </c>
    </row>
    <row r="56" spans="1:9" x14ac:dyDescent="0.2">
      <c r="A56" s="7">
        <v>1</v>
      </c>
      <c r="B56" s="7">
        <v>2</v>
      </c>
      <c r="C56" s="7">
        <v>3</v>
      </c>
      <c r="D56" s="7">
        <v>3</v>
      </c>
      <c r="E56" s="7">
        <v>4</v>
      </c>
      <c r="F56" s="7">
        <v>5</v>
      </c>
      <c r="G56" s="7">
        <v>6</v>
      </c>
      <c r="H56" s="7">
        <v>7</v>
      </c>
      <c r="I56" s="6"/>
    </row>
    <row r="57" spans="1:9" x14ac:dyDescent="0.2">
      <c r="A57" s="13" t="s">
        <v>17</v>
      </c>
      <c r="B57" s="8" t="s">
        <v>18</v>
      </c>
      <c r="C57" s="8" t="s">
        <v>15</v>
      </c>
      <c r="D57" s="9">
        <v>1159.4212299999999</v>
      </c>
      <c r="E57" s="10">
        <f>E58+E59+E60+E61</f>
        <v>1065.4269479999998</v>
      </c>
      <c r="F57" s="10">
        <f>F58+F59+F60+F61</f>
        <v>183.43023500000001</v>
      </c>
      <c r="G57" s="10">
        <f t="shared" ref="G57:H57" si="10">G58+G59+G60+G61</f>
        <v>492.95520299999998</v>
      </c>
      <c r="H57" s="10">
        <f t="shared" si="10"/>
        <v>173.70912100000001</v>
      </c>
      <c r="I57" s="5"/>
    </row>
    <row r="58" spans="1:9" x14ac:dyDescent="0.2">
      <c r="A58" s="13" t="s">
        <v>19</v>
      </c>
      <c r="B58" s="8" t="s">
        <v>32</v>
      </c>
      <c r="C58" s="8" t="s">
        <v>15</v>
      </c>
      <c r="D58" s="9">
        <f>SUM(E58:H58)</f>
        <v>756.10027699999989</v>
      </c>
      <c r="E58" s="10"/>
      <c r="F58" s="10">
        <v>164.30828300000002</v>
      </c>
      <c r="G58" s="10">
        <v>418.08287299999995</v>
      </c>
      <c r="H58" s="10">
        <v>173.70912100000001</v>
      </c>
    </row>
    <row r="59" spans="1:9" x14ac:dyDescent="0.2">
      <c r="A59" s="13" t="s">
        <v>21</v>
      </c>
      <c r="B59" s="8" t="s">
        <v>28</v>
      </c>
      <c r="C59" s="8" t="s">
        <v>15</v>
      </c>
      <c r="D59" s="9">
        <f>SUM(E59:H59)</f>
        <v>845.62376199999994</v>
      </c>
      <c r="E59" s="10">
        <v>809.26357499999995</v>
      </c>
      <c r="F59" s="10">
        <v>8.9040529999999993</v>
      </c>
      <c r="G59" s="10">
        <v>27.456133999999999</v>
      </c>
      <c r="H59" s="10"/>
    </row>
    <row r="60" spans="1:9" ht="12.75" customHeight="1" x14ac:dyDescent="0.2">
      <c r="A60" s="13" t="s">
        <v>29</v>
      </c>
      <c r="B60" s="8" t="s">
        <v>20</v>
      </c>
      <c r="C60" s="8" t="s">
        <v>15</v>
      </c>
      <c r="D60" s="9">
        <f>SUM(E60:H60)</f>
        <v>313.79746799999998</v>
      </c>
      <c r="E60" s="10">
        <v>256.16337299999998</v>
      </c>
      <c r="F60" s="10">
        <v>10.217898999999999</v>
      </c>
      <c r="G60" s="10">
        <v>47.416196000000006</v>
      </c>
      <c r="H60" s="10"/>
    </row>
    <row r="61" spans="1:9" ht="12.75" customHeight="1" x14ac:dyDescent="0.2">
      <c r="A61" s="13" t="s">
        <v>30</v>
      </c>
      <c r="B61" s="8" t="s">
        <v>31</v>
      </c>
      <c r="C61" s="8" t="s">
        <v>15</v>
      </c>
      <c r="D61" s="9">
        <f>SUM(E61:H61)</f>
        <v>0</v>
      </c>
      <c r="E61" s="10"/>
      <c r="F61" s="10"/>
      <c r="G61" s="10"/>
      <c r="H61" s="10"/>
    </row>
    <row r="62" spans="1:9" x14ac:dyDescent="0.2">
      <c r="A62" s="13" t="s">
        <v>22</v>
      </c>
      <c r="B62" s="8" t="s">
        <v>23</v>
      </c>
      <c r="C62" s="8" t="s">
        <v>15</v>
      </c>
      <c r="D62" s="9">
        <f>SUM(E62:H62)</f>
        <v>109.11794600000002</v>
      </c>
      <c r="E62" s="10">
        <v>42.001062850000011</v>
      </c>
      <c r="F62" s="10">
        <v>6.5825582000000002</v>
      </c>
      <c r="G62" s="10">
        <v>13.200570350000001</v>
      </c>
      <c r="H62" s="10">
        <v>47.333754599999999</v>
      </c>
    </row>
    <row r="63" spans="1:9" x14ac:dyDescent="0.2">
      <c r="A63" s="13" t="s">
        <v>24</v>
      </c>
      <c r="B63" s="8" t="s">
        <v>25</v>
      </c>
      <c r="C63" s="8" t="s">
        <v>15</v>
      </c>
      <c r="D63" s="14">
        <f>D62/D57*100</f>
        <v>9.4114152110186939</v>
      </c>
      <c r="E63" s="15">
        <f t="shared" ref="E63" si="11">E62/E57*100</f>
        <v>3.9421813883010604</v>
      </c>
      <c r="F63" s="15">
        <f t="shared" ref="F63" si="12">F62/F57*100</f>
        <v>3.5885895256035623</v>
      </c>
      <c r="G63" s="15">
        <f t="shared" ref="G63" si="13">G62/G57*100</f>
        <v>2.6778438019651052</v>
      </c>
      <c r="H63" s="15">
        <f t="shared" ref="H63" si="14">H62/H57*100</f>
        <v>27.248859661203394</v>
      </c>
    </row>
    <row r="64" spans="1:9" x14ac:dyDescent="0.2">
      <c r="A64" s="13" t="s">
        <v>27</v>
      </c>
      <c r="B64" s="11" t="s">
        <v>26</v>
      </c>
      <c r="C64" s="11" t="s">
        <v>15</v>
      </c>
      <c r="D64" s="9">
        <f>SUM(E64:H64)</f>
        <v>1050.3032840000001</v>
      </c>
      <c r="E64" s="10">
        <v>70.058601999999993</v>
      </c>
      <c r="F64" s="10">
        <v>128.07067600000002</v>
      </c>
      <c r="G64" s="10">
        <v>719.16530599999999</v>
      </c>
      <c r="H64" s="10">
        <v>133.0087</v>
      </c>
    </row>
    <row r="66" spans="1:9" ht="14.25" x14ac:dyDescent="0.2">
      <c r="B66" s="3" t="s">
        <v>12</v>
      </c>
      <c r="C66" s="3"/>
      <c r="D66" s="4"/>
      <c r="E66" s="4"/>
      <c r="F66" s="4"/>
      <c r="G66" s="4"/>
      <c r="H66" s="3" t="s">
        <v>13</v>
      </c>
    </row>
    <row r="67" spans="1:9" ht="12.75" customHeight="1" x14ac:dyDescent="0.2">
      <c r="A67" s="17" t="s">
        <v>16</v>
      </c>
      <c r="B67" s="17" t="s">
        <v>1</v>
      </c>
      <c r="C67" s="17" t="s">
        <v>14</v>
      </c>
      <c r="D67" s="17" t="s">
        <v>2</v>
      </c>
      <c r="E67" s="17" t="s">
        <v>3</v>
      </c>
      <c r="F67" s="17"/>
      <c r="G67" s="17"/>
      <c r="H67" s="17"/>
    </row>
    <row r="68" spans="1:9" x14ac:dyDescent="0.2">
      <c r="A68" s="17"/>
      <c r="B68" s="17"/>
      <c r="C68" s="17"/>
      <c r="D68" s="17"/>
      <c r="E68" s="12" t="s">
        <v>0</v>
      </c>
      <c r="F68" s="12" t="s">
        <v>4</v>
      </c>
      <c r="G68" s="12" t="s">
        <v>5</v>
      </c>
      <c r="H68" s="12" t="s">
        <v>6</v>
      </c>
    </row>
    <row r="69" spans="1:9" x14ac:dyDescent="0.2">
      <c r="A69" s="7">
        <v>1</v>
      </c>
      <c r="B69" s="7">
        <v>2</v>
      </c>
      <c r="C69" s="7">
        <v>3</v>
      </c>
      <c r="D69" s="7">
        <v>3</v>
      </c>
      <c r="E69" s="7">
        <v>4</v>
      </c>
      <c r="F69" s="7">
        <v>5</v>
      </c>
      <c r="G69" s="7">
        <v>6</v>
      </c>
      <c r="H69" s="7">
        <v>7</v>
      </c>
      <c r="I69" s="6"/>
    </row>
    <row r="70" spans="1:9" x14ac:dyDescent="0.2">
      <c r="A70" s="13" t="s">
        <v>17</v>
      </c>
      <c r="B70" s="8" t="s">
        <v>18</v>
      </c>
      <c r="C70" s="8" t="s">
        <v>15</v>
      </c>
      <c r="D70" s="9">
        <f>D5+D18+D31+D44+D57</f>
        <v>22816.30426692</v>
      </c>
      <c r="E70" s="10">
        <f>E71+E72+E73+E74</f>
        <v>17270.707660344</v>
      </c>
      <c r="F70" s="10">
        <f t="shared" ref="F70:H70" si="15">F71+F72+F73+F74</f>
        <v>7856.4746937825639</v>
      </c>
      <c r="G70" s="10">
        <f t="shared" si="15"/>
        <v>5450.0292954420829</v>
      </c>
      <c r="H70" s="10">
        <f t="shared" si="15"/>
        <v>2707.7839717643792</v>
      </c>
      <c r="I70" s="5"/>
    </row>
    <row r="71" spans="1:9" x14ac:dyDescent="0.2">
      <c r="A71" s="13" t="s">
        <v>19</v>
      </c>
      <c r="B71" s="8" t="s">
        <v>32</v>
      </c>
      <c r="C71" s="8" t="s">
        <v>15</v>
      </c>
      <c r="D71" s="9">
        <f>SUM(E71:H71)</f>
        <v>10468.691354413026</v>
      </c>
      <c r="E71" s="10">
        <f>E6+E19+E32+E45+E58</f>
        <v>0</v>
      </c>
      <c r="F71" s="10">
        <f>F6+F19+F32+F45+F58</f>
        <v>3551.7135929525634</v>
      </c>
      <c r="G71" s="10">
        <f>G6+G19+G32+G45+G58</f>
        <v>4211.9966528280829</v>
      </c>
      <c r="H71" s="10">
        <f>H6+H19+H32+H45+H58</f>
        <v>2704.9811086323789</v>
      </c>
    </row>
    <row r="72" spans="1:9" x14ac:dyDescent="0.2">
      <c r="A72" s="13" t="s">
        <v>21</v>
      </c>
      <c r="B72" s="8" t="s">
        <v>28</v>
      </c>
      <c r="C72" s="8" t="s">
        <v>15</v>
      </c>
      <c r="D72" s="9">
        <f>SUM(E72:H72)</f>
        <v>5574.1314810000003</v>
      </c>
      <c r="E72" s="10">
        <f>E7+E20+E33+E46+E59</f>
        <v>5092.4551540000002</v>
      </c>
      <c r="F72" s="10">
        <f>F7+F20+F33+F46+F59</f>
        <v>417.410417</v>
      </c>
      <c r="G72" s="10">
        <f>G7+G20+G33+G46+G59</f>
        <v>63.850242000000001</v>
      </c>
      <c r="H72" s="10">
        <f>H7+H20+H33+H46+H59</f>
        <v>0.41566799999999998</v>
      </c>
    </row>
    <row r="73" spans="1:9" ht="12.75" customHeight="1" x14ac:dyDescent="0.2">
      <c r="A73" s="13" t="s">
        <v>29</v>
      </c>
      <c r="B73" s="8" t="s">
        <v>20</v>
      </c>
      <c r="C73" s="8" t="s">
        <v>15</v>
      </c>
      <c r="D73" s="9">
        <f>SUM(E73:H73)</f>
        <v>17240.321315919999</v>
      </c>
      <c r="E73" s="10">
        <f>E8+E21+E34+E47+E60</f>
        <v>12176.401036343997</v>
      </c>
      <c r="F73" s="10">
        <f>F8+F21+F34+F47+F60</f>
        <v>3887.3506838300004</v>
      </c>
      <c r="G73" s="10">
        <f>G8+G21+G34+G47+G60</f>
        <v>1174.1824006139998</v>
      </c>
      <c r="H73" s="10">
        <f>H8+H21+H34+H47+H60</f>
        <v>2.3871951320000004</v>
      </c>
    </row>
    <row r="74" spans="1:9" ht="12.75" customHeight="1" x14ac:dyDescent="0.2">
      <c r="A74" s="13" t="s">
        <v>30</v>
      </c>
      <c r="B74" s="8" t="s">
        <v>31</v>
      </c>
      <c r="C74" s="8" t="s">
        <v>15</v>
      </c>
      <c r="D74" s="9">
        <f>SUM(E74:H74)</f>
        <v>1.8514699999999999</v>
      </c>
      <c r="E74" s="10">
        <f>E9+E22+E35+E48+E61</f>
        <v>1.8514699999999999</v>
      </c>
      <c r="F74" s="10">
        <f>F9+F22+F35+F48+F61</f>
        <v>0</v>
      </c>
      <c r="G74" s="10">
        <f>G9+G22+G35+G48+G61</f>
        <v>0</v>
      </c>
      <c r="H74" s="10">
        <f>H9+H22+H35+H48+H61</f>
        <v>0</v>
      </c>
    </row>
    <row r="75" spans="1:9" x14ac:dyDescent="0.2">
      <c r="A75" s="13" t="s">
        <v>22</v>
      </c>
      <c r="B75" s="8" t="s">
        <v>23</v>
      </c>
      <c r="C75" s="8" t="s">
        <v>15</v>
      </c>
      <c r="D75" s="9">
        <f>SUM(E75:H75)</f>
        <v>2134.1354449199989</v>
      </c>
      <c r="E75" s="10">
        <f>E10+E23+E36+E49+E62</f>
        <v>600.22299884908489</v>
      </c>
      <c r="F75" s="10">
        <f>F10+F23+F36+F49+F62</f>
        <v>429.92008484683112</v>
      </c>
      <c r="G75" s="10">
        <f>G10+G23+G36+G49+G62</f>
        <v>502.06337599170462</v>
      </c>
      <c r="H75" s="10">
        <f>H10+H23+H36+H49+H62</f>
        <v>601.92898523237864</v>
      </c>
    </row>
    <row r="76" spans="1:9" x14ac:dyDescent="0.2">
      <c r="A76" s="13" t="s">
        <v>24</v>
      </c>
      <c r="B76" s="8" t="s">
        <v>25</v>
      </c>
      <c r="C76" s="8" t="s">
        <v>15</v>
      </c>
      <c r="D76" s="14">
        <f>D75/D70*100</f>
        <v>9.3535544580467178</v>
      </c>
      <c r="E76" s="15">
        <f t="shared" ref="E76" si="16">E75/E70*100</f>
        <v>3.475381615237934</v>
      </c>
      <c r="F76" s="15">
        <f t="shared" ref="F76" si="17">F75/F70*100</f>
        <v>5.472175518964761</v>
      </c>
      <c r="G76" s="15">
        <f t="shared" ref="G76" si="18">G75/G70*100</f>
        <v>9.2121225185263782</v>
      </c>
      <c r="H76" s="15">
        <f t="shared" ref="H76" si="19">H75/H70*100</f>
        <v>22.229579298387105</v>
      </c>
    </row>
    <row r="77" spans="1:9" x14ac:dyDescent="0.2">
      <c r="A77" s="13" t="s">
        <v>27</v>
      </c>
      <c r="B77" s="11" t="s">
        <v>26</v>
      </c>
      <c r="C77" s="11" t="s">
        <v>15</v>
      </c>
      <c r="D77" s="9">
        <f>SUM(E77:H77)</f>
        <v>20682.168822000003</v>
      </c>
      <c r="E77" s="10">
        <f>E12+E25+E38+E51+E64</f>
        <v>11101.429195000001</v>
      </c>
      <c r="F77" s="10">
        <f>F12+F25+F38+F51+F64</f>
        <v>4811.831881000001</v>
      </c>
      <c r="G77" s="10">
        <f>G12+G25+G38+G51+G64</f>
        <v>2656.4192889999999</v>
      </c>
      <c r="H77" s="10">
        <f>H12+H25+H38+H51+H64</f>
        <v>2112.4884569999999</v>
      </c>
    </row>
    <row r="79" spans="1:9" x14ac:dyDescent="0.2">
      <c r="D79" s="16"/>
    </row>
  </sheetData>
  <mergeCells count="30">
    <mergeCell ref="D67:D68"/>
    <mergeCell ref="E67:H67"/>
    <mergeCell ref="D54:D55"/>
    <mergeCell ref="E54:H54"/>
    <mergeCell ref="B41:B42"/>
    <mergeCell ref="B28:B29"/>
    <mergeCell ref="D28:D29"/>
    <mergeCell ref="E28:H28"/>
    <mergeCell ref="D41:D42"/>
    <mergeCell ref="E41:H41"/>
    <mergeCell ref="D2:D3"/>
    <mergeCell ref="E2:H2"/>
    <mergeCell ref="B15:B16"/>
    <mergeCell ref="D15:D16"/>
    <mergeCell ref="E15:H15"/>
    <mergeCell ref="C2:C3"/>
    <mergeCell ref="A2:A3"/>
    <mergeCell ref="A15:A16"/>
    <mergeCell ref="C15:C16"/>
    <mergeCell ref="A28:A29"/>
    <mergeCell ref="C28:C29"/>
    <mergeCell ref="B2:B3"/>
    <mergeCell ref="A41:A42"/>
    <mergeCell ref="C41:C42"/>
    <mergeCell ref="A54:A55"/>
    <mergeCell ref="C54:C55"/>
    <mergeCell ref="A67:A68"/>
    <mergeCell ref="C67:C68"/>
    <mergeCell ref="B54:B55"/>
    <mergeCell ref="B67:B68"/>
  </mergeCells>
  <phoneticPr fontId="9" type="noConversion"/>
  <dataValidations count="1">
    <dataValidation type="decimal" operator="notEqual" allowBlank="1" showInputMessage="1" showErrorMessage="1" sqref="E5:H12 E18:H25 E31:H38 E44:H51 H71:H73 E57:H64 E74:H77 E70:E71 F70:H70 F71:G71">
      <formula1>1E+24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 отпуске ээ в сеть и из сети</vt:lpstr>
      <vt:lpstr>Лист2</vt:lpstr>
      <vt:lpstr>Лист3</vt:lpstr>
    </vt:vector>
  </TitlesOfParts>
  <Company>ОАО ДРСК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Л.А.</dc:creator>
  <cp:lastModifiedBy>balans4</cp:lastModifiedBy>
  <dcterms:created xsi:type="dcterms:W3CDTF">2012-04-18T05:39:15Z</dcterms:created>
  <dcterms:modified xsi:type="dcterms:W3CDTF">2013-03-29T00:31:12Z</dcterms:modified>
</cp:coreProperties>
</file>