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15576" windowHeight="11136" tabRatio="853" activeTab="1"/>
  </bookViews>
  <sheets>
    <sheet name="приложение 2" sheetId="13" r:id="rId1"/>
    <sheet name="приложение 3" sheetId="8" r:id="rId2"/>
    <sheet name="приложение 4" sheetId="12" r:id="rId3"/>
    <sheet name="приложение 5" sheetId="3" r:id="rId4"/>
    <sheet name="приложение 6" sheetId="4" r:id="rId5"/>
    <sheet name="приложение 7" sheetId="5" r:id="rId6"/>
    <sheet name="приложение 8 " sheetId="9" r:id="rId7"/>
    <sheet name="приложение 9 " sheetId="11" r:id="rId8"/>
  </sheets>
  <externalReferences>
    <externalReference r:id="rId9"/>
  </externalReferences>
  <definedNames>
    <definedName name="_xlnm.Print_Area" localSheetId="1">'приложение 3'!$A$1:$G$41</definedName>
    <definedName name="_xlnm.Print_Area" localSheetId="2">'приложение 4'!$A$1:$E$30</definedName>
  </definedNames>
  <calcPr calcId="145621"/>
</workbook>
</file>

<file path=xl/calcChain.xml><?xml version="1.0" encoding="utf-8"?>
<calcChain xmlns="http://schemas.openxmlformats.org/spreadsheetml/2006/main">
  <c r="BJ38" i="3" l="1"/>
  <c r="CD38" i="3"/>
  <c r="BJ14" i="3" l="1"/>
  <c r="CD14" i="3"/>
  <c r="D12" i="12"/>
  <c r="C28" i="12"/>
  <c r="C25" i="12"/>
  <c r="C22" i="12"/>
  <c r="C20" i="12"/>
  <c r="C19" i="12"/>
  <c r="C18" i="12"/>
  <c r="C17" i="12"/>
  <c r="C12" i="12"/>
  <c r="E28" i="12"/>
  <c r="E25" i="12"/>
  <c r="E22" i="12"/>
  <c r="E20" i="12"/>
  <c r="E19" i="12"/>
  <c r="E18" i="12"/>
  <c r="E17" i="12"/>
  <c r="D16" i="12"/>
  <c r="C16" i="12"/>
  <c r="E16" i="12" s="1"/>
  <c r="E12" i="12"/>
  <c r="G19" i="8"/>
  <c r="F19" i="8"/>
  <c r="E19" i="8"/>
  <c r="D19" i="8"/>
  <c r="C37" i="12" l="1"/>
  <c r="BJ39" i="3" l="1"/>
  <c r="CD39" i="3"/>
</calcChain>
</file>

<file path=xl/sharedStrings.xml><?xml version="1.0" encoding="utf-8"?>
<sst xmlns="http://schemas.openxmlformats.org/spreadsheetml/2006/main" count="286" uniqueCount="182">
  <si>
    <t>Приложение № 3</t>
  </si>
  <si>
    <t>к стандартам раскрытия информации субъектами оптового и розничных рынков электрической энергии</t>
  </si>
  <si>
    <t>(в ред. Постановления Правительства РФ</t>
  </si>
  <si>
    <t>от 17.09.2015 № 987)</t>
  </si>
  <si>
    <t>(форма)</t>
  </si>
  <si>
    <t>СТАНДАРТИЗИРОВАННЫЕ ТАРИФНЫЕ СТАВКИ</t>
  </si>
  <si>
    <t>(наименование сетевой организации)</t>
  </si>
  <si>
    <t>Наименование стандартизированных 
тарифных ставок</t>
  </si>
  <si>
    <t>Единица измерения</t>
  </si>
  <si>
    <t>по постоянной схеме</t>
  </si>
  <si>
    <r>
      <t>С</t>
    </r>
    <r>
      <rPr>
        <vertAlign val="subscript"/>
        <sz val="12"/>
        <rFont val="Times New Roman"/>
        <family val="1"/>
        <charset val="204"/>
      </rPr>
      <t>1</t>
    </r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</si>
  <si>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пункте 16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подпунктов "б" и "в" пункта 16, в расчете на 1 кВт максимальной мощности</t>
  </si>
  <si>
    <t>рублей/кВт</t>
  </si>
  <si>
    <r>
      <t>С</t>
    </r>
    <r>
      <rPr>
        <vertAlign val="subscript"/>
        <sz val="12"/>
        <rFont val="Times New Roman"/>
        <family val="1"/>
        <charset val="204"/>
      </rPr>
      <t>1.1</t>
    </r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</si>
  <si>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</si>
  <si>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r>
      <t>С</t>
    </r>
    <r>
      <rPr>
        <vertAlign val="subscript"/>
        <sz val="12"/>
        <rFont val="Times New Roman"/>
        <family val="1"/>
        <charset val="204"/>
      </rPr>
      <t>1.2</t>
    </r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</si>
  <si>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</si>
  <si>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</si>
  <si>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r>
      <t>С</t>
    </r>
    <r>
      <rPr>
        <vertAlign val="subscript"/>
        <sz val="12"/>
        <rFont val="Times New Roman"/>
        <family val="1"/>
        <charset val="204"/>
      </rPr>
      <t>1.3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</si>
  <si>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</si>
  <si>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r>
      <t>С</t>
    </r>
    <r>
      <rPr>
        <vertAlign val="subscript"/>
        <sz val="12"/>
        <rFont val="Times New Roman"/>
        <family val="1"/>
        <charset val="204"/>
      </rPr>
      <t>1.4</t>
    </r>
    <r>
      <rPr>
        <sz val="10"/>
        <rFont val="Arial Cyr"/>
        <charset val="204"/>
      </rPr>
      <t/>
    </r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</si>
  <si>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</si>
  <si>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r>
      <t>С</t>
    </r>
    <r>
      <rPr>
        <vertAlign val="subscript"/>
        <sz val="12"/>
        <rFont val="Times New Roman"/>
        <family val="1"/>
        <charset val="204"/>
      </rPr>
      <t xml:space="preserve">2,i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</si>
  <si>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воздушных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</si>
  <si>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3,i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</si>
  <si>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кабельных линий электропередачи 
на i-м уровне напряжения согласно приложению 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</si>
  <si>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r>
      <t>С</t>
    </r>
    <r>
      <rPr>
        <vertAlign val="subscript"/>
        <sz val="12"/>
        <rFont val="Times New Roman"/>
        <family val="1"/>
        <charset val="204"/>
      </rPr>
      <t xml:space="preserve">4,i </t>
    </r>
    <r>
      <rPr>
        <sz val="12"/>
        <rFont val="Times New Roman"/>
        <family val="1"/>
        <charset val="204"/>
      </rPr>
      <t>*</t>
    </r>
  </si>
  <si>
    <t>Стандартизированная тарифная ставка на покрытие расходов сетевой организации на строительство подстанций согласно приложению 
№ 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
на i-м уровне напряжения</t>
  </si>
  <si>
    <t>Приложение № 4</t>
  </si>
  <si>
    <t>РАСХОДЫ НА МЕРОПРИЯТИЯ,</t>
  </si>
  <si>
    <t>осуществляемые при технологическом присоединении</t>
  </si>
  <si>
    <t>Наименование мероприятий</t>
  </si>
  <si>
    <t>Распределение необходимой валовой 
выручки * 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</si>
  <si>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</si>
  <si>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</si>
  <si>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</si>
  <si>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Подготовка и выдача сетевой организацией технических условий заявителю:</t>
  </si>
  <si>
    <t>по временной схеме</t>
  </si>
  <si>
    <t>2.</t>
  </si>
  <si>
    <t>Разработка сетевой организацией проектной документации по 
строительству "последней мили"</t>
  </si>
  <si>
    <t>3.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</si>
  <si>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</si>
  <si>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</si>
  <si>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</si>
  <si>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</si>
  <si>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
и выше</t>
  </si>
  <si>
    <t>4.</t>
  </si>
  <si>
    <t>Проверка сетевой 
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</si>
  <si>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</si>
  <si>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
энергетического надзора присоединяемых устройств заявителя:</t>
  </si>
  <si>
    <t>6.</t>
  </si>
  <si>
    <t>Фактические действия по присоединению и 
обеспечению работы энергопринимающих 
устройств потребителей электрической энергии, объектов по производству электрической энергии, 
а также объектов электросетевого хозяйства, принадлежащих сетевым организациям и иным лицам, 
к электрической сети:</t>
  </si>
  <si>
    <t>№ п/п</t>
  </si>
  <si>
    <t>Приложение № 5</t>
  </si>
  <si>
    <t>Р А С Ч Е Т</t>
  </si>
  <si>
    <t>необходимой валовой выручки сетевой организации
на технологическое присоединение</t>
  </si>
  <si>
    <t>(тыс. рублей)</t>
  </si>
  <si>
    <t>Показатели</t>
  </si>
  <si>
    <t>Ожидаемые данные 
за текущий 
период</t>
  </si>
  <si>
    <t>Плановые 
показатели 
на следующий 
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</si>
  <si>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</si>
  <si>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</si>
  <si>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</si>
  <si>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</si>
  <si>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</si>
  <si>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</si>
  <si>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</si>
  <si>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</si>
  <si>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
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</si>
  <si>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</si>
  <si>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</si>
  <si>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</si>
  <si>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
безопасность</t>
  </si>
  <si>
    <t>расходы на информационное 
обслуживание, консультационные 
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</si>
  <si>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</si>
  <si>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</si>
  <si>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</si>
  <si>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</si>
  <si>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</si>
  <si>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</si>
  <si>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</si>
  <si>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
электроэнергетики</t>
  </si>
  <si>
    <t>Выпадающие доходы (экономия средств)</t>
  </si>
  <si>
    <t>Итого (размер необходимой валовой 
выручки)</t>
  </si>
  <si>
    <t>Приложение № 6</t>
  </si>
  <si>
    <t>ФАКТИЧЕСКИЕ СРЕДНИЕ ДАННЫЕ</t>
  </si>
  <si>
    <t>о присоединенных объемах максимальной мощности
за 3 предыдущих года по каждому мероприятию</t>
  </si>
  <si>
    <t>Наименование 
мероприятий</t>
  </si>
  <si>
    <t>Фактические расходы на строительство подстанций 
за 3 предыдущих года 
(тыс. рублей)</t>
  </si>
  <si>
    <t>Объем мощности, 
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</si>
  <si>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</si>
  <si>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</si>
  <si>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</si>
  <si>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Приложение № 7</t>
  </si>
  <si>
    <t>о длине линий электропередачи и об объемах максимальной
мощности построенных объектов за 3 предыдущих года
по каждому мероприятию</t>
  </si>
  <si>
    <t>Расходы на строительство воздушных и кабельных линий электропередачи 
на i-м уровне напряжения, фактически построенных за последние 3 года (тыс. рублей)</t>
  </si>
  <si>
    <t>Длина воздушных 
и кабельных линий электропередачи 
на i-м уровне напряжения, фактически построенных за последние 3 года 
(км)</t>
  </si>
  <si>
    <t>Объем 
максимальной мощности, присоединенной путем 
строительства воздушных или кабельных линий 
за последние 
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</si>
  <si>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</si>
  <si>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</si>
  <si>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</si>
  <si>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</si>
  <si>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</si>
  <si>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Приложение № 8</t>
  </si>
  <si>
    <t>И Н Ф О Р М А Ц И Я</t>
  </si>
  <si>
    <t>об осуществлении технологического присоединения по договорам, заключенным за текущий год</t>
  </si>
  <si>
    <t>Категория 
заявителей</t>
  </si>
  <si>
    <t>Количество договоров (штук)</t>
  </si>
  <si>
    <t>Максимальная мощность (кВт)</t>
  </si>
  <si>
    <t>Стоимость договоров 
(без НДС) (тыс. рублей)</t>
  </si>
  <si>
    <t>35 кВ
и выше</t>
  </si>
  <si>
    <t>льготная категория *</t>
  </si>
  <si>
    <t>льготная категория **</t>
  </si>
  <si>
    <t>Объекты 
генерации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</si>
  <si>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Заявители, оплачивающие технологическое присоединение своих энергопринимающих устройств в размере не более 550 рублей.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</si>
  <si>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  </r>
  </si>
  <si>
    <t>До 15 кВт - всего, в том числе</t>
  </si>
  <si>
    <t>До 15 кВт - всего,  в том числе</t>
  </si>
  <si>
    <t>От 15 до 150 кВт - всего,  в том числе</t>
  </si>
  <si>
    <t>От 150 кВт до 670 кВт - всего, в том числе</t>
  </si>
  <si>
    <t>по индивидуальному проекту</t>
  </si>
  <si>
    <t>От 670 кВт до 8900 кВт - всего, в том числе</t>
  </si>
  <si>
    <t>От 8900 кВт - всего, в том числе</t>
  </si>
  <si>
    <t>Приложение № 9</t>
  </si>
  <si>
    <t>о поданных заявках на технологическое присоединение 
за текущий год</t>
  </si>
  <si>
    <t>Категория заявителей</t>
  </si>
  <si>
    <t>Количество заявок (штук)</t>
  </si>
  <si>
    <t>Объекты генерации</t>
  </si>
  <si>
    <t>От 15 до 150 кВт - всего, в том числе</t>
  </si>
  <si>
    <t>филиал АО "ДРСК" - "Электрические сети ЕАО"</t>
  </si>
  <si>
    <t>(в ред. Постановления Правительства</t>
  </si>
  <si>
    <t xml:space="preserve"> от  17.09.2015 № 987)</t>
  </si>
  <si>
    <t>к территориальным распределительным сетям на уровне</t>
  </si>
  <si>
    <t>напряжения ниже 35 кВ и присоединяемой мощностью менее 8900 кВт</t>
  </si>
  <si>
    <r>
      <t xml:space="preserve">на   </t>
    </r>
    <r>
      <rPr>
        <b/>
        <u/>
        <sz val="16"/>
        <color theme="1"/>
        <rFont val="Times New Roman"/>
        <family val="1"/>
        <charset val="204"/>
      </rPr>
      <t>2016</t>
    </r>
    <r>
      <rPr>
        <b/>
        <sz val="16"/>
        <color theme="1"/>
        <rFont val="Times New Roman"/>
        <family val="1"/>
        <charset val="204"/>
      </rPr>
      <t xml:space="preserve">   год</t>
    </r>
  </si>
  <si>
    <t>Уровень напряжения ниже 35 кВ</t>
  </si>
  <si>
    <t>максимальная мощность</t>
  </si>
  <si>
    <t>до 15 кВт вкл.</t>
  </si>
  <si>
    <t>от 15 кВт  до 150 кВт вкл.</t>
  </si>
  <si>
    <t>от 150 кВт до 670 кВт вкл.</t>
  </si>
  <si>
    <t>более 670 кВт вкл.</t>
  </si>
  <si>
    <t>строительство  ВЛ-10 кВ</t>
  </si>
  <si>
    <t>строительство  ВЛ-0,4 кВ</t>
  </si>
  <si>
    <t xml:space="preserve">строительство  КЛ-10 кВ </t>
  </si>
  <si>
    <t xml:space="preserve">строительство  КЛ-0,4 кВ </t>
  </si>
  <si>
    <t>строительство ТП 10/0,4 кВ 25 кВА</t>
  </si>
  <si>
    <t>строительство ТП 10/0,4 кВ 63 кВА</t>
  </si>
  <si>
    <t>строительство ТП 10/0,4 кВ 100 кВА</t>
  </si>
  <si>
    <t>строительство ТП 10/0,4 кВ 160 кВА</t>
  </si>
  <si>
    <t>строительство ТП 10/0,4 кВ 250 кВА</t>
  </si>
  <si>
    <t>строительство ТП 10/0,4 кВ 400 кВА</t>
  </si>
  <si>
    <t>строительство ТП 10/0,4 кВ 630 кВА</t>
  </si>
  <si>
    <t>*_</t>
  </si>
  <si>
    <t>Ставки платы С2,i,  С3,i и С4,i 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</si>
  <si>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строительство двух  ТП 10/0,4 кВ 250 кВА</t>
  </si>
  <si>
    <t>строительство двух ТП 10/0,4 кВ 400 кВА</t>
  </si>
  <si>
    <t xml:space="preserve"> -</t>
  </si>
  <si>
    <t>строительство РП - 0,4 кВ</t>
  </si>
  <si>
    <t>Приложение № 2</t>
  </si>
  <si>
    <t>ПРОГНОЗНЫЕ СВЕДЕНИЯ</t>
  </si>
  <si>
    <t>о расходах за технологическое присоединение</t>
  </si>
  <si>
    <t xml:space="preserve">              (наименование сетевой организации)</t>
  </si>
  <si>
    <t>1. Полное наименование:</t>
  </si>
  <si>
    <t>Акционерное общество "Дальневосточная распределительная сетевая компания"          Joint Stock Company "Far-Eastern Distribution Company"</t>
  </si>
  <si>
    <t>2. Сокращенное наименование:</t>
  </si>
  <si>
    <t xml:space="preserve"> АО "ДРСК"  JSC "FEDC" </t>
  </si>
  <si>
    <t>3. Место нахождения:</t>
  </si>
  <si>
    <t>4. Адрес юридического лица:</t>
  </si>
  <si>
    <t>675000, Российская Федерация, Амурская область, г. Благовещенск, ул. Шевченко, 28</t>
  </si>
  <si>
    <t>5. ИНН:</t>
  </si>
  <si>
    <t>2801108200</t>
  </si>
  <si>
    <t>6. КПП:</t>
  </si>
  <si>
    <t>7. Ф.И.О. руководителя:</t>
  </si>
  <si>
    <t>8. Адрес электронной почты:</t>
  </si>
  <si>
    <t>9. Контактный телефон:</t>
  </si>
  <si>
    <t>10. Факс:</t>
  </si>
  <si>
    <r>
      <rPr>
        <u/>
        <sz val="13"/>
        <color theme="1"/>
        <rFont val="Times New Roman"/>
        <family val="1"/>
        <charset val="204"/>
      </rPr>
      <t xml:space="preserve">  АО "ДРСК" (филиал </t>
    </r>
    <r>
      <rPr>
        <b/>
        <u/>
        <sz val="13"/>
        <color theme="1"/>
        <rFont val="Times New Roman"/>
        <family val="1"/>
        <charset val="204"/>
      </rPr>
      <t>"Электрические сети Еврейской автономной области")</t>
    </r>
    <r>
      <rPr>
        <u/>
        <sz val="13"/>
        <color theme="1"/>
        <rFont val="Times New Roman"/>
        <family val="1"/>
        <charset val="204"/>
      </rPr>
      <t xml:space="preserve">  </t>
    </r>
    <r>
      <rPr>
        <sz val="13"/>
        <color theme="1"/>
        <rFont val="Times New Roman"/>
        <family val="1"/>
        <charset val="204"/>
      </rPr>
      <t xml:space="preserve"> на </t>
    </r>
    <r>
      <rPr>
        <u/>
        <sz val="13"/>
        <color theme="1"/>
        <rFont val="Times New Roman"/>
        <family val="1"/>
        <charset val="204"/>
      </rPr>
      <t xml:space="preserve"> 2016 </t>
    </r>
    <r>
      <rPr>
        <sz val="13"/>
        <color theme="1"/>
        <rFont val="Times New Roman"/>
        <family val="1"/>
        <charset val="204"/>
      </rPr>
      <t xml:space="preserve"> год</t>
    </r>
  </si>
  <si>
    <t>679011, Российская Федерация, Еврейская автономная область, г.Биробиджан, ул.Черноморская, 6</t>
  </si>
  <si>
    <t>790102001</t>
  </si>
  <si>
    <t>Гусев Николай Николаевич</t>
  </si>
  <si>
    <t xml:space="preserve">doc@eao.drsk.ru </t>
  </si>
  <si>
    <t>(42622) 22-7-18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</si>
</sst>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(&quot;р.&quot;* #,##0.00_);_(&quot;р.&quot;* \(#,##0.00\);_(&quot;р.&quot;* &quot;-&quot;??_);_(@_)"/>
    <numFmt numFmtId="165" formatCode="_-* #,##0.00&quot;р.&quot;_-;\-* #,##0.00&quot;р.&quot;_-;_-* \-??&quot;р.&quot;_-;_-@_-"/>
    <numFmt numFmtId="166" formatCode="#,##0_);[Red]\(#,##0\)"/>
    <numFmt numFmtId="167" formatCode="_-* #,##0_-;\-* #,##0_-;_-* \-_-;_-@_-"/>
    <numFmt numFmtId="168" formatCode="_-* #,##0.00_-;\-* #,##0.00_-;_-* \-??_-;_-@_-"/>
    <numFmt numFmtId="169" formatCode="&quot;$&quot;#,##0_);[Red]\(&quot;$&quot;#,##0\)"/>
    <numFmt numFmtId="170" formatCode="\$#,##0_);[Red]&quot;($&quot;#,##0\)"/>
    <numFmt numFmtId="171" formatCode="_-\$* #,##0.00_-;&quot;-$&quot;* #,##0.00_-;_-\$* \-??_-;_-@_-"/>
    <numFmt numFmtId="172" formatCode="#,##0_);\(#,##0\)"/>
    <numFmt numFmtId="173" formatCode="[&lt;=9999999]###\-####;\+#_ \(###\)\ ###\-####"/>
    <numFmt numFmtId="174" formatCode="General_)"/>
    <numFmt numFmtId="175" formatCode="_(* #,##0.00_);_(* \(#,##0.00\);_(* &quot;-&quot;??_);_(@_)"/>
  </numFmts>
  <fonts count="82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vertAlign val="subscript"/>
      <sz val="12"/>
      <name val="Times New Roman"/>
      <family val="1"/>
      <charset val="204"/>
    </font>
    <font>
      <sz val="10"/>
      <name val="Arial Cyr"/>
      <charset val="204"/>
    </font>
    <font>
      <sz val="10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10"/>
      <name val="Helv"/>
      <family val="2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 New"/>
      <family val="3"/>
    </font>
    <font>
      <sz val="11"/>
      <color indexed="8"/>
      <name val="Calibri"/>
      <family val="2"/>
      <charset val="204"/>
    </font>
    <font>
      <sz val="10"/>
      <name val="PragmaticaCTT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8"/>
      <name val="Helv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Times New Roman Cyr"/>
      <charset val="204"/>
    </font>
    <font>
      <sz val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97">
    <xf numFmtId="0" fontId="0" fillId="0" borderId="0"/>
    <xf numFmtId="0" fontId="18" fillId="0" borderId="0"/>
    <xf numFmtId="0" fontId="19" fillId="0" borderId="0"/>
    <xf numFmtId="0" fontId="20" fillId="0" borderId="0"/>
    <xf numFmtId="0" fontId="18" fillId="0" borderId="0"/>
    <xf numFmtId="0" fontId="21" fillId="0" borderId="0"/>
    <xf numFmtId="0" fontId="19" fillId="0" borderId="0"/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16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165" fontId="23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16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165" fontId="23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16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165" fontId="23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4" fillId="0" borderId="0">
      <protection locked="0"/>
    </xf>
    <xf numFmtId="0" fontId="25" fillId="0" borderId="0">
      <protection locked="0"/>
    </xf>
    <xf numFmtId="0" fontId="22" fillId="0" borderId="17">
      <protection locked="0"/>
    </xf>
    <xf numFmtId="0" fontId="23" fillId="0" borderId="18">
      <protection locked="0"/>
    </xf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6" borderId="0" applyNumberFormat="0" applyBorder="0" applyAlignment="0" applyProtection="0"/>
    <xf numFmtId="0" fontId="26" fillId="6" borderId="0" applyNumberFormat="0" applyBorder="0" applyAlignment="0" applyProtection="0"/>
    <xf numFmtId="0" fontId="26" fillId="9" borderId="0" applyNumberFormat="0" applyBorder="0" applyAlignment="0" applyProtection="0"/>
    <xf numFmtId="0" fontId="26" fillId="9" borderId="0" applyNumberFormat="0" applyBorder="0" applyAlignment="0" applyProtection="0"/>
    <xf numFmtId="0" fontId="26" fillId="12" borderId="0" applyNumberFormat="0" applyBorder="0" applyAlignment="0" applyProtection="0"/>
    <xf numFmtId="0" fontId="26" fillId="12" borderId="0" applyNumberFormat="0" applyBorder="0" applyAlignment="0" applyProtection="0"/>
    <xf numFmtId="4" fontId="27" fillId="0" borderId="19">
      <alignment horizontal="right" vertical="top"/>
    </xf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4" fontId="27" fillId="0" borderId="19">
      <alignment horizontal="right" vertical="top"/>
    </xf>
    <xf numFmtId="166" fontId="29" fillId="17" borderId="0">
      <alignment vertical="top"/>
    </xf>
    <xf numFmtId="38" fontId="29" fillId="17" borderId="0">
      <alignment vertical="top"/>
    </xf>
    <xf numFmtId="167" fontId="30" fillId="0" borderId="0" applyFill="0" applyBorder="0" applyAlignment="0" applyProtection="0"/>
    <xf numFmtId="168" fontId="30" fillId="0" borderId="0" applyFill="0" applyBorder="0" applyAlignment="0" applyProtection="0"/>
    <xf numFmtId="169" fontId="31" fillId="0" borderId="0" applyFont="0" applyFill="0" applyBorder="0" applyAlignment="0" applyProtection="0"/>
    <xf numFmtId="170" fontId="30" fillId="0" borderId="0" applyFill="0" applyBorder="0" applyAlignment="0" applyProtection="0"/>
    <xf numFmtId="171" fontId="30" fillId="0" borderId="0" applyFill="0" applyBorder="0" applyAlignment="0" applyProtection="0"/>
    <xf numFmtId="14" fontId="32" fillId="0" borderId="0">
      <alignment vertical="top"/>
    </xf>
    <xf numFmtId="166" fontId="33" fillId="0" borderId="0">
      <alignment vertical="top"/>
    </xf>
    <xf numFmtId="38" fontId="33" fillId="0" borderId="0">
      <alignment vertical="top"/>
    </xf>
    <xf numFmtId="0" fontId="34" fillId="0" borderId="0">
      <alignment vertical="top"/>
    </xf>
    <xf numFmtId="166" fontId="35" fillId="0" borderId="0">
      <alignment vertical="top"/>
    </xf>
    <xf numFmtId="38" fontId="35" fillId="0" borderId="0">
      <alignment vertical="top"/>
    </xf>
    <xf numFmtId="172" fontId="29" fillId="0" borderId="0">
      <alignment vertical="top"/>
    </xf>
    <xf numFmtId="37" fontId="29" fillId="0" borderId="0">
      <alignment vertical="top"/>
    </xf>
    <xf numFmtId="0" fontId="8" fillId="0" borderId="0"/>
    <xf numFmtId="0" fontId="36" fillId="0" borderId="0"/>
    <xf numFmtId="0" fontId="37" fillId="0" borderId="0"/>
    <xf numFmtId="0" fontId="38" fillId="0" borderId="0"/>
    <xf numFmtId="0" fontId="20" fillId="0" borderId="0"/>
    <xf numFmtId="0" fontId="39" fillId="0" borderId="0" applyNumberFormat="0">
      <alignment horizontal="left"/>
    </xf>
    <xf numFmtId="4" fontId="40" fillId="18" borderId="20" applyNumberFormat="0" applyProtection="0">
      <alignment vertical="center"/>
    </xf>
    <xf numFmtId="4" fontId="41" fillId="18" borderId="20" applyNumberFormat="0" applyProtection="0">
      <alignment vertical="center"/>
    </xf>
    <xf numFmtId="4" fontId="40" fillId="18" borderId="20" applyNumberFormat="0" applyProtection="0">
      <alignment horizontal="left" vertical="center" indent="1"/>
    </xf>
    <xf numFmtId="4" fontId="40" fillId="18" borderId="20" applyNumberFormat="0" applyProtection="0">
      <alignment horizontal="left" vertical="center" indent="1"/>
    </xf>
    <xf numFmtId="0" fontId="42" fillId="19" borderId="20" applyNumberFormat="0" applyProtection="0">
      <alignment horizontal="left" vertical="center" indent="1"/>
    </xf>
    <xf numFmtId="4" fontId="40" fillId="20" borderId="20" applyNumberFormat="0" applyProtection="0">
      <alignment horizontal="right" vertical="center"/>
    </xf>
    <xf numFmtId="4" fontId="40" fillId="21" borderId="20" applyNumberFormat="0" applyProtection="0">
      <alignment horizontal="right" vertical="center"/>
    </xf>
    <xf numFmtId="4" fontId="40" fillId="22" borderId="20" applyNumberFormat="0" applyProtection="0">
      <alignment horizontal="right" vertical="center"/>
    </xf>
    <xf numFmtId="4" fontId="40" fillId="23" borderId="20" applyNumberFormat="0" applyProtection="0">
      <alignment horizontal="right" vertical="center"/>
    </xf>
    <xf numFmtId="4" fontId="40" fillId="24" borderId="20" applyNumberFormat="0" applyProtection="0">
      <alignment horizontal="right" vertical="center"/>
    </xf>
    <xf numFmtId="4" fontId="40" fillId="25" borderId="20" applyNumberFormat="0" applyProtection="0">
      <alignment horizontal="right" vertical="center"/>
    </xf>
    <xf numFmtId="4" fontId="40" fillId="26" borderId="20" applyNumberFormat="0" applyProtection="0">
      <alignment horizontal="right" vertical="center"/>
    </xf>
    <xf numFmtId="4" fontId="40" fillId="27" borderId="20" applyNumberFormat="0" applyProtection="0">
      <alignment horizontal="right" vertical="center"/>
    </xf>
    <xf numFmtId="4" fontId="40" fillId="28" borderId="20" applyNumberFormat="0" applyProtection="0">
      <alignment horizontal="right" vertical="center"/>
    </xf>
    <xf numFmtId="4" fontId="43" fillId="29" borderId="20" applyNumberFormat="0" applyProtection="0">
      <alignment horizontal="left" vertical="center" indent="1"/>
    </xf>
    <xf numFmtId="4" fontId="40" fillId="30" borderId="21" applyNumberFormat="0" applyProtection="0">
      <alignment horizontal="left" vertical="center" indent="1"/>
    </xf>
    <xf numFmtId="4" fontId="44" fillId="31" borderId="0" applyNumberFormat="0" applyProtection="0">
      <alignment horizontal="left" vertical="center" indent="1"/>
    </xf>
    <xf numFmtId="0" fontId="42" fillId="19" borderId="20" applyNumberFormat="0" applyProtection="0">
      <alignment horizontal="left" vertical="center" indent="1"/>
    </xf>
    <xf numFmtId="4" fontId="45" fillId="30" borderId="20" applyNumberFormat="0" applyProtection="0">
      <alignment horizontal="left" vertical="center" indent="1"/>
    </xf>
    <xf numFmtId="4" fontId="45" fillId="32" borderId="20" applyNumberFormat="0" applyProtection="0">
      <alignment horizontal="left" vertical="center" indent="1"/>
    </xf>
    <xf numFmtId="0" fontId="42" fillId="32" borderId="20" applyNumberFormat="0" applyProtection="0">
      <alignment horizontal="left" vertical="center" indent="1"/>
    </xf>
    <xf numFmtId="0" fontId="42" fillId="32" borderId="20" applyNumberFormat="0" applyProtection="0">
      <alignment horizontal="left" vertical="center" indent="1"/>
    </xf>
    <xf numFmtId="0" fontId="42" fillId="33" borderId="20" applyNumberFormat="0" applyProtection="0">
      <alignment horizontal="left" vertical="center" indent="1"/>
    </xf>
    <xf numFmtId="0" fontId="42" fillId="33" borderId="20" applyNumberFormat="0" applyProtection="0">
      <alignment horizontal="left" vertical="center" indent="1"/>
    </xf>
    <xf numFmtId="0" fontId="42" fillId="34" borderId="20" applyNumberFormat="0" applyProtection="0">
      <alignment horizontal="left" vertical="center" indent="1"/>
    </xf>
    <xf numFmtId="0" fontId="42" fillId="34" borderId="20" applyNumberFormat="0" applyProtection="0">
      <alignment horizontal="left" vertical="center" indent="1"/>
    </xf>
    <xf numFmtId="0" fontId="42" fillId="19" borderId="20" applyNumberFormat="0" applyProtection="0">
      <alignment horizontal="left" vertical="center" indent="1"/>
    </xf>
    <xf numFmtId="0" fontId="42" fillId="19" borderId="20" applyNumberFormat="0" applyProtection="0">
      <alignment horizontal="left" vertical="center" indent="1"/>
    </xf>
    <xf numFmtId="4" fontId="40" fillId="35" borderId="20" applyNumberFormat="0" applyProtection="0">
      <alignment vertical="center"/>
    </xf>
    <xf numFmtId="4" fontId="41" fillId="35" borderId="20" applyNumberFormat="0" applyProtection="0">
      <alignment vertical="center"/>
    </xf>
    <xf numFmtId="4" fontId="40" fillId="35" borderId="20" applyNumberFormat="0" applyProtection="0">
      <alignment horizontal="left" vertical="center" indent="1"/>
    </xf>
    <xf numFmtId="4" fontId="40" fillId="35" borderId="20" applyNumberFormat="0" applyProtection="0">
      <alignment horizontal="left" vertical="center" indent="1"/>
    </xf>
    <xf numFmtId="4" fontId="40" fillId="30" borderId="20" applyNumberFormat="0" applyProtection="0">
      <alignment horizontal="right" vertical="center"/>
    </xf>
    <xf numFmtId="4" fontId="41" fillId="30" borderId="20" applyNumberFormat="0" applyProtection="0">
      <alignment horizontal="right" vertical="center"/>
    </xf>
    <xf numFmtId="0" fontId="42" fillId="19" borderId="20" applyNumberFormat="0" applyProtection="0">
      <alignment horizontal="left" vertical="center" indent="1"/>
    </xf>
    <xf numFmtId="0" fontId="42" fillId="19" borderId="20" applyNumberFormat="0" applyProtection="0">
      <alignment horizontal="left" vertical="center" indent="1"/>
    </xf>
    <xf numFmtId="0" fontId="46" fillId="0" borderId="0"/>
    <xf numFmtId="4" fontId="47" fillId="30" borderId="20" applyNumberFormat="0" applyProtection="0">
      <alignment horizontal="right" vertical="center"/>
    </xf>
    <xf numFmtId="166" fontId="48" fillId="36" borderId="0">
      <alignment horizontal="right" vertical="top"/>
    </xf>
    <xf numFmtId="38" fontId="48" fillId="36" borderId="0">
      <alignment horizontal="right" vertical="top"/>
    </xf>
    <xf numFmtId="173" fontId="32" fillId="0" borderId="0">
      <alignment vertical="top"/>
    </xf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40" borderId="0" applyNumberFormat="0" applyBorder="0" applyAlignment="0" applyProtection="0"/>
    <xf numFmtId="174" fontId="49" fillId="0" borderId="22">
      <protection locked="0"/>
    </xf>
    <xf numFmtId="174" fontId="49" fillId="0" borderId="23">
      <protection locked="0"/>
    </xf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0" fillId="8" borderId="24" applyNumberFormat="0" applyAlignment="0" applyProtection="0"/>
    <xf numFmtId="0" fontId="51" fillId="41" borderId="20" applyNumberFormat="0" applyAlignment="0" applyProtection="0"/>
    <xf numFmtId="0" fontId="51" fillId="41" borderId="20" applyNumberFormat="0" applyAlignment="0" applyProtection="0"/>
    <xf numFmtId="0" fontId="51" fillId="41" borderId="20" applyNumberFormat="0" applyAlignment="0" applyProtection="0"/>
    <xf numFmtId="0" fontId="51" fillId="41" borderId="20" applyNumberFormat="0" applyAlignment="0" applyProtection="0"/>
    <xf numFmtId="0" fontId="51" fillId="41" borderId="20" applyNumberFormat="0" applyAlignment="0" applyProtection="0"/>
    <xf numFmtId="0" fontId="51" fillId="41" borderId="20" applyNumberFormat="0" applyAlignment="0" applyProtection="0"/>
    <xf numFmtId="0" fontId="51" fillId="41" borderId="20" applyNumberFormat="0" applyAlignment="0" applyProtection="0"/>
    <xf numFmtId="0" fontId="51" fillId="41" borderId="20" applyNumberFormat="0" applyAlignment="0" applyProtection="0"/>
    <xf numFmtId="0" fontId="51" fillId="41" borderId="20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2" fillId="41" borderId="24" applyNumberFormat="0" applyAlignment="0" applyProtection="0"/>
    <xf numFmtId="0" fontId="53" fillId="0" borderId="0" applyBorder="0">
      <alignment horizontal="center" vertical="center" wrapText="1"/>
    </xf>
    <xf numFmtId="0" fontId="54" fillId="0" borderId="25" applyNumberFormat="0" applyFill="0" applyAlignment="0" applyProtection="0"/>
    <xf numFmtId="0" fontId="55" fillId="0" borderId="26" applyNumberFormat="0" applyFill="0" applyAlignment="0" applyProtection="0"/>
    <xf numFmtId="0" fontId="56" fillId="0" borderId="27" applyNumberFormat="0" applyFill="0" applyAlignment="0" applyProtection="0"/>
    <xf numFmtId="0" fontId="56" fillId="0" borderId="0" applyNumberFormat="0" applyFill="0" applyBorder="0" applyAlignment="0" applyProtection="0"/>
    <xf numFmtId="0" fontId="49" fillId="0" borderId="19">
      <alignment horizontal="center" vertical="center" wrapText="1"/>
    </xf>
    <xf numFmtId="0" fontId="57" fillId="0" borderId="28" applyBorder="0">
      <alignment horizontal="center" vertical="center" wrapText="1"/>
    </xf>
    <xf numFmtId="174" fontId="58" fillId="42" borderId="22"/>
    <xf numFmtId="174" fontId="58" fillId="43" borderId="23"/>
    <xf numFmtId="4" fontId="59" fillId="18" borderId="7" applyBorder="0">
      <alignment horizontal="right"/>
    </xf>
    <xf numFmtId="4" fontId="59" fillId="18" borderId="7" applyBorder="0">
      <alignment horizontal="right"/>
    </xf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1" fillId="44" borderId="30" applyNumberFormat="0" applyAlignment="0" applyProtection="0"/>
    <xf numFmtId="0" fontId="62" fillId="0" borderId="0" applyNumberFormat="0" applyFill="0" applyBorder="0" applyAlignment="0" applyProtection="0"/>
    <xf numFmtId="0" fontId="63" fillId="45" borderId="0" applyNumberFormat="0" applyBorder="0" applyAlignment="0" applyProtection="0"/>
    <xf numFmtId="0" fontId="10" fillId="0" borderId="0"/>
    <xf numFmtId="0" fontId="10" fillId="0" borderId="0"/>
    <xf numFmtId="0" fontId="8" fillId="0" borderId="0"/>
    <xf numFmtId="0" fontId="64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4" fillId="0" borderId="0"/>
    <xf numFmtId="0" fontId="42" fillId="0" borderId="0">
      <alignment vertical="top"/>
    </xf>
    <xf numFmtId="0" fontId="42" fillId="0" borderId="0"/>
    <xf numFmtId="0" fontId="42" fillId="0" borderId="0"/>
    <xf numFmtId="0" fontId="8" fillId="0" borderId="0"/>
    <xf numFmtId="0" fontId="26" fillId="0" borderId="0"/>
    <xf numFmtId="0" fontId="26" fillId="0" borderId="0"/>
    <xf numFmtId="0" fontId="8" fillId="0" borderId="0"/>
    <xf numFmtId="0" fontId="26" fillId="0" borderId="0"/>
    <xf numFmtId="0" fontId="42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42" fillId="0" borderId="0">
      <alignment vertical="top"/>
    </xf>
    <xf numFmtId="0" fontId="8" fillId="0" borderId="0"/>
    <xf numFmtId="0" fontId="42" fillId="0" borderId="0">
      <alignment vertical="top"/>
    </xf>
    <xf numFmtId="0" fontId="65" fillId="0" borderId="0"/>
    <xf numFmtId="0" fontId="8" fillId="0" borderId="0"/>
    <xf numFmtId="0" fontId="42" fillId="0" borderId="0"/>
    <xf numFmtId="0" fontId="10" fillId="0" borderId="0"/>
    <xf numFmtId="0" fontId="42" fillId="0" borderId="0"/>
    <xf numFmtId="0" fontId="8" fillId="0" borderId="0"/>
    <xf numFmtId="0" fontId="26" fillId="0" borderId="0"/>
    <xf numFmtId="0" fontId="10" fillId="0" borderId="0"/>
    <xf numFmtId="166" fontId="8" fillId="0" borderId="0">
      <alignment vertical="top"/>
    </xf>
    <xf numFmtId="0" fontId="26" fillId="0" borderId="0"/>
    <xf numFmtId="38" fontId="8" fillId="0" borderId="0">
      <alignment vertical="top"/>
    </xf>
    <xf numFmtId="0" fontId="42" fillId="0" borderId="0"/>
    <xf numFmtId="0" fontId="26" fillId="0" borderId="0"/>
    <xf numFmtId="0" fontId="1" fillId="0" borderId="0"/>
    <xf numFmtId="0" fontId="10" fillId="0" borderId="0"/>
    <xf numFmtId="0" fontId="10" fillId="0" borderId="0"/>
    <xf numFmtId="0" fontId="26" fillId="0" borderId="0"/>
    <xf numFmtId="0" fontId="10" fillId="0" borderId="0"/>
    <xf numFmtId="0" fontId="8" fillId="0" borderId="0"/>
    <xf numFmtId="0" fontId="26" fillId="0" borderId="0"/>
    <xf numFmtId="0" fontId="10" fillId="0" borderId="0"/>
    <xf numFmtId="0" fontId="10" fillId="0" borderId="0"/>
    <xf numFmtId="0" fontId="66" fillId="0" borderId="0"/>
    <xf numFmtId="0" fontId="26" fillId="0" borderId="0"/>
    <xf numFmtId="0" fontId="10" fillId="0" borderId="0"/>
    <xf numFmtId="0" fontId="42" fillId="0" borderId="0"/>
    <xf numFmtId="0" fontId="8" fillId="0" borderId="0"/>
    <xf numFmtId="0" fontId="10" fillId="0" borderId="0"/>
    <xf numFmtId="0" fontId="10" fillId="0" borderId="0"/>
    <xf numFmtId="0" fontId="6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4" fillId="0" borderId="0"/>
    <xf numFmtId="0" fontId="10" fillId="0" borderId="0"/>
    <xf numFmtId="0" fontId="64" fillId="0" borderId="0"/>
    <xf numFmtId="0" fontId="68" fillId="4" borderId="0" applyNumberFormat="0" applyBorder="0" applyAlignment="0" applyProtection="0"/>
    <xf numFmtId="0" fontId="69" fillId="0" borderId="0" applyNumberFormat="0" applyFill="0" applyBorder="0" applyAlignment="0" applyProtection="0"/>
    <xf numFmtId="0" fontId="26" fillId="2" borderId="9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8" fillId="46" borderId="31" applyNumberFormat="0" applyFont="0" applyAlignment="0" applyProtection="0"/>
    <xf numFmtId="0" fontId="26" fillId="2" borderId="9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0" fontId="26" fillId="46" borderId="31" applyNumberFormat="0" applyFont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32" applyNumberFormat="0" applyFill="0" applyAlignment="0" applyProtection="0"/>
    <xf numFmtId="0" fontId="18" fillId="0" borderId="0"/>
    <xf numFmtId="166" fontId="67" fillId="0" borderId="0">
      <alignment vertical="top"/>
    </xf>
    <xf numFmtId="0" fontId="18" fillId="0" borderId="0"/>
    <xf numFmtId="38" fontId="67" fillId="0" borderId="0">
      <alignment vertical="top"/>
    </xf>
    <xf numFmtId="0" fontId="21" fillId="0" borderId="0"/>
    <xf numFmtId="0" fontId="21" fillId="0" borderId="0"/>
    <xf numFmtId="0" fontId="72" fillId="0" borderId="0" applyNumberFormat="0" applyFill="0" applyBorder="0" applyAlignment="0" applyProtection="0"/>
    <xf numFmtId="41" fontId="73" fillId="0" borderId="0" applyFont="0" applyFill="0" applyBorder="0" applyAlignment="0" applyProtection="0"/>
    <xf numFmtId="43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4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" fontId="59" fillId="47" borderId="0" applyBorder="0">
      <alignment horizontal="right"/>
    </xf>
    <xf numFmtId="0" fontId="74" fillId="5" borderId="0" applyNumberFormat="0" applyBorder="0" applyAlignment="0" applyProtection="0"/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16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165" fontId="23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44" fontId="22" fillId="0" borderId="0">
      <protection locked="0"/>
    </xf>
    <xf numFmtId="0" fontId="81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vertical="top"/>
    </xf>
    <xf numFmtId="0" fontId="6" fillId="0" borderId="7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/>
    <xf numFmtId="0" fontId="6" fillId="0" borderId="0" xfId="0" applyFont="1" applyFill="1" applyBorder="1" applyAlignment="1">
      <alignment vertical="top" wrapText="1"/>
    </xf>
    <xf numFmtId="0" fontId="13" fillId="0" borderId="0" xfId="0" applyFont="1"/>
    <xf numFmtId="0" fontId="15" fillId="0" borderId="0" xfId="0" applyFont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 wrapText="1"/>
    </xf>
    <xf numFmtId="2" fontId="6" fillId="0" borderId="7" xfId="0" applyNumberFormat="1" applyFont="1" applyFill="1" applyBorder="1" applyAlignment="1">
      <alignment vertical="center" wrapText="1"/>
    </xf>
    <xf numFmtId="0" fontId="12" fillId="0" borderId="0" xfId="0" applyFont="1" applyBorder="1" applyAlignment="1">
      <alignment horizontal="right" vertical="distributed"/>
    </xf>
    <xf numFmtId="4" fontId="4" fillId="48" borderId="7" xfId="0" applyNumberFormat="1" applyFont="1" applyFill="1" applyBorder="1" applyAlignment="1">
      <alignment horizontal="center" vertical="center"/>
    </xf>
    <xf numFmtId="4" fontId="17" fillId="48" borderId="7" xfId="0" applyNumberFormat="1" applyFont="1" applyFill="1" applyBorder="1" applyAlignment="1">
      <alignment horizontal="center" vertical="center"/>
    </xf>
    <xf numFmtId="0" fontId="75" fillId="0" borderId="0" xfId="0" applyFont="1" applyAlignment="1">
      <alignment horizontal="center"/>
    </xf>
    <xf numFmtId="0" fontId="75" fillId="0" borderId="0" xfId="0" applyFont="1"/>
    <xf numFmtId="0" fontId="0" fillId="0" borderId="0" xfId="0" applyFont="1" applyBorder="1"/>
    <xf numFmtId="0" fontId="5" fillId="0" borderId="0" xfId="0" applyFont="1" applyBorder="1" applyAlignment="1">
      <alignment horizontal="left" vertical="center" wrapText="1"/>
    </xf>
    <xf numFmtId="0" fontId="75" fillId="0" borderId="0" xfId="0" applyFont="1" applyBorder="1"/>
    <xf numFmtId="0" fontId="77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4" fontId="75" fillId="0" borderId="0" xfId="0" applyNumberFormat="1" applyFont="1"/>
    <xf numFmtId="4" fontId="3" fillId="48" borderId="7" xfId="0" applyNumberFormat="1" applyFont="1" applyFill="1" applyBorder="1" applyAlignment="1">
      <alignment vertical="center"/>
    </xf>
    <xf numFmtId="0" fontId="78" fillId="0" borderId="0" xfId="0" applyFont="1"/>
    <xf numFmtId="0" fontId="78" fillId="0" borderId="0" xfId="0" applyFont="1" applyAlignment="1">
      <alignment vertical="center"/>
    </xf>
    <xf numFmtId="0" fontId="78" fillId="0" borderId="33" xfId="0" applyFont="1" applyBorder="1"/>
    <xf numFmtId="49" fontId="78" fillId="0" borderId="0" xfId="0" applyNumberFormat="1" applyFont="1" applyBorder="1" applyAlignment="1">
      <alignment horizontal="left"/>
    </xf>
    <xf numFmtId="0" fontId="78" fillId="0" borderId="0" xfId="0" applyFont="1" applyBorder="1"/>
    <xf numFmtId="49" fontId="78" fillId="0" borderId="33" xfId="0" applyNumberFormat="1" applyFont="1" applyBorder="1" applyAlignment="1">
      <alignment horizontal="left"/>
    </xf>
    <xf numFmtId="0" fontId="78" fillId="0" borderId="1" xfId="0" applyFont="1" applyBorder="1"/>
    <xf numFmtId="0" fontId="81" fillId="0" borderId="33" xfId="396" applyBorder="1"/>
    <xf numFmtId="0" fontId="78" fillId="0" borderId="0" xfId="0" applyFont="1" applyAlignment="1"/>
    <xf numFmtId="0" fontId="78" fillId="0" borderId="1" xfId="0" applyFont="1" applyBorder="1" applyAlignment="1">
      <alignment horizontal="justify" vertical="center" wrapText="1"/>
    </xf>
    <xf numFmtId="0" fontId="78" fillId="0" borderId="0" xfId="0" applyFont="1" applyAlignment="1">
      <alignment horizontal="left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78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top"/>
    </xf>
    <xf numFmtId="0" fontId="76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top"/>
    </xf>
    <xf numFmtId="0" fontId="6" fillId="0" borderId="7" xfId="0" applyFont="1" applyFill="1" applyBorder="1" applyAlignment="1">
      <alignment horizontal="left" vertical="top" wrapText="1"/>
    </xf>
    <xf numFmtId="4" fontId="11" fillId="0" borderId="7" xfId="0" applyNumberFormat="1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6" fillId="0" borderId="7" xfId="0" applyFont="1" applyBorder="1" applyAlignment="1">
      <alignment vertical="top"/>
    </xf>
    <xf numFmtId="0" fontId="6" fillId="0" borderId="7" xfId="0" applyFont="1" applyFill="1" applyBorder="1" applyAlignment="1">
      <alignment horizontal="left" vertical="top" wrapText="1" indent="2"/>
    </xf>
    <xf numFmtId="0" fontId="6" fillId="0" borderId="7" xfId="0" applyFont="1" applyFill="1" applyBorder="1" applyAlignment="1">
      <alignment horizontal="left" vertical="top" wrapText="1" indent="1"/>
    </xf>
    <xf numFmtId="4" fontId="6" fillId="0" borderId="7" xfId="0" applyNumberFormat="1" applyFont="1" applyBorder="1" applyAlignment="1">
      <alignment horizontal="center" vertical="top"/>
    </xf>
    <xf numFmtId="0" fontId="6" fillId="0" borderId="7" xfId="0" applyFont="1" applyFill="1" applyBorder="1" applyAlignment="1">
      <alignment horizontal="left" vertical="top" wrapText="1" indent="3"/>
    </xf>
    <xf numFmtId="4" fontId="6" fillId="0" borderId="4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top" wrapText="1" indent="1"/>
    </xf>
    <xf numFmtId="4" fontId="11" fillId="0" borderId="4" xfId="0" applyNumberFormat="1" applyFont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left" vertical="top" wrapText="1" indent="1"/>
    </xf>
    <xf numFmtId="0" fontId="9" fillId="0" borderId="0" xfId="0" applyFont="1" applyFill="1" applyBorder="1" applyAlignment="1">
      <alignment horizontal="justify" vertical="top" wrapText="1"/>
    </xf>
    <xf numFmtId="0" fontId="1" fillId="0" borderId="7" xfId="0" applyFont="1" applyBorder="1" applyAlignment="1">
      <alignment horizontal="center" vertical="top"/>
    </xf>
    <xf numFmtId="0" fontId="9" fillId="0" borderId="0" xfId="0" applyFont="1" applyBorder="1" applyAlignment="1">
      <alignment horizontal="justify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 indent="1"/>
    </xf>
    <xf numFmtId="0" fontId="1" fillId="0" borderId="7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397">
    <cellStyle name=" 1" xfId="1"/>
    <cellStyle name="_tipogr_end" xfId="2"/>
    <cellStyle name="_в отчет" xfId="3"/>
    <cellStyle name="_Модель Стратегия Ленэнерго_3" xfId="4"/>
    <cellStyle name="_ПЛАН на 2010 год помесячно (1)" xfId="5"/>
    <cellStyle name="_Расчет 0,4 кВ" xfId="6"/>
    <cellStyle name="”ќђќ‘ћ‚›‰" xfId="7"/>
    <cellStyle name="”ќђќ‘ћ‚›‰ 2" xfId="8"/>
    <cellStyle name="”ќђќ‘ћ‚›‰ 2 2" xfId="9"/>
    <cellStyle name="”ќђќ‘ћ‚›‰ 2 2 2" xfId="10"/>
    <cellStyle name="”ќђќ‘ћ‚›‰ 2 3" xfId="11"/>
    <cellStyle name="”ќђќ‘ћ‚›‰ 3" xfId="12"/>
    <cellStyle name="”ќђќ‘ћ‚›‰ 3 2" xfId="13"/>
    <cellStyle name="”ќђќ‘ћ‚›‰ 3 2 2" xfId="14"/>
    <cellStyle name="”ќђќ‘ћ‚›‰ 4" xfId="15"/>
    <cellStyle name="”ќђќ‘ћ‚›‰ 5" xfId="16"/>
    <cellStyle name="”ќђќ‘ћ‚›‰ 5 2" xfId="17"/>
    <cellStyle name="”ќђќ‘ћ‚›‰ 6" xfId="18"/>
    <cellStyle name="”љ‘ђћ‚ђќќ›‰" xfId="19"/>
    <cellStyle name="”љ‘ђћ‚ђќќ›‰ 2" xfId="20"/>
    <cellStyle name="”љ‘ђћ‚ђќќ›‰ 2 2" xfId="21"/>
    <cellStyle name="”љ‘ђћ‚ђќќ›‰ 2 2 2" xfId="22"/>
    <cellStyle name="”љ‘ђћ‚ђќќ›‰ 2 3" xfId="23"/>
    <cellStyle name="”љ‘ђћ‚ђќќ›‰ 3" xfId="24"/>
    <cellStyle name="”љ‘ђћ‚ђќќ›‰ 3 2" xfId="25"/>
    <cellStyle name="”љ‘ђћ‚ђќќ›‰ 3 2 2" xfId="26"/>
    <cellStyle name="”љ‘ђћ‚ђќќ›‰ 4" xfId="27"/>
    <cellStyle name="”љ‘ђћ‚ђќќ›‰ 5" xfId="28"/>
    <cellStyle name="”љ‘ђћ‚ђќќ›‰ 5 2" xfId="29"/>
    <cellStyle name="”љ‘ђћ‚ђќќ›‰ 6" xfId="30"/>
    <cellStyle name="„…ќ…†ќ›‰" xfId="31"/>
    <cellStyle name="„…ќ…†ќ›‰ 2" xfId="32"/>
    <cellStyle name="„…ќ…†ќ›‰ 2 2" xfId="33"/>
    <cellStyle name="„…ќ…†ќ›‰ 2 2 2" xfId="34"/>
    <cellStyle name="„…ќ…†ќ›‰ 2 3" xfId="35"/>
    <cellStyle name="„…ќ…†ќ›‰ 3" xfId="36"/>
    <cellStyle name="„…ќ…†ќ›‰ 3 2" xfId="37"/>
    <cellStyle name="„…ќ…†ќ›‰ 3 2 2" xfId="38"/>
    <cellStyle name="„…ќ…†ќ›‰ 4" xfId="39"/>
    <cellStyle name="„…ќ…†ќ›‰ 5" xfId="40"/>
    <cellStyle name="„…ќ…†ќ›‰ 5 2" xfId="41"/>
    <cellStyle name="„…ќ…†ќ›‰ 6" xfId="42"/>
    <cellStyle name="‡ђѓћ‹ћ‚ћљ1" xfId="43"/>
    <cellStyle name="‡ђѓћ‹ћ‚ћљ1 2" xfId="44"/>
    <cellStyle name="‡ђѓћ‹ћ‚ћљ2" xfId="45"/>
    <cellStyle name="‡ђѓћ‹ћ‚ћљ2 2" xfId="46"/>
    <cellStyle name="’ћѓћ‚›‰" xfId="47"/>
    <cellStyle name="’ћѓћ‚›‰ 2" xfId="48"/>
    <cellStyle name="20% - Акцент1 2" xfId="49"/>
    <cellStyle name="20% - Акцент1 2 2" xfId="50"/>
    <cellStyle name="20% - Акцент2 2" xfId="51"/>
    <cellStyle name="20% - Акцент2 2 2" xfId="52"/>
    <cellStyle name="20% - Акцент3 2" xfId="53"/>
    <cellStyle name="20% - Акцент3 2 2" xfId="54"/>
    <cellStyle name="20% - Акцент4 2" xfId="55"/>
    <cellStyle name="20% - Акцент4 2 2" xfId="56"/>
    <cellStyle name="20% - Акцент5 2" xfId="57"/>
    <cellStyle name="20% - Акцент5 2 2" xfId="58"/>
    <cellStyle name="20% - Акцент6 2" xfId="59"/>
    <cellStyle name="20% - Акцент6 2 2" xfId="60"/>
    <cellStyle name="40% - Акцент1 2" xfId="61"/>
    <cellStyle name="40% - Акцент1 2 2" xfId="62"/>
    <cellStyle name="40% - Акцент2 2" xfId="63"/>
    <cellStyle name="40% - Акцент2 2 2" xfId="64"/>
    <cellStyle name="40% - Акцент3 2" xfId="65"/>
    <cellStyle name="40% - Акцент3 2 2" xfId="66"/>
    <cellStyle name="40% - Акцент4 2" xfId="67"/>
    <cellStyle name="40% - Акцент4 2 2" xfId="68"/>
    <cellStyle name="40% - Акцент5 2" xfId="69"/>
    <cellStyle name="40% - Акцент5 2 2" xfId="70"/>
    <cellStyle name="40% - Акцент6 2" xfId="71"/>
    <cellStyle name="40% - Акцент6 2 2" xfId="72"/>
    <cellStyle name="50%" xfId="73"/>
    <cellStyle name="60% - Акцент1 2" xfId="74"/>
    <cellStyle name="60% - Акцент2 2" xfId="75"/>
    <cellStyle name="60% - Акцент3 2" xfId="76"/>
    <cellStyle name="60% - Акцент4 2" xfId="77"/>
    <cellStyle name="60% - Акцент5 2" xfId="78"/>
    <cellStyle name="60% - Акцент6 2" xfId="79"/>
    <cellStyle name="75%" xfId="80"/>
    <cellStyle name="Assumption" xfId="81"/>
    <cellStyle name="Assumption 2" xfId="82"/>
    <cellStyle name="Comma [0]_Avtodet1" xfId="83"/>
    <cellStyle name="Comma_Avtodet1" xfId="84"/>
    <cellStyle name="Currency [0]" xfId="85"/>
    <cellStyle name="Currency [0] 2" xfId="86"/>
    <cellStyle name="Currency_Avtodet1" xfId="87"/>
    <cellStyle name="Dates" xfId="88"/>
    <cellStyle name="E-mail" xfId="89"/>
    <cellStyle name="E-mail 2" xfId="90"/>
    <cellStyle name="Heading" xfId="91"/>
    <cellStyle name="Heading2" xfId="92"/>
    <cellStyle name="Heading2 2" xfId="93"/>
    <cellStyle name="Inputs" xfId="94"/>
    <cellStyle name="Inputs 2" xfId="95"/>
    <cellStyle name="Normal 2" xfId="96"/>
    <cellStyle name="Normal_ASUS" xfId="97"/>
    <cellStyle name="Normal1" xfId="98"/>
    <cellStyle name="Normal1 2" xfId="99"/>
    <cellStyle name="normбlnн_laroux" xfId="100"/>
    <cellStyle name="Price_Body" xfId="101"/>
    <cellStyle name="SAPBEXaggData" xfId="102"/>
    <cellStyle name="SAPBEXaggDataEmph" xfId="103"/>
    <cellStyle name="SAPBEXaggItem" xfId="104"/>
    <cellStyle name="SAPBEXaggItemX" xfId="105"/>
    <cellStyle name="SAPBEXchaText" xfId="106"/>
    <cellStyle name="SAPBEXexcBad7" xfId="107"/>
    <cellStyle name="SAPBEXexcBad8" xfId="108"/>
    <cellStyle name="SAPBEXexcBad9" xfId="109"/>
    <cellStyle name="SAPBEXexcCritical4" xfId="110"/>
    <cellStyle name="SAPBEXexcCritical5" xfId="111"/>
    <cellStyle name="SAPBEXexcCritical6" xfId="112"/>
    <cellStyle name="SAPBEXexcGood1" xfId="113"/>
    <cellStyle name="SAPBEXexcGood2" xfId="114"/>
    <cellStyle name="SAPBEXexcGood3" xfId="115"/>
    <cellStyle name="SAPBEXfilterDrill" xfId="116"/>
    <cellStyle name="SAPBEXfilterItem" xfId="117"/>
    <cellStyle name="SAPBEXfilterText" xfId="118"/>
    <cellStyle name="SAPBEXformats" xfId="119"/>
    <cellStyle name="SAPBEXheaderItem" xfId="120"/>
    <cellStyle name="SAPBEXheaderText" xfId="121"/>
    <cellStyle name="SAPBEXHLevel0" xfId="122"/>
    <cellStyle name="SAPBEXHLevel0X" xfId="123"/>
    <cellStyle name="SAPBEXHLevel1" xfId="124"/>
    <cellStyle name="SAPBEXHLevel1X" xfId="125"/>
    <cellStyle name="SAPBEXHLevel2" xfId="126"/>
    <cellStyle name="SAPBEXHLevel2X" xfId="127"/>
    <cellStyle name="SAPBEXHLevel3" xfId="128"/>
    <cellStyle name="SAPBEXHLevel3X" xfId="129"/>
    <cellStyle name="SAPBEXresData" xfId="130"/>
    <cellStyle name="SAPBEXresDataEmph" xfId="131"/>
    <cellStyle name="SAPBEXresItem" xfId="132"/>
    <cellStyle name="SAPBEXresItemX" xfId="133"/>
    <cellStyle name="SAPBEXstdData" xfId="134"/>
    <cellStyle name="SAPBEXstdDataEmph" xfId="135"/>
    <cellStyle name="SAPBEXstdItem" xfId="136"/>
    <cellStyle name="SAPBEXstdItemX" xfId="137"/>
    <cellStyle name="SAPBEXtitle" xfId="138"/>
    <cellStyle name="SAPBEXundefined" xfId="139"/>
    <cellStyle name="Table Heading" xfId="140"/>
    <cellStyle name="Table Heading 2" xfId="141"/>
    <cellStyle name="Telephone number" xfId="142"/>
    <cellStyle name="Акцент1 2" xfId="143"/>
    <cellStyle name="Акцент2 2" xfId="144"/>
    <cellStyle name="Акцент3 2" xfId="145"/>
    <cellStyle name="Акцент4 2" xfId="146"/>
    <cellStyle name="Акцент5 2" xfId="147"/>
    <cellStyle name="Акцент6 2" xfId="148"/>
    <cellStyle name="Беззащитный" xfId="149"/>
    <cellStyle name="Беззащитный 2" xfId="150"/>
    <cellStyle name="Ввод  2" xfId="151"/>
    <cellStyle name="Ввод  2 2" xfId="152"/>
    <cellStyle name="Ввод  2 2 2" xfId="153"/>
    <cellStyle name="Ввод  2 2 2 2" xfId="154"/>
    <cellStyle name="Ввод  2 2 2 3" xfId="155"/>
    <cellStyle name="Ввод  2 2 3" xfId="156"/>
    <cellStyle name="Ввод  2 3" xfId="157"/>
    <cellStyle name="Ввод  2 3 2" xfId="158"/>
    <cellStyle name="Ввод  2 3 2 2" xfId="159"/>
    <cellStyle name="Ввод  2 3 2 3" xfId="160"/>
    <cellStyle name="Ввод  2 3 3" xfId="161"/>
    <cellStyle name="Ввод  2 4" xfId="162"/>
    <cellStyle name="Вывод 2" xfId="163"/>
    <cellStyle name="Вывод 2 2" xfId="164"/>
    <cellStyle name="Вывод 2 2 2" xfId="165"/>
    <cellStyle name="Вывод 2 2 3" xfId="166"/>
    <cellStyle name="Вывод 2 3" xfId="167"/>
    <cellStyle name="Вывод 2 3 2" xfId="168"/>
    <cellStyle name="Вывод 2 3 3" xfId="169"/>
    <cellStyle name="Вывод 2 4" xfId="170"/>
    <cellStyle name="Вывод 2 5" xfId="171"/>
    <cellStyle name="Вычисление 2" xfId="172"/>
    <cellStyle name="Вычисление 2 2" xfId="173"/>
    <cellStyle name="Вычисление 2 2 2" xfId="174"/>
    <cellStyle name="Вычисление 2 2 2 2" xfId="175"/>
    <cellStyle name="Вычисление 2 2 2 3" xfId="176"/>
    <cellStyle name="Вычисление 2 2 3" xfId="177"/>
    <cellStyle name="Вычисление 2 3" xfId="178"/>
    <cellStyle name="Вычисление 2 3 2" xfId="179"/>
    <cellStyle name="Вычисление 2 3 2 2" xfId="180"/>
    <cellStyle name="Вычисление 2 3 2 3" xfId="181"/>
    <cellStyle name="Вычисление 2 3 3" xfId="182"/>
    <cellStyle name="Вычисление 2 4" xfId="183"/>
    <cellStyle name="Гиперссылка" xfId="396" builtinId="8"/>
    <cellStyle name="Заголовок" xfId="184"/>
    <cellStyle name="Заголовок 1 2" xfId="185"/>
    <cellStyle name="Заголовок 2 2" xfId="186"/>
    <cellStyle name="Заголовок 3 2" xfId="187"/>
    <cellStyle name="Заголовок 4 2" xfId="188"/>
    <cellStyle name="Заголовок таблицы" xfId="189"/>
    <cellStyle name="ЗаголовокСтолбца" xfId="190"/>
    <cellStyle name="Защитный" xfId="191"/>
    <cellStyle name="Защитный 2" xfId="192"/>
    <cellStyle name="Значение" xfId="193"/>
    <cellStyle name="Значение 2" xfId="194"/>
    <cellStyle name="Итог 2" xfId="195"/>
    <cellStyle name="Итог 2 2" xfId="196"/>
    <cellStyle name="Итог 2 2 2" xfId="197"/>
    <cellStyle name="Итог 2 2 3" xfId="198"/>
    <cellStyle name="Итог 2 3" xfId="199"/>
    <cellStyle name="Итог 2 3 2" xfId="200"/>
    <cellStyle name="Итог 2 3 3" xfId="201"/>
    <cellStyle name="Итог 2 4" xfId="202"/>
    <cellStyle name="Итог 2 5" xfId="203"/>
    <cellStyle name="Контрольная ячейка 2" xfId="204"/>
    <cellStyle name="Название 2" xfId="205"/>
    <cellStyle name="Нейтральный 2" xfId="206"/>
    <cellStyle name="Обычный" xfId="0" builtinId="0"/>
    <cellStyle name="Обычный 10" xfId="207"/>
    <cellStyle name="Обычный 10 2" xfId="208"/>
    <cellStyle name="Обычный 10 3" xfId="209"/>
    <cellStyle name="Обычный 11" xfId="210"/>
    <cellStyle name="Обычный 12" xfId="211"/>
    <cellStyle name="Обычный 13" xfId="212"/>
    <cellStyle name="Обычный 13 2" xfId="213"/>
    <cellStyle name="Обычный 14" xfId="214"/>
    <cellStyle name="Обычный 14 2" xfId="215"/>
    <cellStyle name="Обычный 15" xfId="216"/>
    <cellStyle name="Обычный 16" xfId="217"/>
    <cellStyle name="Обычный 17" xfId="218"/>
    <cellStyle name="Обычный 2" xfId="219"/>
    <cellStyle name="Обычный 2 2" xfId="220"/>
    <cellStyle name="Обычный 2 2 2" xfId="221"/>
    <cellStyle name="Обычный 2 2 2 2" xfId="222"/>
    <cellStyle name="Обычный 2 2 2 2 2" xfId="223"/>
    <cellStyle name="Обычный 2 2 2 3" xfId="224"/>
    <cellStyle name="Обычный 2 2 3" xfId="225"/>
    <cellStyle name="Обычный 2 2 3 2" xfId="226"/>
    <cellStyle name="Обычный 2 3" xfId="227"/>
    <cellStyle name="Обычный 2 3 2" xfId="228"/>
    <cellStyle name="Обычный 2 4" xfId="229"/>
    <cellStyle name="Обычный 2 4 2" xfId="230"/>
    <cellStyle name="Обычный 2 4 2 2" xfId="231"/>
    <cellStyle name="Обычный 2 45 2" xfId="232"/>
    <cellStyle name="Обычный 2 5" xfId="233"/>
    <cellStyle name="Обычный 2 6" xfId="234"/>
    <cellStyle name="Обычный 2 7" xfId="235"/>
    <cellStyle name="Обычный 2_8 Инвестиции-свод" xfId="236"/>
    <cellStyle name="Обычный 3" xfId="237"/>
    <cellStyle name="Обычный 3 2" xfId="238"/>
    <cellStyle name="Обычный 3 2 2" xfId="239"/>
    <cellStyle name="Обычный 3 2 3" xfId="240"/>
    <cellStyle name="Обычный 3 2 4" xfId="241"/>
    <cellStyle name="Обычный 3 2 5" xfId="242"/>
    <cellStyle name="Обычный 3 3" xfId="243"/>
    <cellStyle name="Обычный 3 3 2" xfId="244"/>
    <cellStyle name="Обычный 3 3 3" xfId="245"/>
    <cellStyle name="Обычный 3 4" xfId="246"/>
    <cellStyle name="Обычный 3 5" xfId="247"/>
    <cellStyle name="Обычный 3_АРМ БП_ПЭС корр 2010_ОБиАП" xfId="248"/>
    <cellStyle name="Обычный 4" xfId="249"/>
    <cellStyle name="Обычный 4 2" xfId="250"/>
    <cellStyle name="Обычный 4 2 2" xfId="251"/>
    <cellStyle name="Обычный 4 2 3" xfId="252"/>
    <cellStyle name="Обычный 4 3" xfId="253"/>
    <cellStyle name="Обычный 4 4" xfId="254"/>
    <cellStyle name="Обычный 4 5" xfId="255"/>
    <cellStyle name="Обычный 5" xfId="256"/>
    <cellStyle name="Обычный 5 2" xfId="257"/>
    <cellStyle name="Обычный 5 3" xfId="258"/>
    <cellStyle name="Обычный 5 4" xfId="259"/>
    <cellStyle name="Обычный 6" xfId="260"/>
    <cellStyle name="Обычный 6 2" xfId="261"/>
    <cellStyle name="Обычный 6 2 2" xfId="262"/>
    <cellStyle name="Обычный 6 2 2 2" xfId="263"/>
    <cellStyle name="Обычный 7" xfId="264"/>
    <cellStyle name="Обычный 7 2" xfId="265"/>
    <cellStyle name="Обычный 7 2 2" xfId="266"/>
    <cellStyle name="Обычный 8" xfId="267"/>
    <cellStyle name="Обычный 8 2" xfId="268"/>
    <cellStyle name="Обычный 8 2 2" xfId="269"/>
    <cellStyle name="Обычный 8 3" xfId="270"/>
    <cellStyle name="Обычный 8 4" xfId="271"/>
    <cellStyle name="Обычный 9" xfId="272"/>
    <cellStyle name="Плохой 2" xfId="273"/>
    <cellStyle name="Пояснение 2" xfId="274"/>
    <cellStyle name="Примечание 2" xfId="275"/>
    <cellStyle name="Примечание 2 2" xfId="276"/>
    <cellStyle name="Примечание 2 2 2" xfId="277"/>
    <cellStyle name="Примечание 2 2 2 2" xfId="278"/>
    <cellStyle name="Примечание 2 2 2 3" xfId="279"/>
    <cellStyle name="Примечание 2 2 3" xfId="280"/>
    <cellStyle name="Примечание 2 3" xfId="281"/>
    <cellStyle name="Примечание 2 3 2" xfId="282"/>
    <cellStyle name="Примечание 2 3 2 2" xfId="283"/>
    <cellStyle name="Примечание 2 3 2 3" xfId="284"/>
    <cellStyle name="Примечание 2 3 3" xfId="285"/>
    <cellStyle name="Примечание 2 4" xfId="286"/>
    <cellStyle name="Примечание 2 4 2" xfId="287"/>
    <cellStyle name="Примечание 2 4 2 2" xfId="288"/>
    <cellStyle name="Примечание 2 4 2 3" xfId="289"/>
    <cellStyle name="Примечание 2 4 3" xfId="290"/>
    <cellStyle name="Примечание 2 5" xfId="291"/>
    <cellStyle name="Примечание 3" xfId="292"/>
    <cellStyle name="Примечание 3 2" xfId="293"/>
    <cellStyle name="Примечание 3 2 2" xfId="294"/>
    <cellStyle name="Примечание 3 2 2 2" xfId="295"/>
    <cellStyle name="Примечание 3 2 2 3" xfId="296"/>
    <cellStyle name="Примечание 3 2 3" xfId="297"/>
    <cellStyle name="Примечание 3 3" xfId="298"/>
    <cellStyle name="Примечание 3 3 2" xfId="299"/>
    <cellStyle name="Примечание 3 3 2 2" xfId="300"/>
    <cellStyle name="Примечание 3 3 2 3" xfId="301"/>
    <cellStyle name="Примечание 3 3 3" xfId="302"/>
    <cellStyle name="Примечание 3 4" xfId="303"/>
    <cellStyle name="Примечание 3 4 2" xfId="304"/>
    <cellStyle name="Примечание 3 4 3" xfId="305"/>
    <cellStyle name="Примечание 3 5" xfId="306"/>
    <cellStyle name="Процентный 2" xfId="307"/>
    <cellStyle name="Процентный 2 2" xfId="308"/>
    <cellStyle name="Процентный 2 3" xfId="309"/>
    <cellStyle name="Процентный 2 4" xfId="310"/>
    <cellStyle name="Процентный 3" xfId="311"/>
    <cellStyle name="Процентный 4" xfId="312"/>
    <cellStyle name="Процентный 4 2" xfId="313"/>
    <cellStyle name="Процентный 5" xfId="314"/>
    <cellStyle name="Процентный 5 2 2" xfId="315"/>
    <cellStyle name="Процентный 5 2 2 2" xfId="316"/>
    <cellStyle name="Процентный 6" xfId="317"/>
    <cellStyle name="Процентный 7" xfId="318"/>
    <cellStyle name="Связанная ячейка 2" xfId="319"/>
    <cellStyle name="Стиль 1" xfId="320"/>
    <cellStyle name="Стиль 1 2" xfId="321"/>
    <cellStyle name="Стиль 1 2 2" xfId="322"/>
    <cellStyle name="Стиль 1 2 3" xfId="323"/>
    <cellStyle name="Стиль 1 3" xfId="324"/>
    <cellStyle name="Стиль 1_8 Инвестиции-свод" xfId="325"/>
    <cellStyle name="Текст предупреждения 2" xfId="326"/>
    <cellStyle name="Тысячи [0]_3Com" xfId="327"/>
    <cellStyle name="Тысячи_3Com" xfId="328"/>
    <cellStyle name="Финансовый [0] 2" xfId="329"/>
    <cellStyle name="Финансовый [0] 2 2" xfId="330"/>
    <cellStyle name="Финансовый 10" xfId="331"/>
    <cellStyle name="Финансовый 10 2" xfId="332"/>
    <cellStyle name="Финансовый 11" xfId="333"/>
    <cellStyle name="Финансовый 12" xfId="334"/>
    <cellStyle name="Финансовый 13" xfId="335"/>
    <cellStyle name="Финансовый 14" xfId="336"/>
    <cellStyle name="Финансовый 15" xfId="337"/>
    <cellStyle name="Финансовый 16" xfId="338"/>
    <cellStyle name="Финансовый 2" xfId="339"/>
    <cellStyle name="Финансовый 2 2" xfId="340"/>
    <cellStyle name="Финансовый 2 2 2" xfId="341"/>
    <cellStyle name="Финансовый 2 2 2 2" xfId="342"/>
    <cellStyle name="Финансовый 2 2 2 2 2" xfId="343"/>
    <cellStyle name="Финансовый 2 2 2 3" xfId="344"/>
    <cellStyle name="Финансовый 2 2 3" xfId="345"/>
    <cellStyle name="Финансовый 2 2 3 2" xfId="346"/>
    <cellStyle name="Финансовый 2 2 4" xfId="347"/>
    <cellStyle name="Финансовый 2 3" xfId="348"/>
    <cellStyle name="Финансовый 2 4" xfId="349"/>
    <cellStyle name="Финансовый 2 4 2" xfId="350"/>
    <cellStyle name="Финансовый 2 5" xfId="351"/>
    <cellStyle name="Финансовый 3" xfId="352"/>
    <cellStyle name="Финансовый 3 2" xfId="353"/>
    <cellStyle name="Финансовый 3 2 2" xfId="354"/>
    <cellStyle name="Финансовый 3 2 2 2" xfId="355"/>
    <cellStyle name="Финансовый 3 2 3" xfId="356"/>
    <cellStyle name="Финансовый 3 3" xfId="357"/>
    <cellStyle name="Финансовый 3 3 2" xfId="358"/>
    <cellStyle name="Финансовый 3 3 2 2" xfId="359"/>
    <cellStyle name="Финансовый 3 3 3" xfId="360"/>
    <cellStyle name="Финансовый 3 4" xfId="361"/>
    <cellStyle name="Финансовый 3 4 2" xfId="362"/>
    <cellStyle name="Финансовый 3 5" xfId="363"/>
    <cellStyle name="Финансовый 4" xfId="364"/>
    <cellStyle name="Финансовый 4 2" xfId="365"/>
    <cellStyle name="Финансовый 4 2 2" xfId="366"/>
    <cellStyle name="Финансовый 4 3" xfId="367"/>
    <cellStyle name="Финансовый 5" xfId="368"/>
    <cellStyle name="Финансовый 5 2" xfId="369"/>
    <cellStyle name="Финансовый 5 2 2" xfId="370"/>
    <cellStyle name="Финансовый 6" xfId="371"/>
    <cellStyle name="Финансовый 6 2" xfId="372"/>
    <cellStyle name="Финансовый 6 2 2" xfId="373"/>
    <cellStyle name="Финансовый 6 3" xfId="374"/>
    <cellStyle name="Финансовый 7" xfId="375"/>
    <cellStyle name="Финансовый 7 2" xfId="376"/>
    <cellStyle name="Финансовый 7 2 2" xfId="377"/>
    <cellStyle name="Финансовый 8" xfId="378"/>
    <cellStyle name="Финансовый 8 2" xfId="379"/>
    <cellStyle name="Финансовый 9" xfId="380"/>
    <cellStyle name="Финансовый 9 2" xfId="381"/>
    <cellStyle name="Формула" xfId="382"/>
    <cellStyle name="Хороший 2" xfId="383"/>
    <cellStyle name="Џђћ–…ќ’ќ›‰" xfId="384"/>
    <cellStyle name="Џђћ–…ќ’ќ›‰ 2" xfId="385"/>
    <cellStyle name="Џђћ–…ќ’ќ›‰ 2 2" xfId="386"/>
    <cellStyle name="Џђћ–…ќ’ќ›‰ 2 2 2" xfId="387"/>
    <cellStyle name="Џђћ–…ќ’ќ›‰ 2 3" xfId="388"/>
    <cellStyle name="Џђћ–…ќ’ќ›‰ 3" xfId="389"/>
    <cellStyle name="Џђћ–…ќ’ќ›‰ 3 2" xfId="390"/>
    <cellStyle name="Џђћ–…ќ’ќ›‰ 3 2 2" xfId="391"/>
    <cellStyle name="Џђћ–…ќ’ќ›‰ 4" xfId="392"/>
    <cellStyle name="Џђћ–…ќ’ќ›‰ 5" xfId="393"/>
    <cellStyle name="Џђћ–…ќ’ќ›‰ 5 2" xfId="394"/>
    <cellStyle name="Џђћ–…ќ’ќ›‰ 6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82;&#1086;&#1085;&#1095;&#1072;&#1090;&#1077;&#1083;&#1100;&#1085;&#1099;&#1081;%20%20&#1058;&#1040;&#1056;&#1048;&#1060;%20&#1087;&#1086;%20&#1058;&#1055;%20%202016&#1080;&#1079;&#1084;&#1077;&#1085;&#1077;&#1085;&#1080;&#1077;&#1084;%20&#1080;&#1085;&#1074;&#1077;&#1089;&#1090;%20&#1087;&#1088;&#1086;&#1075;&#1088;&#1072;&#1084;&#1084;&#1099;%20&#1089;&#1086;&#1075;&#108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сп1"/>
      <sheetName val="Всп2"/>
      <sheetName val="расш.к пр.1"/>
      <sheetName val="прил.1-НВВ"/>
      <sheetName val="прил.2-калькуляция "/>
      <sheetName val="прил.3-ставки "/>
      <sheetName val="прил.4-станд.став "/>
      <sheetName val="пр.4.1.СПТ- ВЛ,КЛ"/>
      <sheetName val="прл.4.2.-расч.СТП-01-15"/>
      <sheetName val="Свод_прил5"/>
      <sheetName val="прил 6-миля"/>
      <sheetName val="ЗАРП"/>
      <sheetName val="прил 7"/>
      <sheetName val="прил7.1"/>
      <sheetName val="прил 8"/>
      <sheetName val="прил8.1"/>
      <sheetName val="прил 9"/>
      <sheetName val="прил.9.1."/>
      <sheetName val="прил 10."/>
      <sheetName val="прил10.1 "/>
      <sheetName val="накл.р"/>
      <sheetName val="трансп."/>
      <sheetName val="сог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C7">
            <v>12171.810000000001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oc@eao.drsk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4" workbookViewId="0">
      <selection activeCell="L29" sqref="L29"/>
    </sheetView>
  </sheetViews>
  <sheetFormatPr defaultRowHeight="14.4"/>
  <cols>
    <col min="3" max="3" width="22.6640625" customWidth="1"/>
    <col min="8" max="8" width="14.5546875" customWidth="1"/>
  </cols>
  <sheetData>
    <row r="1" spans="1:8">
      <c r="G1" s="54" t="s">
        <v>158</v>
      </c>
      <c r="H1" s="54"/>
    </row>
    <row r="2" spans="1:8" ht="72.599999999999994" customHeight="1">
      <c r="G2" s="55" t="s">
        <v>1</v>
      </c>
      <c r="H2" s="55"/>
    </row>
    <row r="3" spans="1:8" ht="42" customHeight="1">
      <c r="A3" s="43"/>
      <c r="B3" s="43"/>
      <c r="C3" s="43"/>
      <c r="D3" s="43"/>
      <c r="E3" s="43"/>
      <c r="F3" s="43"/>
      <c r="G3" s="43"/>
      <c r="H3" s="43"/>
    </row>
    <row r="4" spans="1:8" ht="16.8">
      <c r="A4" s="56" t="s">
        <v>159</v>
      </c>
      <c r="B4" s="56"/>
      <c r="C4" s="56"/>
      <c r="D4" s="56"/>
      <c r="E4" s="56"/>
      <c r="F4" s="56"/>
      <c r="G4" s="56"/>
      <c r="H4" s="56"/>
    </row>
    <row r="5" spans="1:8" ht="16.8">
      <c r="A5" s="56" t="s">
        <v>160</v>
      </c>
      <c r="B5" s="56"/>
      <c r="C5" s="56"/>
      <c r="D5" s="56"/>
      <c r="E5" s="56"/>
      <c r="F5" s="56"/>
      <c r="G5" s="56"/>
      <c r="H5" s="56"/>
    </row>
    <row r="6" spans="1:8" ht="16.8">
      <c r="A6" s="51" t="s">
        <v>176</v>
      </c>
      <c r="B6" s="51"/>
      <c r="C6" s="51"/>
      <c r="D6" s="51"/>
      <c r="E6" s="51"/>
      <c r="F6" s="51"/>
      <c r="G6" s="51"/>
      <c r="H6" s="51"/>
    </row>
    <row r="7" spans="1:8" ht="16.8">
      <c r="A7" s="56" t="s">
        <v>161</v>
      </c>
      <c r="B7" s="56"/>
      <c r="C7" s="56"/>
      <c r="D7" s="56"/>
      <c r="E7" s="56"/>
      <c r="F7" s="56"/>
      <c r="G7" s="43"/>
      <c r="H7" s="43"/>
    </row>
    <row r="8" spans="1:8" ht="16.8">
      <c r="A8" s="43"/>
      <c r="B8" s="43"/>
      <c r="C8" s="43"/>
      <c r="D8" s="43"/>
      <c r="E8" s="43"/>
      <c r="F8" s="43"/>
      <c r="G8" s="43"/>
      <c r="H8" s="43"/>
    </row>
    <row r="9" spans="1:8" ht="74.400000000000006" customHeight="1">
      <c r="A9" s="44" t="s">
        <v>162</v>
      </c>
      <c r="B9" s="43"/>
      <c r="C9" s="43"/>
      <c r="D9" s="52" t="s">
        <v>163</v>
      </c>
      <c r="E9" s="52"/>
      <c r="F9" s="52"/>
      <c r="G9" s="52"/>
      <c r="H9" s="52"/>
    </row>
    <row r="10" spans="1:8" ht="28.8" customHeight="1">
      <c r="A10" s="44" t="s">
        <v>164</v>
      </c>
      <c r="B10" s="43"/>
      <c r="C10" s="43"/>
      <c r="D10" s="45" t="s">
        <v>165</v>
      </c>
      <c r="E10" s="45"/>
      <c r="F10" s="45"/>
      <c r="G10" s="45"/>
      <c r="H10" s="45"/>
    </row>
    <row r="11" spans="1:8" ht="58.2" customHeight="1">
      <c r="A11" s="53" t="s">
        <v>166</v>
      </c>
      <c r="B11" s="53"/>
      <c r="C11" s="53"/>
      <c r="D11" s="52" t="s">
        <v>177</v>
      </c>
      <c r="E11" s="52"/>
      <c r="F11" s="52"/>
      <c r="G11" s="52"/>
      <c r="H11" s="52"/>
    </row>
    <row r="12" spans="1:8" ht="40.200000000000003" customHeight="1">
      <c r="A12" s="44" t="s">
        <v>167</v>
      </c>
      <c r="B12" s="43"/>
      <c r="C12" s="43"/>
      <c r="D12" s="52" t="s">
        <v>168</v>
      </c>
      <c r="E12" s="52"/>
      <c r="F12" s="52"/>
      <c r="G12" s="52"/>
      <c r="H12" s="52"/>
    </row>
    <row r="13" spans="1:8" ht="23.4" customHeight="1">
      <c r="A13" s="43" t="s">
        <v>169</v>
      </c>
      <c r="B13" s="46"/>
      <c r="C13" s="47"/>
      <c r="D13" s="48" t="s">
        <v>170</v>
      </c>
      <c r="E13" s="49"/>
      <c r="F13" s="49"/>
      <c r="G13" s="49"/>
      <c r="H13" s="49"/>
    </row>
    <row r="14" spans="1:8" ht="24" customHeight="1">
      <c r="A14" s="43" t="s">
        <v>171</v>
      </c>
      <c r="B14" s="46"/>
      <c r="C14" s="47"/>
      <c r="D14" s="46" t="s">
        <v>178</v>
      </c>
      <c r="E14" s="45"/>
      <c r="F14" s="45"/>
      <c r="G14" s="45"/>
      <c r="H14" s="45"/>
    </row>
    <row r="15" spans="1:8" ht="26.4" customHeight="1">
      <c r="A15" s="43" t="s">
        <v>172</v>
      </c>
      <c r="B15" s="43"/>
      <c r="C15" s="43"/>
      <c r="D15" s="45" t="s">
        <v>179</v>
      </c>
      <c r="E15" s="45"/>
      <c r="F15" s="45"/>
      <c r="G15" s="45"/>
      <c r="H15" s="45"/>
    </row>
    <row r="16" spans="1:8" ht="22.2" customHeight="1">
      <c r="A16" s="43" t="s">
        <v>173</v>
      </c>
      <c r="B16" s="43"/>
      <c r="C16" s="43"/>
      <c r="D16" s="50" t="s">
        <v>180</v>
      </c>
      <c r="E16" s="45"/>
      <c r="F16" s="45"/>
      <c r="G16" s="45"/>
      <c r="H16" s="45"/>
    </row>
    <row r="17" spans="1:8" ht="24.6" customHeight="1">
      <c r="A17" s="43" t="s">
        <v>174</v>
      </c>
      <c r="B17" s="43"/>
      <c r="C17" s="43"/>
      <c r="D17" s="45" t="s">
        <v>181</v>
      </c>
      <c r="E17" s="45"/>
      <c r="F17" s="45"/>
      <c r="G17" s="45"/>
      <c r="H17" s="45"/>
    </row>
    <row r="18" spans="1:8" ht="24.6" customHeight="1">
      <c r="A18" s="43" t="s">
        <v>175</v>
      </c>
      <c r="B18" s="47"/>
      <c r="C18" s="47"/>
      <c r="D18" s="49" t="s">
        <v>181</v>
      </c>
      <c r="E18" s="49"/>
      <c r="F18" s="49"/>
      <c r="G18" s="49"/>
      <c r="H18" s="49"/>
    </row>
  </sheetData>
  <mergeCells count="9">
    <mergeCell ref="D9:H9"/>
    <mergeCell ref="A11:C11"/>
    <mergeCell ref="D11:H11"/>
    <mergeCell ref="D12:H12"/>
    <mergeCell ref="G1:H1"/>
    <mergeCell ref="G2:H2"/>
    <mergeCell ref="A4:H4"/>
    <mergeCell ref="A5:H5"/>
    <mergeCell ref="A7:F7"/>
  </mergeCells>
  <hyperlinks>
    <hyperlink ref="D16" r:id="rId1"/>
  </hyperlinks>
  <pageMargins left="0.70866141732283472" right="0.11811023622047245" top="0.74803149606299213" bottom="0.74803149606299213" header="0.31496062992125984" footer="0.31496062992125984"/>
  <pageSetup paperSize="9" scale="9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topLeftCell="C34" zoomScale="75" zoomScaleNormal="75" zoomScaleSheetLayoutView="75" workbookViewId="0">
      <selection activeCell="H43" sqref="H43"/>
    </sheetView>
  </sheetViews>
  <sheetFormatPr defaultColWidth="9.109375" defaultRowHeight="13.8"/>
  <cols>
    <col min="1" max="1" width="6.33203125" style="16" customWidth="1"/>
    <col min="2" max="2" width="81.33203125" style="16" customWidth="1"/>
    <col min="3" max="3" width="18" style="16" customWidth="1"/>
    <col min="4" max="4" width="21.109375" style="16" customWidth="1"/>
    <col min="5" max="5" width="22.5546875" style="16" customWidth="1"/>
    <col min="6" max="6" width="21.33203125" style="16" customWidth="1"/>
    <col min="7" max="7" width="20.33203125" style="16" customWidth="1"/>
    <col min="8" max="16384" width="9.109375" style="16"/>
  </cols>
  <sheetData>
    <row r="1" spans="1:8" ht="22.5" customHeight="1">
      <c r="D1" s="17"/>
      <c r="E1" s="17"/>
      <c r="F1" s="17" t="s">
        <v>0</v>
      </c>
      <c r="G1" s="17"/>
    </row>
    <row r="2" spans="1:8" ht="51.75" customHeight="1">
      <c r="D2" s="18"/>
      <c r="E2" s="18"/>
      <c r="F2" s="18" t="s">
        <v>1</v>
      </c>
      <c r="G2" s="18"/>
    </row>
    <row r="3" spans="1:8" ht="15" customHeight="1"/>
    <row r="4" spans="1:8">
      <c r="D4" s="17"/>
      <c r="E4" s="17"/>
      <c r="F4" s="17" t="s">
        <v>130</v>
      </c>
      <c r="G4" s="17"/>
    </row>
    <row r="5" spans="1:8">
      <c r="D5" s="17"/>
      <c r="E5" s="17"/>
      <c r="F5" s="17" t="s">
        <v>131</v>
      </c>
      <c r="G5" s="17"/>
    </row>
    <row r="7" spans="1:8" ht="21">
      <c r="A7" s="19"/>
      <c r="B7" s="19"/>
      <c r="C7" s="19"/>
      <c r="D7" s="19"/>
      <c r="E7" s="19"/>
      <c r="F7" s="19"/>
      <c r="G7" s="19"/>
    </row>
    <row r="8" spans="1:8" s="20" customFormat="1" ht="20.399999999999999">
      <c r="A8" s="58" t="s">
        <v>5</v>
      </c>
      <c r="B8" s="58"/>
      <c r="C8" s="58"/>
      <c r="D8" s="58"/>
      <c r="E8" s="58"/>
      <c r="F8" s="58"/>
      <c r="G8" s="58"/>
    </row>
    <row r="9" spans="1:8" s="20" customFormat="1" ht="20.399999999999999">
      <c r="A9" s="58" t="s">
        <v>132</v>
      </c>
      <c r="B9" s="58"/>
      <c r="C9" s="58"/>
      <c r="D9" s="58"/>
      <c r="E9" s="58"/>
      <c r="F9" s="58"/>
      <c r="G9" s="58"/>
    </row>
    <row r="10" spans="1:8" s="20" customFormat="1" ht="20.399999999999999">
      <c r="A10" s="59" t="s">
        <v>133</v>
      </c>
      <c r="B10" s="59"/>
      <c r="C10" s="59"/>
      <c r="D10" s="59"/>
      <c r="E10" s="59"/>
      <c r="F10" s="59"/>
      <c r="G10" s="59"/>
    </row>
    <row r="11" spans="1:8" s="21" customFormat="1" ht="20.399999999999999">
      <c r="A11" s="60" t="s">
        <v>129</v>
      </c>
      <c r="B11" s="60"/>
      <c r="C11" s="60"/>
      <c r="D11" s="60"/>
      <c r="E11" s="60"/>
      <c r="F11" s="60"/>
      <c r="G11" s="60"/>
    </row>
    <row r="12" spans="1:8" s="21" customFormat="1" ht="21">
      <c r="A12" s="61" t="s">
        <v>6</v>
      </c>
      <c r="B12" s="61"/>
      <c r="C12" s="61"/>
      <c r="D12" s="61"/>
      <c r="E12" s="61"/>
      <c r="F12" s="61"/>
      <c r="G12" s="61"/>
    </row>
    <row r="13" spans="1:8" s="21" customFormat="1" ht="20.399999999999999">
      <c r="A13" s="59" t="s">
        <v>134</v>
      </c>
      <c r="B13" s="59"/>
      <c r="C13" s="59"/>
      <c r="D13" s="59"/>
      <c r="E13" s="59"/>
      <c r="F13" s="59"/>
      <c r="G13" s="59"/>
    </row>
    <row r="14" spans="1:8" s="21" customFormat="1">
      <c r="A14" s="22"/>
      <c r="B14" s="22"/>
      <c r="C14" s="22"/>
      <c r="D14" s="22"/>
      <c r="E14" s="22"/>
    </row>
    <row r="15" spans="1:8" s="8" customFormat="1" ht="17.25" customHeight="1">
      <c r="A15" s="62" t="s">
        <v>7</v>
      </c>
      <c r="B15" s="63"/>
      <c r="C15" s="68" t="s">
        <v>8</v>
      </c>
      <c r="D15" s="71" t="s">
        <v>135</v>
      </c>
      <c r="E15" s="71"/>
      <c r="F15" s="71"/>
      <c r="G15" s="71"/>
      <c r="H15" s="23"/>
    </row>
    <row r="16" spans="1:8" s="8" customFormat="1" ht="18" customHeight="1">
      <c r="A16" s="64"/>
      <c r="B16" s="65"/>
      <c r="C16" s="69"/>
      <c r="D16" s="71" t="s">
        <v>9</v>
      </c>
      <c r="E16" s="71"/>
      <c r="F16" s="71"/>
      <c r="G16" s="71"/>
      <c r="H16" s="23"/>
    </row>
    <row r="17" spans="1:8" s="8" customFormat="1" ht="20.25" customHeight="1">
      <c r="A17" s="64"/>
      <c r="B17" s="65"/>
      <c r="C17" s="69"/>
      <c r="D17" s="71" t="s">
        <v>136</v>
      </c>
      <c r="E17" s="71"/>
      <c r="F17" s="71"/>
      <c r="G17" s="71"/>
      <c r="H17" s="23"/>
    </row>
    <row r="18" spans="1:8" s="8" customFormat="1" ht="53.25" customHeight="1">
      <c r="A18" s="66"/>
      <c r="B18" s="67"/>
      <c r="C18" s="70"/>
      <c r="D18" s="24" t="s">
        <v>137</v>
      </c>
      <c r="E18" s="24" t="s">
        <v>138</v>
      </c>
      <c r="F18" s="24" t="s">
        <v>139</v>
      </c>
      <c r="G18" s="24" t="s">
        <v>140</v>
      </c>
      <c r="H18" s="23"/>
    </row>
    <row r="19" spans="1:8" s="9" customFormat="1" ht="136.5" customHeight="1">
      <c r="A19" s="14" t="s">
        <v>10</v>
      </c>
      <c r="B19" s="25" t="s">
        <v>11</v>
      </c>
      <c r="C19" s="15" t="s">
        <v>12</v>
      </c>
      <c r="D19" s="28">
        <f>D20+D21+D22+D23</f>
        <v>4746.6400000000003</v>
      </c>
      <c r="E19" s="28">
        <f t="shared" ref="E19:G19" si="0">E20+E21+E22+E23</f>
        <v>572.93000000000006</v>
      </c>
      <c r="F19" s="28">
        <f t="shared" si="0"/>
        <v>66.13</v>
      </c>
      <c r="G19" s="28">
        <f t="shared" si="0"/>
        <v>17.64</v>
      </c>
    </row>
    <row r="20" spans="1:8" s="9" customFormat="1" ht="52.5" customHeight="1">
      <c r="A20" s="14" t="s">
        <v>13</v>
      </c>
      <c r="B20" s="25" t="s">
        <v>14</v>
      </c>
      <c r="C20" s="15" t="s">
        <v>12</v>
      </c>
      <c r="D20" s="29">
        <v>2712.62</v>
      </c>
      <c r="E20" s="29">
        <v>327.42</v>
      </c>
      <c r="F20" s="29">
        <v>37.79</v>
      </c>
      <c r="G20" s="29">
        <v>8.93</v>
      </c>
    </row>
    <row r="21" spans="1:8" s="9" customFormat="1" ht="52.5" customHeight="1">
      <c r="A21" s="14" t="s">
        <v>15</v>
      </c>
      <c r="B21" s="25" t="s">
        <v>16</v>
      </c>
      <c r="C21" s="15" t="s">
        <v>17</v>
      </c>
      <c r="D21" s="29">
        <v>935.07</v>
      </c>
      <c r="E21" s="29">
        <v>112.86</v>
      </c>
      <c r="F21" s="29">
        <v>13.03</v>
      </c>
      <c r="G21" s="29">
        <v>3.08</v>
      </c>
    </row>
    <row r="22" spans="1:8" s="9" customFormat="1" ht="78.75" customHeight="1">
      <c r="A22" s="14" t="s">
        <v>18</v>
      </c>
      <c r="B22" s="25" t="s">
        <v>19</v>
      </c>
      <c r="C22" s="15" t="s">
        <v>17</v>
      </c>
      <c r="D22" s="29"/>
      <c r="E22" s="29"/>
      <c r="F22" s="29"/>
      <c r="G22" s="29">
        <v>2.0099999999999998</v>
      </c>
    </row>
    <row r="23" spans="1:8" s="9" customFormat="1" ht="84.75" customHeight="1">
      <c r="A23" s="14" t="s">
        <v>20</v>
      </c>
      <c r="B23" s="25" t="s">
        <v>21</v>
      </c>
      <c r="C23" s="15" t="s">
        <v>12</v>
      </c>
      <c r="D23" s="29">
        <v>1098.95</v>
      </c>
      <c r="E23" s="29">
        <v>132.65</v>
      </c>
      <c r="F23" s="29">
        <v>15.31</v>
      </c>
      <c r="G23" s="29">
        <v>3.62</v>
      </c>
    </row>
    <row r="24" spans="1:8" s="9" customFormat="1" ht="112.5" customHeight="1">
      <c r="A24" s="14" t="s">
        <v>22</v>
      </c>
      <c r="B24" s="25" t="s">
        <v>23</v>
      </c>
      <c r="C24" s="15" t="s">
        <v>17</v>
      </c>
      <c r="D24" s="29"/>
      <c r="E24" s="29"/>
      <c r="F24" s="29"/>
      <c r="G24" s="29"/>
    </row>
    <row r="25" spans="1:8" s="9" customFormat="1" ht="45.75" customHeight="1">
      <c r="A25" s="14"/>
      <c r="B25" s="25" t="s">
        <v>141</v>
      </c>
      <c r="C25" s="15" t="s">
        <v>17</v>
      </c>
      <c r="D25" s="29">
        <v>94835.03</v>
      </c>
      <c r="E25" s="29">
        <v>70126.23</v>
      </c>
      <c r="F25" s="29">
        <v>96781.32</v>
      </c>
      <c r="G25" s="29">
        <v>147163.66</v>
      </c>
    </row>
    <row r="26" spans="1:8" s="9" customFormat="1" ht="45.75" customHeight="1">
      <c r="A26" s="14"/>
      <c r="B26" s="25" t="s">
        <v>142</v>
      </c>
      <c r="C26" s="15" t="s">
        <v>17</v>
      </c>
      <c r="D26" s="29">
        <v>88740.95</v>
      </c>
      <c r="E26" s="29">
        <v>110774.36</v>
      </c>
      <c r="F26" s="29">
        <v>93225.22</v>
      </c>
      <c r="G26" s="29">
        <v>0</v>
      </c>
    </row>
    <row r="27" spans="1:8" s="9" customFormat="1" ht="111.75" customHeight="1">
      <c r="A27" s="14" t="s">
        <v>24</v>
      </c>
      <c r="B27" s="25" t="s">
        <v>25</v>
      </c>
      <c r="C27" s="15" t="s">
        <v>17</v>
      </c>
      <c r="D27" s="29"/>
      <c r="E27" s="29"/>
      <c r="F27" s="29"/>
      <c r="G27" s="29"/>
    </row>
    <row r="28" spans="1:8" s="9" customFormat="1" ht="45.75" customHeight="1">
      <c r="A28" s="14"/>
      <c r="B28" s="25" t="s">
        <v>143</v>
      </c>
      <c r="C28" s="15" t="s">
        <v>17</v>
      </c>
      <c r="D28" s="29">
        <v>112899.07</v>
      </c>
      <c r="E28" s="29">
        <v>135318.12</v>
      </c>
      <c r="F28" s="29">
        <v>184295.98</v>
      </c>
      <c r="G28" s="29">
        <v>0</v>
      </c>
    </row>
    <row r="29" spans="1:8" s="9" customFormat="1" ht="45.75" customHeight="1">
      <c r="A29" s="14"/>
      <c r="B29" s="25" t="s">
        <v>144</v>
      </c>
      <c r="C29" s="15" t="s">
        <v>17</v>
      </c>
      <c r="D29" s="29">
        <v>70521.929999999993</v>
      </c>
      <c r="E29" s="29">
        <v>101215.02</v>
      </c>
      <c r="F29" s="29">
        <v>83681.960000000006</v>
      </c>
      <c r="G29" s="29">
        <v>0</v>
      </c>
    </row>
    <row r="30" spans="1:8" s="9" customFormat="1" ht="113.25" customHeight="1">
      <c r="A30" s="13" t="s">
        <v>26</v>
      </c>
      <c r="B30" s="25" t="s">
        <v>27</v>
      </c>
      <c r="C30" s="15" t="s">
        <v>12</v>
      </c>
      <c r="D30" s="29"/>
      <c r="E30" s="29"/>
      <c r="F30" s="29"/>
      <c r="G30" s="29"/>
    </row>
    <row r="31" spans="1:8" s="9" customFormat="1" ht="37.799999999999997" customHeight="1">
      <c r="A31" s="13"/>
      <c r="B31" s="26" t="s">
        <v>157</v>
      </c>
      <c r="C31" s="15"/>
      <c r="D31" s="29">
        <v>111.92</v>
      </c>
      <c r="E31" s="29"/>
      <c r="F31" s="29"/>
      <c r="G31" s="29"/>
    </row>
    <row r="32" spans="1:8" s="9" customFormat="1" ht="45.75" customHeight="1">
      <c r="A32" s="13"/>
      <c r="B32" s="26" t="s">
        <v>145</v>
      </c>
      <c r="C32" s="15"/>
      <c r="D32" s="29">
        <v>1957.34</v>
      </c>
      <c r="E32" s="29">
        <v>618.30999999999995</v>
      </c>
      <c r="F32" s="29"/>
      <c r="G32" s="29"/>
    </row>
    <row r="33" spans="1:7" s="9" customFormat="1" ht="45.75" customHeight="1">
      <c r="A33" s="13"/>
      <c r="B33" s="26" t="s">
        <v>146</v>
      </c>
      <c r="C33" s="15"/>
      <c r="D33" s="29">
        <v>4113.8100000000004</v>
      </c>
      <c r="E33" s="29">
        <v>1138.68</v>
      </c>
      <c r="F33" s="29"/>
      <c r="G33" s="29"/>
    </row>
    <row r="34" spans="1:7" s="9" customFormat="1" ht="45.75" customHeight="1">
      <c r="A34" s="13"/>
      <c r="B34" s="26" t="s">
        <v>147</v>
      </c>
      <c r="C34" s="15"/>
      <c r="D34" s="29"/>
      <c r="E34" s="29"/>
      <c r="F34" s="29"/>
      <c r="G34" s="29"/>
    </row>
    <row r="35" spans="1:7" s="9" customFormat="1" ht="45.75" customHeight="1">
      <c r="A35" s="13"/>
      <c r="B35" s="26" t="s">
        <v>148</v>
      </c>
      <c r="C35" s="15"/>
      <c r="D35" s="29">
        <v>3845.1</v>
      </c>
      <c r="E35" s="29"/>
      <c r="F35" s="29"/>
      <c r="G35" s="29"/>
    </row>
    <row r="36" spans="1:7" s="9" customFormat="1" ht="45.75" customHeight="1">
      <c r="A36" s="13"/>
      <c r="B36" s="26" t="s">
        <v>149</v>
      </c>
      <c r="C36" s="15"/>
      <c r="D36" s="29">
        <v>3439.44</v>
      </c>
      <c r="E36" s="29">
        <v>261.47000000000003</v>
      </c>
      <c r="F36" s="29"/>
      <c r="G36" s="29"/>
    </row>
    <row r="37" spans="1:7" s="9" customFormat="1" ht="45.75" customHeight="1">
      <c r="A37" s="13"/>
      <c r="B37" s="26" t="s">
        <v>154</v>
      </c>
      <c r="C37" s="15"/>
      <c r="D37" s="29"/>
      <c r="E37" s="29">
        <v>4162.53</v>
      </c>
      <c r="F37" s="29">
        <v>3482.04</v>
      </c>
      <c r="G37" s="29"/>
    </row>
    <row r="38" spans="1:7" s="9" customFormat="1" ht="45.75" customHeight="1">
      <c r="A38" s="13"/>
      <c r="B38" s="26" t="s">
        <v>150</v>
      </c>
      <c r="C38" s="15"/>
      <c r="D38" s="29">
        <v>867.65</v>
      </c>
      <c r="E38" s="29">
        <v>538.74</v>
      </c>
      <c r="F38" s="29"/>
      <c r="G38" s="29">
        <v>72.58</v>
      </c>
    </row>
    <row r="39" spans="1:7" s="9" customFormat="1" ht="45.75" customHeight="1">
      <c r="A39" s="13"/>
      <c r="B39" s="26" t="s">
        <v>155</v>
      </c>
      <c r="C39" s="15"/>
      <c r="D39" s="29"/>
      <c r="E39" s="29"/>
      <c r="F39" s="29">
        <v>2459.25</v>
      </c>
      <c r="G39" s="29"/>
    </row>
    <row r="40" spans="1:7" s="9" customFormat="1" ht="45.75" customHeight="1">
      <c r="A40" s="13"/>
      <c r="B40" s="26" t="s">
        <v>151</v>
      </c>
      <c r="C40" s="15"/>
      <c r="D40" s="29">
        <v>7463.01</v>
      </c>
      <c r="E40" s="29">
        <v>406.06</v>
      </c>
      <c r="F40" s="29"/>
      <c r="G40" s="29"/>
    </row>
    <row r="41" spans="1:7" ht="45.75" customHeight="1">
      <c r="A41" s="27" t="s">
        <v>152</v>
      </c>
      <c r="B41" s="57" t="s">
        <v>153</v>
      </c>
      <c r="C41" s="57"/>
      <c r="D41" s="57"/>
      <c r="E41" s="57"/>
      <c r="F41" s="57"/>
      <c r="G41" s="57"/>
    </row>
  </sheetData>
  <mergeCells count="12">
    <mergeCell ref="B41:G41"/>
    <mergeCell ref="A8:G8"/>
    <mergeCell ref="A9:G9"/>
    <mergeCell ref="A10:G10"/>
    <mergeCell ref="A11:G11"/>
    <mergeCell ref="A12:G12"/>
    <mergeCell ref="A13:G13"/>
    <mergeCell ref="A15:B18"/>
    <mergeCell ref="C15:C18"/>
    <mergeCell ref="D15:G15"/>
    <mergeCell ref="D16:G16"/>
    <mergeCell ref="D17:G17"/>
  </mergeCells>
  <pageMargins left="0.7" right="0.7" top="0.75" bottom="0.75" header="0.3" footer="0.3"/>
  <pageSetup paperSize="9" scale="4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23" zoomScaleNormal="100" workbookViewId="0">
      <selection activeCell="F28" sqref="F28"/>
    </sheetView>
  </sheetViews>
  <sheetFormatPr defaultColWidth="9.109375" defaultRowHeight="17.399999999999999"/>
  <cols>
    <col min="1" max="1" width="7.6640625" style="30" customWidth="1"/>
    <col min="2" max="2" width="47.33203125" style="31" customWidth="1"/>
    <col min="3" max="3" width="23.88671875" style="31" customWidth="1"/>
    <col min="4" max="4" width="18" style="31" customWidth="1"/>
    <col min="5" max="5" width="24.88671875" style="31" customWidth="1"/>
    <col min="6" max="16384" width="9.109375" style="31"/>
  </cols>
  <sheetData>
    <row r="1" spans="1:5">
      <c r="D1" s="55" t="s">
        <v>28</v>
      </c>
      <c r="E1" s="55"/>
    </row>
    <row r="2" spans="1:5" ht="43.5" customHeight="1">
      <c r="D2" s="55" t="s">
        <v>1</v>
      </c>
      <c r="E2" s="55"/>
    </row>
    <row r="3" spans="1:5">
      <c r="D3" s="32"/>
      <c r="E3" s="32"/>
    </row>
    <row r="4" spans="1:5" ht="16.5" customHeight="1">
      <c r="D4" s="55" t="s">
        <v>130</v>
      </c>
      <c r="E4" s="55"/>
    </row>
    <row r="5" spans="1:5">
      <c r="D5" s="55" t="s">
        <v>131</v>
      </c>
      <c r="E5" s="55"/>
    </row>
    <row r="6" spans="1:5">
      <c r="D6" s="33"/>
      <c r="E6" s="33"/>
    </row>
    <row r="7" spans="1:5">
      <c r="D7" s="34"/>
      <c r="E7" s="34"/>
    </row>
    <row r="8" spans="1:5" ht="18">
      <c r="A8" s="73" t="s">
        <v>29</v>
      </c>
      <c r="B8" s="73"/>
      <c r="C8" s="73"/>
      <c r="D8" s="73"/>
      <c r="E8" s="73"/>
    </row>
    <row r="9" spans="1:5" ht="18">
      <c r="A9" s="73" t="s">
        <v>30</v>
      </c>
      <c r="B9" s="73"/>
      <c r="C9" s="73"/>
      <c r="D9" s="73"/>
      <c r="E9" s="73"/>
    </row>
    <row r="11" spans="1:5" s="36" customFormat="1" ht="116.25" customHeight="1">
      <c r="A11" s="35" t="s">
        <v>52</v>
      </c>
      <c r="B11" s="35" t="s">
        <v>31</v>
      </c>
      <c r="C11" s="35" t="s">
        <v>32</v>
      </c>
      <c r="D11" s="35" t="s">
        <v>33</v>
      </c>
      <c r="E11" s="35" t="s">
        <v>34</v>
      </c>
    </row>
    <row r="12" spans="1:5" s="39" customFormat="1" ht="37.5" customHeight="1">
      <c r="A12" s="72" t="s">
        <v>35</v>
      </c>
      <c r="B12" s="37" t="s">
        <v>36</v>
      </c>
      <c r="C12" s="42">
        <f>18080.14*1000</f>
        <v>18080140</v>
      </c>
      <c r="D12" s="42">
        <f>[1]Свод_прил5!$C$7</f>
        <v>12171.810000000001</v>
      </c>
      <c r="E12" s="42">
        <f>C12/D12</f>
        <v>1485.410961886523</v>
      </c>
    </row>
    <row r="13" spans="1:5" s="39" customFormat="1" ht="21" customHeight="1">
      <c r="A13" s="72"/>
      <c r="B13" s="37" t="s">
        <v>9</v>
      </c>
      <c r="C13" s="42"/>
      <c r="D13" s="42"/>
      <c r="E13" s="42"/>
    </row>
    <row r="14" spans="1:5" s="39" customFormat="1" ht="24" customHeight="1">
      <c r="A14" s="72"/>
      <c r="B14" s="37" t="s">
        <v>37</v>
      </c>
      <c r="C14" s="42"/>
      <c r="D14" s="42"/>
      <c r="E14" s="42"/>
    </row>
    <row r="15" spans="1:5" s="39" customFormat="1" ht="66" customHeight="1">
      <c r="A15" s="40" t="s">
        <v>38</v>
      </c>
      <c r="B15" s="37" t="s">
        <v>39</v>
      </c>
      <c r="C15" s="42"/>
      <c r="D15" s="42"/>
      <c r="E15" s="42"/>
    </row>
    <row r="16" spans="1:5" s="39" customFormat="1" ht="63.75" customHeight="1">
      <c r="A16" s="72" t="s">
        <v>40</v>
      </c>
      <c r="B16" s="37" t="s">
        <v>41</v>
      </c>
      <c r="C16" s="42">
        <f>C17+C18+C19+C20</f>
        <v>57542820</v>
      </c>
      <c r="D16" s="42">
        <f>D17+D18+D20</f>
        <v>10456.9</v>
      </c>
      <c r="E16" s="42">
        <f>C16/D16</f>
        <v>5502.856487104209</v>
      </c>
    </row>
    <row r="17" spans="1:5" s="39" customFormat="1" ht="24" customHeight="1">
      <c r="A17" s="72"/>
      <c r="B17" s="37" t="s">
        <v>42</v>
      </c>
      <c r="C17" s="42">
        <f>33126.8*1000</f>
        <v>33126800.000000004</v>
      </c>
      <c r="D17" s="42">
        <v>4149</v>
      </c>
      <c r="E17" s="42">
        <f t="shared" ref="E17:E19" si="0">C17/D17</f>
        <v>7984.2853699686684</v>
      </c>
    </row>
    <row r="18" spans="1:5" s="39" customFormat="1" ht="23.25" customHeight="1">
      <c r="A18" s="72"/>
      <c r="B18" s="37" t="s">
        <v>43</v>
      </c>
      <c r="C18" s="42">
        <f>4900.03*1000</f>
        <v>4900030</v>
      </c>
      <c r="D18" s="42">
        <v>1726.5</v>
      </c>
      <c r="E18" s="42">
        <f t="shared" si="0"/>
        <v>2838.1291630466262</v>
      </c>
    </row>
    <row r="19" spans="1:5" s="39" customFormat="1" ht="22.5" customHeight="1">
      <c r="A19" s="72"/>
      <c r="B19" s="37" t="s">
        <v>157</v>
      </c>
      <c r="C19" s="42">
        <f>1470.71*1000</f>
        <v>1470710</v>
      </c>
      <c r="D19" s="42">
        <v>1843</v>
      </c>
      <c r="E19" s="42">
        <f t="shared" si="0"/>
        <v>797.99782962561039</v>
      </c>
    </row>
    <row r="20" spans="1:5" s="39" customFormat="1" ht="83.25" customHeight="1">
      <c r="A20" s="72"/>
      <c r="B20" s="37" t="s">
        <v>44</v>
      </c>
      <c r="C20" s="42">
        <f>18045.28*1000</f>
        <v>18045280</v>
      </c>
      <c r="D20" s="42">
        <v>4581.3999999999996</v>
      </c>
      <c r="E20" s="42">
        <f>C20/D20</f>
        <v>3938.8134631335402</v>
      </c>
    </row>
    <row r="21" spans="1:5" s="39" customFormat="1" ht="59.25" customHeight="1">
      <c r="A21" s="72"/>
      <c r="B21" s="37" t="s">
        <v>45</v>
      </c>
      <c r="C21" s="42"/>
      <c r="D21" s="42"/>
      <c r="E21" s="42"/>
    </row>
    <row r="22" spans="1:5" s="39" customFormat="1" ht="54" customHeight="1">
      <c r="A22" s="72" t="s">
        <v>46</v>
      </c>
      <c r="B22" s="37" t="s">
        <v>47</v>
      </c>
      <c r="C22" s="42">
        <f>6232.426*1000</f>
        <v>6232426</v>
      </c>
      <c r="D22" s="42">
        <v>12171.8</v>
      </c>
      <c r="E22" s="42">
        <f>C22/D22</f>
        <v>512.03815376526074</v>
      </c>
    </row>
    <row r="23" spans="1:5" s="39" customFormat="1" ht="19.5" customHeight="1">
      <c r="A23" s="72"/>
      <c r="B23" s="37" t="s">
        <v>9</v>
      </c>
      <c r="C23" s="42"/>
      <c r="D23" s="42"/>
      <c r="E23" s="42"/>
    </row>
    <row r="24" spans="1:5" s="39" customFormat="1" ht="21.75" customHeight="1">
      <c r="A24" s="72"/>
      <c r="B24" s="37" t="s">
        <v>37</v>
      </c>
      <c r="C24" s="42"/>
      <c r="D24" s="42"/>
      <c r="E24" s="42"/>
    </row>
    <row r="25" spans="1:5" s="39" customFormat="1" ht="91.5" customHeight="1">
      <c r="A25" s="72" t="s">
        <v>48</v>
      </c>
      <c r="B25" s="37" t="s">
        <v>49</v>
      </c>
      <c r="C25" s="42">
        <f>3.279*1000</f>
        <v>3279</v>
      </c>
      <c r="D25" s="42">
        <v>1630</v>
      </c>
      <c r="E25" s="42">
        <f>C25/D25</f>
        <v>2.0116564417177916</v>
      </c>
    </row>
    <row r="26" spans="1:5" s="39" customFormat="1" ht="15.75" customHeight="1">
      <c r="A26" s="72"/>
      <c r="B26" s="37" t="s">
        <v>9</v>
      </c>
      <c r="C26" s="42"/>
      <c r="D26" s="42"/>
      <c r="E26" s="42"/>
    </row>
    <row r="27" spans="1:5" s="39" customFormat="1" ht="15.75" customHeight="1">
      <c r="A27" s="72"/>
      <c r="B27" s="37" t="s">
        <v>37</v>
      </c>
      <c r="C27" s="42"/>
      <c r="D27" s="42"/>
      <c r="E27" s="42"/>
    </row>
    <row r="28" spans="1:5" s="39" customFormat="1" ht="157.5" customHeight="1">
      <c r="A28" s="72" t="s">
        <v>50</v>
      </c>
      <c r="B28" s="37" t="s">
        <v>51</v>
      </c>
      <c r="C28" s="42">
        <f>7324.735*1000</f>
        <v>7324735</v>
      </c>
      <c r="D28" s="42">
        <v>12171.8</v>
      </c>
      <c r="E28" s="42">
        <f>C28/D28</f>
        <v>601.77911237450508</v>
      </c>
    </row>
    <row r="29" spans="1:5" s="39" customFormat="1" ht="15.75" customHeight="1">
      <c r="A29" s="72"/>
      <c r="B29" s="37" t="s">
        <v>9</v>
      </c>
      <c r="C29" s="38"/>
      <c r="D29" s="38"/>
      <c r="E29" s="38"/>
    </row>
    <row r="30" spans="1:5" s="39" customFormat="1" ht="15.75" customHeight="1">
      <c r="A30" s="72"/>
      <c r="B30" s="37" t="s">
        <v>37</v>
      </c>
      <c r="C30" s="38"/>
      <c r="D30" s="38"/>
      <c r="E30" s="38"/>
    </row>
    <row r="33" spans="3:3">
      <c r="C33" s="41"/>
    </row>
    <row r="37" spans="3:3">
      <c r="C37" s="41">
        <f>C12+C16+C22+C25+C28</f>
        <v>89183400</v>
      </c>
    </row>
  </sheetData>
  <mergeCells count="11">
    <mergeCell ref="A9:E9"/>
    <mergeCell ref="D1:E1"/>
    <mergeCell ref="D2:E2"/>
    <mergeCell ref="D4:E4"/>
    <mergeCell ref="D5:E5"/>
    <mergeCell ref="A8:E8"/>
    <mergeCell ref="A12:A14"/>
    <mergeCell ref="A16:A21"/>
    <mergeCell ref="A22:A24"/>
    <mergeCell ref="A25:A27"/>
    <mergeCell ref="A28:A30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9"/>
  <sheetViews>
    <sheetView topLeftCell="A16" zoomScaleNormal="100" workbookViewId="0">
      <selection activeCell="BJ39" sqref="BJ39:CC39"/>
    </sheetView>
  </sheetViews>
  <sheetFormatPr defaultColWidth="0.88671875" defaultRowHeight="13.8"/>
  <cols>
    <col min="1" max="80" width="0.88671875" style="7"/>
    <col min="81" max="81" width="3.109375" style="7" customWidth="1"/>
    <col min="82" max="101" width="0.88671875" style="7"/>
    <col min="102" max="102" width="2.44140625" style="7" customWidth="1"/>
    <col min="103" max="16384" width="0.88671875" style="7"/>
  </cols>
  <sheetData>
    <row r="1" spans="1:102" s="1" customFormat="1" ht="13.2">
      <c r="BO1" s="1" t="s">
        <v>53</v>
      </c>
    </row>
    <row r="2" spans="1:102" s="1" customFormat="1" ht="40.5" customHeight="1">
      <c r="BO2" s="90" t="s">
        <v>1</v>
      </c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</row>
    <row r="3" spans="1:102" s="1" customFormat="1" ht="5.25" customHeight="1"/>
    <row r="4" spans="1:102" s="2" customFormat="1" ht="12">
      <c r="BO4" s="2" t="s">
        <v>2</v>
      </c>
    </row>
    <row r="5" spans="1:102" s="2" customFormat="1" ht="12">
      <c r="BO5" s="2" t="s">
        <v>3</v>
      </c>
    </row>
    <row r="6" spans="1:102" s="1" customFormat="1" ht="13.2"/>
    <row r="7" spans="1:102" s="3" customFormat="1" ht="21" customHeight="1"/>
    <row r="8" spans="1:102" s="5" customFormat="1" ht="17.399999999999999">
      <c r="A8" s="91" t="s">
        <v>54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</row>
    <row r="9" spans="1:102" s="6" customFormat="1" ht="39.75" customHeight="1">
      <c r="A9" s="92" t="s">
        <v>55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</row>
    <row r="10" spans="1:102" s="10" customFormat="1" ht="15.6"/>
    <row r="11" spans="1:102" s="3" customFormat="1" ht="16.8">
      <c r="CX11" s="4" t="s">
        <v>56</v>
      </c>
    </row>
    <row r="12" spans="1:102" s="10" customFormat="1" ht="6" customHeight="1"/>
    <row r="13" spans="1:102" s="8" customFormat="1" ht="64.5" customHeight="1">
      <c r="A13" s="93" t="s">
        <v>52</v>
      </c>
      <c r="B13" s="93"/>
      <c r="C13" s="93"/>
      <c r="D13" s="93"/>
      <c r="E13" s="93"/>
      <c r="F13" s="93"/>
      <c r="G13" s="93"/>
      <c r="H13" s="93"/>
      <c r="I13" s="93" t="s">
        <v>57</v>
      </c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 t="s">
        <v>58</v>
      </c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 t="s">
        <v>59</v>
      </c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</row>
    <row r="14" spans="1:102" s="9" customFormat="1" ht="36" customHeight="1">
      <c r="A14" s="74" t="s">
        <v>35</v>
      </c>
      <c r="B14" s="74"/>
      <c r="C14" s="74"/>
      <c r="D14" s="74"/>
      <c r="E14" s="74"/>
      <c r="F14" s="74"/>
      <c r="G14" s="74"/>
      <c r="H14" s="74"/>
      <c r="I14" s="75" t="s">
        <v>60</v>
      </c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87">
        <f>BJ18+BJ19+BJ20</f>
        <v>24351.050000000003</v>
      </c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9"/>
      <c r="CD14" s="87">
        <f>CD18+CD19+CD20</f>
        <v>28763.739999999998</v>
      </c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9"/>
    </row>
    <row r="15" spans="1:102" s="9" customFormat="1" ht="21.75" customHeight="1">
      <c r="A15" s="74"/>
      <c r="B15" s="74"/>
      <c r="C15" s="74"/>
      <c r="D15" s="74"/>
      <c r="E15" s="74"/>
      <c r="F15" s="74"/>
      <c r="G15" s="74"/>
      <c r="H15" s="74"/>
      <c r="I15" s="75" t="s">
        <v>61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</row>
    <row r="16" spans="1:102" s="9" customFormat="1" ht="21.75" customHeight="1">
      <c r="A16" s="74"/>
      <c r="B16" s="74"/>
      <c r="C16" s="74"/>
      <c r="D16" s="74"/>
      <c r="E16" s="74"/>
      <c r="F16" s="74"/>
      <c r="G16" s="74"/>
      <c r="H16" s="74"/>
      <c r="I16" s="80" t="s">
        <v>62</v>
      </c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  <c r="AZ16" s="80"/>
      <c r="BA16" s="80"/>
      <c r="BB16" s="80"/>
      <c r="BC16" s="80"/>
      <c r="BD16" s="80"/>
      <c r="BE16" s="80"/>
      <c r="BF16" s="80"/>
      <c r="BG16" s="80"/>
      <c r="BH16" s="80"/>
      <c r="BI16" s="80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81"/>
      <c r="CV16" s="81"/>
      <c r="CW16" s="81"/>
      <c r="CX16" s="81"/>
    </row>
    <row r="17" spans="1:102" s="9" customFormat="1" ht="21.75" customHeight="1">
      <c r="A17" s="74"/>
      <c r="B17" s="74"/>
      <c r="C17" s="74"/>
      <c r="D17" s="74"/>
      <c r="E17" s="74"/>
      <c r="F17" s="74"/>
      <c r="G17" s="74"/>
      <c r="H17" s="74"/>
      <c r="I17" s="80" t="s">
        <v>63</v>
      </c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</row>
    <row r="18" spans="1:102" s="9" customFormat="1" ht="21.75" customHeight="1">
      <c r="A18" s="74"/>
      <c r="B18" s="74"/>
      <c r="C18" s="74"/>
      <c r="D18" s="74"/>
      <c r="E18" s="74"/>
      <c r="F18" s="74"/>
      <c r="G18" s="74"/>
      <c r="H18" s="74"/>
      <c r="I18" s="80" t="s">
        <v>64</v>
      </c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76">
        <v>17625.900000000001</v>
      </c>
      <c r="BK18" s="76"/>
      <c r="BL18" s="76"/>
      <c r="BM18" s="76"/>
      <c r="BN18" s="76"/>
      <c r="BO18" s="76"/>
      <c r="BP18" s="76"/>
      <c r="BQ18" s="76"/>
      <c r="BR18" s="76"/>
      <c r="BS18" s="76"/>
      <c r="BT18" s="76"/>
      <c r="BU18" s="76"/>
      <c r="BV18" s="76"/>
      <c r="BW18" s="76"/>
      <c r="BX18" s="76"/>
      <c r="BY18" s="76"/>
      <c r="BZ18" s="76"/>
      <c r="CA18" s="76"/>
      <c r="CB18" s="76"/>
      <c r="CC18" s="76"/>
      <c r="CD18" s="81">
        <v>10532</v>
      </c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81"/>
      <c r="CV18" s="81"/>
      <c r="CW18" s="81"/>
      <c r="CX18" s="81"/>
    </row>
    <row r="19" spans="1:102" s="9" customFormat="1" ht="21.75" customHeight="1">
      <c r="A19" s="74"/>
      <c r="B19" s="74"/>
      <c r="C19" s="74"/>
      <c r="D19" s="74"/>
      <c r="E19" s="74"/>
      <c r="F19" s="74"/>
      <c r="G19" s="74"/>
      <c r="H19" s="74"/>
      <c r="I19" s="80" t="s">
        <v>65</v>
      </c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76">
        <v>5003.2</v>
      </c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81">
        <v>3201.86</v>
      </c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</row>
    <row r="20" spans="1:102" s="9" customFormat="1" ht="21.75" customHeight="1">
      <c r="A20" s="74"/>
      <c r="B20" s="74"/>
      <c r="C20" s="74"/>
      <c r="D20" s="74"/>
      <c r="E20" s="74"/>
      <c r="F20" s="74"/>
      <c r="G20" s="74"/>
      <c r="H20" s="74"/>
      <c r="I20" s="86" t="s">
        <v>66</v>
      </c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76">
        <v>1721.95</v>
      </c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>
        <v>15029.88</v>
      </c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</row>
    <row r="21" spans="1:102" s="9" customFormat="1" ht="21.75" customHeight="1">
      <c r="A21" s="74"/>
      <c r="B21" s="74"/>
      <c r="C21" s="74"/>
      <c r="D21" s="74"/>
      <c r="E21" s="74"/>
      <c r="F21" s="74"/>
      <c r="G21" s="74"/>
      <c r="H21" s="74"/>
      <c r="I21" s="80" t="s">
        <v>67</v>
      </c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</row>
    <row r="22" spans="1:102" s="9" customFormat="1" ht="36.75" customHeight="1">
      <c r="A22" s="74"/>
      <c r="B22" s="74"/>
      <c r="C22" s="74"/>
      <c r="D22" s="74"/>
      <c r="E22" s="74"/>
      <c r="F22" s="74"/>
      <c r="G22" s="74"/>
      <c r="H22" s="74"/>
      <c r="I22" s="79" t="s">
        <v>68</v>
      </c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81">
        <v>16.72</v>
      </c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>
        <v>7959.47</v>
      </c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81"/>
      <c r="CV22" s="81"/>
      <c r="CW22" s="81"/>
      <c r="CX22" s="81"/>
    </row>
    <row r="23" spans="1:102" s="9" customFormat="1" ht="54" customHeight="1">
      <c r="A23" s="74"/>
      <c r="B23" s="74"/>
      <c r="C23" s="74"/>
      <c r="D23" s="74"/>
      <c r="E23" s="74"/>
      <c r="F23" s="74"/>
      <c r="G23" s="74"/>
      <c r="H23" s="74"/>
      <c r="I23" s="79" t="s">
        <v>69</v>
      </c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</row>
    <row r="24" spans="1:102" s="9" customFormat="1" ht="36.75" customHeight="1">
      <c r="A24" s="74"/>
      <c r="B24" s="74"/>
      <c r="C24" s="74"/>
      <c r="D24" s="74"/>
      <c r="E24" s="74"/>
      <c r="F24" s="74"/>
      <c r="G24" s="74"/>
      <c r="H24" s="74"/>
      <c r="I24" s="79" t="s">
        <v>70</v>
      </c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81">
        <v>746.45</v>
      </c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81"/>
      <c r="CV24" s="81"/>
      <c r="CW24" s="81"/>
      <c r="CX24" s="81"/>
    </row>
    <row r="25" spans="1:102" s="9" customFormat="1" ht="21.75" customHeight="1">
      <c r="A25" s="74"/>
      <c r="B25" s="74"/>
      <c r="C25" s="74"/>
      <c r="D25" s="74"/>
      <c r="E25" s="74"/>
      <c r="F25" s="74"/>
      <c r="G25" s="74"/>
      <c r="H25" s="74"/>
      <c r="I25" s="79" t="s">
        <v>61</v>
      </c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81"/>
      <c r="CV25" s="81"/>
      <c r="CW25" s="81"/>
      <c r="CX25" s="81"/>
    </row>
    <row r="26" spans="1:102" s="9" customFormat="1" ht="21.75" customHeight="1">
      <c r="A26" s="74"/>
      <c r="B26" s="74"/>
      <c r="C26" s="74"/>
      <c r="D26" s="74"/>
      <c r="E26" s="74"/>
      <c r="F26" s="74"/>
      <c r="G26" s="74"/>
      <c r="H26" s="74"/>
      <c r="I26" s="82" t="s">
        <v>71</v>
      </c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  <c r="AO26" s="82"/>
      <c r="AP26" s="82"/>
      <c r="AQ26" s="82"/>
      <c r="AR26" s="82"/>
      <c r="AS26" s="82"/>
      <c r="AT26" s="82"/>
      <c r="AU26" s="82"/>
      <c r="AV26" s="82"/>
      <c r="AW26" s="82"/>
      <c r="AX26" s="82"/>
      <c r="AY26" s="82"/>
      <c r="AZ26" s="82"/>
      <c r="BA26" s="82"/>
      <c r="BB26" s="82"/>
      <c r="BC26" s="82"/>
      <c r="BD26" s="82"/>
      <c r="BE26" s="82"/>
      <c r="BF26" s="82"/>
      <c r="BG26" s="82"/>
      <c r="BH26" s="82"/>
      <c r="BI26" s="82"/>
      <c r="BJ26" s="81">
        <v>7.6</v>
      </c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</row>
    <row r="27" spans="1:102" s="9" customFormat="1" ht="36" customHeight="1">
      <c r="A27" s="74"/>
      <c r="B27" s="74"/>
      <c r="C27" s="74"/>
      <c r="D27" s="74"/>
      <c r="E27" s="74"/>
      <c r="F27" s="74"/>
      <c r="G27" s="74"/>
      <c r="H27" s="74"/>
      <c r="I27" s="82" t="s">
        <v>72</v>
      </c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82"/>
      <c r="AR27" s="82"/>
      <c r="AS27" s="82"/>
      <c r="AT27" s="82"/>
      <c r="AU27" s="82"/>
      <c r="AV27" s="82"/>
      <c r="AW27" s="82"/>
      <c r="AX27" s="82"/>
      <c r="AY27" s="82"/>
      <c r="AZ27" s="82"/>
      <c r="BA27" s="82"/>
      <c r="BB27" s="82"/>
      <c r="BC27" s="82"/>
      <c r="BD27" s="82"/>
      <c r="BE27" s="82"/>
      <c r="BF27" s="82"/>
      <c r="BG27" s="82"/>
      <c r="BH27" s="82"/>
      <c r="BI27" s="82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</row>
    <row r="28" spans="1:102" s="9" customFormat="1" ht="54" customHeight="1">
      <c r="A28" s="74"/>
      <c r="B28" s="74"/>
      <c r="C28" s="74"/>
      <c r="D28" s="74"/>
      <c r="E28" s="74"/>
      <c r="F28" s="74"/>
      <c r="G28" s="74"/>
      <c r="H28" s="74"/>
      <c r="I28" s="82" t="s">
        <v>73</v>
      </c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</row>
    <row r="29" spans="1:102" s="9" customFormat="1" ht="22.5" customHeight="1">
      <c r="A29" s="74"/>
      <c r="B29" s="74"/>
      <c r="C29" s="74"/>
      <c r="D29" s="74"/>
      <c r="E29" s="74"/>
      <c r="F29" s="74"/>
      <c r="G29" s="74"/>
      <c r="H29" s="74"/>
      <c r="I29" s="82" t="s">
        <v>74</v>
      </c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2"/>
      <c r="AN29" s="82"/>
      <c r="AO29" s="82"/>
      <c r="AP29" s="82"/>
      <c r="AQ29" s="82"/>
      <c r="AR29" s="82"/>
      <c r="AS29" s="82"/>
      <c r="AT29" s="82"/>
      <c r="AU29" s="82"/>
      <c r="AV29" s="82"/>
      <c r="AW29" s="82"/>
      <c r="AX29" s="82"/>
      <c r="AY29" s="82"/>
      <c r="AZ29" s="82"/>
      <c r="BA29" s="82"/>
      <c r="BB29" s="82"/>
      <c r="BC29" s="82"/>
      <c r="BD29" s="82"/>
      <c r="BE29" s="82"/>
      <c r="BF29" s="82"/>
      <c r="BG29" s="82"/>
      <c r="BH29" s="82"/>
      <c r="BI29" s="82"/>
      <c r="BJ29" s="81">
        <v>44.44</v>
      </c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</row>
    <row r="30" spans="1:102" s="9" customFormat="1" ht="36.75" customHeight="1">
      <c r="A30" s="74"/>
      <c r="B30" s="74"/>
      <c r="C30" s="74"/>
      <c r="D30" s="74"/>
      <c r="E30" s="74"/>
      <c r="F30" s="74"/>
      <c r="G30" s="74"/>
      <c r="H30" s="74"/>
      <c r="I30" s="82" t="s">
        <v>75</v>
      </c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2"/>
      <c r="AV30" s="82"/>
      <c r="AW30" s="82"/>
      <c r="AX30" s="82"/>
      <c r="AY30" s="82"/>
      <c r="AZ30" s="82"/>
      <c r="BA30" s="82"/>
      <c r="BB30" s="82"/>
      <c r="BC30" s="82"/>
      <c r="BD30" s="82"/>
      <c r="BE30" s="82"/>
      <c r="BF30" s="82"/>
      <c r="BG30" s="82"/>
      <c r="BH30" s="82"/>
      <c r="BI30" s="82"/>
      <c r="BJ30" s="83">
        <v>43.9</v>
      </c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5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</row>
    <row r="31" spans="1:102" s="9" customFormat="1" ht="21.75" customHeight="1">
      <c r="A31" s="74"/>
      <c r="B31" s="74"/>
      <c r="C31" s="74"/>
      <c r="D31" s="74"/>
      <c r="E31" s="74"/>
      <c r="F31" s="74"/>
      <c r="G31" s="74"/>
      <c r="H31" s="74"/>
      <c r="I31" s="86" t="s">
        <v>76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76">
        <v>213.2</v>
      </c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>
        <v>2876</v>
      </c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</row>
    <row r="32" spans="1:102" s="9" customFormat="1" ht="21.75" customHeight="1">
      <c r="A32" s="74"/>
      <c r="B32" s="74"/>
      <c r="C32" s="74"/>
      <c r="D32" s="74"/>
      <c r="E32" s="74"/>
      <c r="F32" s="74"/>
      <c r="G32" s="74"/>
      <c r="H32" s="74"/>
      <c r="I32" s="80" t="s">
        <v>61</v>
      </c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</row>
    <row r="33" spans="1:102" s="9" customFormat="1" ht="21.75" customHeight="1">
      <c r="A33" s="74"/>
      <c r="B33" s="74"/>
      <c r="C33" s="74"/>
      <c r="D33" s="74"/>
      <c r="E33" s="74"/>
      <c r="F33" s="74"/>
      <c r="G33" s="74"/>
      <c r="H33" s="74"/>
      <c r="I33" s="79" t="s">
        <v>77</v>
      </c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</row>
    <row r="34" spans="1:102" s="9" customFormat="1" ht="21.75" customHeight="1">
      <c r="A34" s="74"/>
      <c r="B34" s="74"/>
      <c r="C34" s="74"/>
      <c r="D34" s="74"/>
      <c r="E34" s="74"/>
      <c r="F34" s="74"/>
      <c r="G34" s="74"/>
      <c r="H34" s="74"/>
      <c r="I34" s="79" t="s">
        <v>78</v>
      </c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</row>
    <row r="35" spans="1:102" s="9" customFormat="1" ht="21.75" customHeight="1">
      <c r="A35" s="74"/>
      <c r="B35" s="74"/>
      <c r="C35" s="74"/>
      <c r="D35" s="74"/>
      <c r="E35" s="74"/>
      <c r="F35" s="74"/>
      <c r="G35" s="74"/>
      <c r="H35" s="74"/>
      <c r="I35" s="79" t="s">
        <v>79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  <c r="BH35" s="79"/>
      <c r="BI35" s="79"/>
      <c r="BJ35" s="74">
        <v>213.2</v>
      </c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>
        <v>2876</v>
      </c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</row>
    <row r="36" spans="1:102" s="9" customFormat="1" ht="37.5" customHeight="1">
      <c r="A36" s="74"/>
      <c r="B36" s="74"/>
      <c r="C36" s="74"/>
      <c r="D36" s="74"/>
      <c r="E36" s="74"/>
      <c r="F36" s="74"/>
      <c r="G36" s="74"/>
      <c r="H36" s="74"/>
      <c r="I36" s="79" t="s">
        <v>80</v>
      </c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</row>
    <row r="37" spans="1:102" s="9" customFormat="1" ht="100.8" customHeight="1">
      <c r="A37" s="74" t="s">
        <v>38</v>
      </c>
      <c r="B37" s="74"/>
      <c r="C37" s="74"/>
      <c r="D37" s="74"/>
      <c r="E37" s="74"/>
      <c r="F37" s="74"/>
      <c r="G37" s="74"/>
      <c r="H37" s="74"/>
      <c r="I37" s="75" t="s">
        <v>81</v>
      </c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6">
        <v>90955</v>
      </c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6">
        <v>57542.84</v>
      </c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</row>
    <row r="38" spans="1:102" s="9" customFormat="1" ht="21.6" customHeight="1">
      <c r="A38" s="74" t="s">
        <v>40</v>
      </c>
      <c r="B38" s="74"/>
      <c r="C38" s="74"/>
      <c r="D38" s="74"/>
      <c r="E38" s="74"/>
      <c r="F38" s="74"/>
      <c r="G38" s="74"/>
      <c r="H38" s="74"/>
      <c r="I38" s="75" t="s">
        <v>82</v>
      </c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75"/>
      <c r="BE38" s="75"/>
      <c r="BF38" s="75"/>
      <c r="BG38" s="75"/>
      <c r="BH38" s="75"/>
      <c r="BI38" s="75"/>
      <c r="BJ38" s="76">
        <f>61204.46+835.511</f>
        <v>62039.970999999998</v>
      </c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>
        <f>51981.14242+2764.69102</f>
        <v>54745.833439999995</v>
      </c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</row>
    <row r="39" spans="1:102" s="9" customFormat="1" ht="34.799999999999997" customHeight="1">
      <c r="A39" s="78"/>
      <c r="B39" s="78"/>
      <c r="C39" s="78"/>
      <c r="D39" s="78"/>
      <c r="E39" s="78"/>
      <c r="F39" s="78"/>
      <c r="G39" s="78"/>
      <c r="H39" s="78"/>
      <c r="I39" s="75" t="s">
        <v>83</v>
      </c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6">
        <f>BJ14+BJ37+BJ38</f>
        <v>177346.02100000001</v>
      </c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6">
        <f>CD37+CD38+CD14</f>
        <v>141052.41343999997</v>
      </c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</row>
  </sheetData>
  <mergeCells count="89">
    <mergeCell ref="BO2:CX2"/>
    <mergeCell ref="A8:CX8"/>
    <mergeCell ref="A9:CX9"/>
    <mergeCell ref="BJ13:CC13"/>
    <mergeCell ref="CD13:CX13"/>
    <mergeCell ref="A13:H13"/>
    <mergeCell ref="I13:BI13"/>
    <mergeCell ref="I14:BI14"/>
    <mergeCell ref="BJ14:CC14"/>
    <mergeCell ref="CD14:CX14"/>
    <mergeCell ref="I15:BI15"/>
    <mergeCell ref="BJ15:CC15"/>
    <mergeCell ref="CD15:CX15"/>
    <mergeCell ref="I16:BI16"/>
    <mergeCell ref="BJ16:CC16"/>
    <mergeCell ref="CD16:CX16"/>
    <mergeCell ref="I17:BI17"/>
    <mergeCell ref="BJ17:CC17"/>
    <mergeCell ref="CD17:CX17"/>
    <mergeCell ref="I18:BI18"/>
    <mergeCell ref="BJ18:CC18"/>
    <mergeCell ref="CD18:CX18"/>
    <mergeCell ref="I19:BI19"/>
    <mergeCell ref="BJ19:CC19"/>
    <mergeCell ref="CD19:CX19"/>
    <mergeCell ref="I20:BI20"/>
    <mergeCell ref="BJ20:CC20"/>
    <mergeCell ref="CD20:CX20"/>
    <mergeCell ref="I21:BI21"/>
    <mergeCell ref="BJ21:CC21"/>
    <mergeCell ref="CD21:CX21"/>
    <mergeCell ref="I22:BI22"/>
    <mergeCell ref="BJ22:CC22"/>
    <mergeCell ref="CD22:CX22"/>
    <mergeCell ref="I23:BI23"/>
    <mergeCell ref="BJ23:CC23"/>
    <mergeCell ref="CD23:CX23"/>
    <mergeCell ref="I24:BI24"/>
    <mergeCell ref="BJ24:CC24"/>
    <mergeCell ref="CD24:CX24"/>
    <mergeCell ref="I25:BI25"/>
    <mergeCell ref="BJ25:CC25"/>
    <mergeCell ref="CD25:CX25"/>
    <mergeCell ref="I26:BI26"/>
    <mergeCell ref="BJ26:CC26"/>
    <mergeCell ref="CD26:CX26"/>
    <mergeCell ref="I27:BI27"/>
    <mergeCell ref="BJ27:CC27"/>
    <mergeCell ref="CD27:CX27"/>
    <mergeCell ref="I28:BI28"/>
    <mergeCell ref="BJ28:CC28"/>
    <mergeCell ref="CD28:CX28"/>
    <mergeCell ref="I29:BI29"/>
    <mergeCell ref="BJ29:CC29"/>
    <mergeCell ref="CD29:CX29"/>
    <mergeCell ref="CD32:CX32"/>
    <mergeCell ref="I33:BI33"/>
    <mergeCell ref="BJ33:CC33"/>
    <mergeCell ref="CD33:CX33"/>
    <mergeCell ref="I30:BI30"/>
    <mergeCell ref="BJ30:CC30"/>
    <mergeCell ref="CD30:CX30"/>
    <mergeCell ref="I31:BI31"/>
    <mergeCell ref="BJ31:CC31"/>
    <mergeCell ref="CD31:CX31"/>
    <mergeCell ref="I36:BI36"/>
    <mergeCell ref="BJ36:CC36"/>
    <mergeCell ref="CD36:CX36"/>
    <mergeCell ref="A37:H37"/>
    <mergeCell ref="I37:BI37"/>
    <mergeCell ref="BJ37:CC37"/>
    <mergeCell ref="CD37:CX37"/>
    <mergeCell ref="A14:H36"/>
    <mergeCell ref="I34:BI34"/>
    <mergeCell ref="BJ34:CC34"/>
    <mergeCell ref="CD34:CX34"/>
    <mergeCell ref="I35:BI35"/>
    <mergeCell ref="BJ35:CC35"/>
    <mergeCell ref="CD35:CX35"/>
    <mergeCell ref="I32:BI32"/>
    <mergeCell ref="BJ32:CC32"/>
    <mergeCell ref="A38:H38"/>
    <mergeCell ref="I38:BI38"/>
    <mergeCell ref="BJ38:CC38"/>
    <mergeCell ref="CD38:CX38"/>
    <mergeCell ref="A39:H39"/>
    <mergeCell ref="I39:BI39"/>
    <mergeCell ref="BJ39:CC39"/>
    <mergeCell ref="CD39:CX39"/>
  </mergeCells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CX14"/>
  <sheetViews>
    <sheetView topLeftCell="A10" zoomScaleNormal="100" workbookViewId="0">
      <selection activeCell="DR16" sqref="DR16"/>
    </sheetView>
  </sheetViews>
  <sheetFormatPr defaultColWidth="0.88671875" defaultRowHeight="13.8"/>
  <cols>
    <col min="1" max="38" width="0.88671875" style="7"/>
    <col min="39" max="39" width="9" style="7" customWidth="1"/>
    <col min="40" max="16384" width="0.88671875" style="7"/>
  </cols>
  <sheetData>
    <row r="1" spans="1:102" s="1" customFormat="1" ht="13.2">
      <c r="BO1" s="1" t="s">
        <v>84</v>
      </c>
    </row>
    <row r="2" spans="1:102" s="1" customFormat="1" ht="13.2">
      <c r="BO2" s="90" t="s">
        <v>1</v>
      </c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</row>
    <row r="3" spans="1:102" s="1" customFormat="1" ht="13.2"/>
    <row r="4" spans="1:102" s="2" customFormat="1" ht="12">
      <c r="BO4" s="2" t="s">
        <v>2</v>
      </c>
    </row>
    <row r="5" spans="1:102" s="2" customFormat="1" ht="12">
      <c r="BO5" s="2" t="s">
        <v>3</v>
      </c>
    </row>
    <row r="6" spans="1:102" s="1" customFormat="1" ht="13.2"/>
    <row r="7" spans="1:102" s="3" customFormat="1" ht="16.8"/>
    <row r="8" spans="1:102" s="5" customFormat="1" ht="17.399999999999999">
      <c r="A8" s="91" t="s">
        <v>85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</row>
    <row r="9" spans="1:102" s="6" customFormat="1" ht="65.25" customHeight="1">
      <c r="A9" s="92" t="s">
        <v>86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</row>
    <row r="10" spans="1:102" s="3" customFormat="1" ht="16.8"/>
    <row r="11" spans="1:102" s="8" customFormat="1" ht="72" customHeight="1">
      <c r="A11" s="93" t="s">
        <v>52</v>
      </c>
      <c r="B11" s="93"/>
      <c r="C11" s="93"/>
      <c r="D11" s="93"/>
      <c r="E11" s="93"/>
      <c r="F11" s="93"/>
      <c r="G11" s="93"/>
      <c r="H11" s="93" t="s">
        <v>87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 t="s">
        <v>88</v>
      </c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 t="s">
        <v>89</v>
      </c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</row>
    <row r="12" spans="1:102" s="9" customFormat="1" ht="53.25" customHeight="1">
      <c r="A12" s="74" t="s">
        <v>35</v>
      </c>
      <c r="B12" s="74"/>
      <c r="C12" s="74"/>
      <c r="D12" s="74"/>
      <c r="E12" s="74"/>
      <c r="F12" s="74"/>
      <c r="G12" s="74"/>
      <c r="H12" s="75" t="s">
        <v>90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94">
        <v>2941.42</v>
      </c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>
        <v>1843</v>
      </c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</row>
    <row r="13" spans="1:102" s="9" customFormat="1" ht="86.25" customHeight="1">
      <c r="A13" s="74" t="s">
        <v>38</v>
      </c>
      <c r="B13" s="74"/>
      <c r="C13" s="74"/>
      <c r="D13" s="74"/>
      <c r="E13" s="74"/>
      <c r="F13" s="74"/>
      <c r="G13" s="74"/>
      <c r="H13" s="75" t="s">
        <v>91</v>
      </c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95">
        <v>32862.61</v>
      </c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>
        <v>2625.6</v>
      </c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</row>
    <row r="14" spans="1:102" s="9" customFormat="1" ht="60" customHeight="1">
      <c r="A14" s="74" t="s">
        <v>40</v>
      </c>
      <c r="B14" s="74"/>
      <c r="C14" s="74"/>
      <c r="D14" s="74"/>
      <c r="E14" s="74"/>
      <c r="F14" s="74"/>
      <c r="G14" s="74"/>
      <c r="H14" s="75" t="s">
        <v>92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94">
        <v>0</v>
      </c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>
        <v>0</v>
      </c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</row>
  </sheetData>
  <mergeCells count="19">
    <mergeCell ref="BO2:CX2"/>
    <mergeCell ref="A8:CX8"/>
    <mergeCell ref="A9:CX9"/>
    <mergeCell ref="AN11:BS11"/>
    <mergeCell ref="BT11:CX11"/>
    <mergeCell ref="A14:G14"/>
    <mergeCell ref="H14:AM14"/>
    <mergeCell ref="AN14:BS14"/>
    <mergeCell ref="BT14:CX14"/>
    <mergeCell ref="A11:G11"/>
    <mergeCell ref="H11:AM11"/>
    <mergeCell ref="A12:G12"/>
    <mergeCell ref="H12:AM12"/>
    <mergeCell ref="AN12:BS12"/>
    <mergeCell ref="BT12:CX12"/>
    <mergeCell ref="A13:G13"/>
    <mergeCell ref="H13:AM13"/>
    <mergeCell ref="AN13:BS13"/>
    <mergeCell ref="BT13:CX13"/>
  </mergeCells>
  <pageMargins left="0.7" right="0.7" top="0.75" bottom="0.75" header="0.3" footer="0.3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X19"/>
  <sheetViews>
    <sheetView topLeftCell="A13" zoomScaleNormal="100" workbookViewId="0">
      <selection activeCell="DM14" sqref="DM14"/>
    </sheetView>
  </sheetViews>
  <sheetFormatPr defaultColWidth="0.88671875" defaultRowHeight="13.8"/>
  <cols>
    <col min="1" max="55" width="0.88671875" style="7"/>
    <col min="56" max="56" width="9.33203125" style="7" customWidth="1"/>
    <col min="57" max="78" width="0.88671875" style="7"/>
    <col min="79" max="79" width="7.109375" style="7" customWidth="1"/>
    <col min="80" max="101" width="0.88671875" style="7"/>
    <col min="102" max="102" width="9.109375" style="7" customWidth="1"/>
    <col min="103" max="16384" width="0.88671875" style="7"/>
  </cols>
  <sheetData>
    <row r="1" spans="1:102" s="1" customFormat="1" ht="13.2">
      <c r="BO1" s="1" t="s">
        <v>93</v>
      </c>
    </row>
    <row r="2" spans="1:102" s="1" customFormat="1" ht="13.2">
      <c r="BO2" s="90" t="s">
        <v>1</v>
      </c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</row>
    <row r="3" spans="1:102" s="1" customFormat="1" ht="13.2"/>
    <row r="4" spans="1:102" s="2" customFormat="1" ht="12">
      <c r="BO4" s="2" t="s">
        <v>2</v>
      </c>
    </row>
    <row r="5" spans="1:102" s="2" customFormat="1" ht="12">
      <c r="BO5" s="2" t="s">
        <v>3</v>
      </c>
    </row>
    <row r="6" spans="1:102" s="1" customFormat="1" ht="13.2"/>
    <row r="7" spans="1:102" s="3" customFormat="1" ht="16.8"/>
    <row r="8" spans="1:102" s="5" customFormat="1" ht="17.399999999999999">
      <c r="A8" s="91" t="s">
        <v>85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</row>
    <row r="9" spans="1:102" s="6" customFormat="1" ht="69.75" customHeight="1">
      <c r="A9" s="92" t="s">
        <v>94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</row>
    <row r="10" spans="1:102" s="3" customFormat="1" ht="16.8"/>
    <row r="11" spans="1:102" s="8" customFormat="1" ht="173.25" customHeight="1">
      <c r="A11" s="93" t="s">
        <v>52</v>
      </c>
      <c r="B11" s="93"/>
      <c r="C11" s="93"/>
      <c r="D11" s="93"/>
      <c r="E11" s="93"/>
      <c r="F11" s="93"/>
      <c r="G11" s="93"/>
      <c r="H11" s="93" t="s">
        <v>87</v>
      </c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 t="s">
        <v>95</v>
      </c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 t="s">
        <v>96</v>
      </c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 t="s">
        <v>97</v>
      </c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</row>
    <row r="12" spans="1:102" s="9" customFormat="1" ht="59.25" customHeight="1">
      <c r="A12" s="74" t="s">
        <v>35</v>
      </c>
      <c r="B12" s="74"/>
      <c r="C12" s="74"/>
      <c r="D12" s="74"/>
      <c r="E12" s="74"/>
      <c r="F12" s="74"/>
      <c r="G12" s="74"/>
      <c r="H12" s="75" t="s">
        <v>98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</row>
    <row r="13" spans="1:102" s="9" customFormat="1" ht="24.75" customHeight="1">
      <c r="A13" s="74"/>
      <c r="B13" s="74"/>
      <c r="C13" s="74"/>
      <c r="D13" s="74"/>
      <c r="E13" s="74"/>
      <c r="F13" s="74"/>
      <c r="G13" s="74"/>
      <c r="H13" s="96" t="s">
        <v>99</v>
      </c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81">
        <v>10598.12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>
        <v>8.9730000000000008</v>
      </c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>
        <v>1353</v>
      </c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</row>
    <row r="14" spans="1:102" s="9" customFormat="1" ht="21" customHeight="1">
      <c r="A14" s="74"/>
      <c r="B14" s="74"/>
      <c r="C14" s="74"/>
      <c r="D14" s="74"/>
      <c r="E14" s="74"/>
      <c r="F14" s="74"/>
      <c r="G14" s="74"/>
      <c r="H14" s="96" t="s">
        <v>100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81">
        <v>5670.3</v>
      </c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>
        <v>4.0650000000000004</v>
      </c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>
        <v>426</v>
      </c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</row>
    <row r="15" spans="1:102" s="9" customFormat="1" ht="22.5" customHeight="1">
      <c r="A15" s="74"/>
      <c r="B15" s="74"/>
      <c r="C15" s="74"/>
      <c r="D15" s="74"/>
      <c r="E15" s="74"/>
      <c r="F15" s="74"/>
      <c r="G15" s="74"/>
      <c r="H15" s="96" t="s">
        <v>101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74">
        <v>0</v>
      </c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>
        <v>0</v>
      </c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>
        <v>0</v>
      </c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</row>
    <row r="16" spans="1:102" s="9" customFormat="1" ht="53.25" customHeight="1">
      <c r="A16" s="74" t="s">
        <v>38</v>
      </c>
      <c r="B16" s="74"/>
      <c r="C16" s="74"/>
      <c r="D16" s="74"/>
      <c r="E16" s="74"/>
      <c r="F16" s="74"/>
      <c r="G16" s="74"/>
      <c r="H16" s="75" t="s">
        <v>102</v>
      </c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</row>
    <row r="17" spans="1:102" s="9" customFormat="1" ht="23.25" customHeight="1">
      <c r="A17" s="74"/>
      <c r="B17" s="74"/>
      <c r="C17" s="74"/>
      <c r="D17" s="74"/>
      <c r="E17" s="74"/>
      <c r="F17" s="74"/>
      <c r="G17" s="74"/>
      <c r="H17" s="96" t="s">
        <v>99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81">
        <v>152353.53</v>
      </c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74">
        <v>136.244</v>
      </c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>
        <v>98171</v>
      </c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</row>
    <row r="18" spans="1:102" s="9" customFormat="1" ht="21" customHeight="1">
      <c r="A18" s="74"/>
      <c r="B18" s="74"/>
      <c r="C18" s="74"/>
      <c r="D18" s="74"/>
      <c r="E18" s="74"/>
      <c r="F18" s="74"/>
      <c r="G18" s="74"/>
      <c r="H18" s="96" t="s">
        <v>100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81">
        <v>22700.76</v>
      </c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74">
        <v>19.626999999999999</v>
      </c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>
        <v>2522.1</v>
      </c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</row>
    <row r="19" spans="1:102" s="9" customFormat="1" ht="23.25" customHeight="1">
      <c r="A19" s="74"/>
      <c r="B19" s="74"/>
      <c r="C19" s="74"/>
      <c r="D19" s="74"/>
      <c r="E19" s="74"/>
      <c r="F19" s="74"/>
      <c r="G19" s="74"/>
      <c r="H19" s="96" t="s">
        <v>101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74">
        <v>0</v>
      </c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>
        <v>0</v>
      </c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>
        <v>0</v>
      </c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</row>
  </sheetData>
  <mergeCells count="42">
    <mergeCell ref="BO2:CX2"/>
    <mergeCell ref="A8:CX8"/>
    <mergeCell ref="A9:CX9"/>
    <mergeCell ref="AH11:BD11"/>
    <mergeCell ref="BE11:CA11"/>
    <mergeCell ref="CB11:CX11"/>
    <mergeCell ref="H11:AG11"/>
    <mergeCell ref="A11:G11"/>
    <mergeCell ref="CB12:CX12"/>
    <mergeCell ref="H13:AG13"/>
    <mergeCell ref="AH13:BD13"/>
    <mergeCell ref="BE13:CA13"/>
    <mergeCell ref="CB13:CX13"/>
    <mergeCell ref="CB14:CX14"/>
    <mergeCell ref="H15:AG15"/>
    <mergeCell ref="AH15:BD15"/>
    <mergeCell ref="BE15:CA15"/>
    <mergeCell ref="CB15:CX15"/>
    <mergeCell ref="CB16:CX16"/>
    <mergeCell ref="H17:AG17"/>
    <mergeCell ref="AH17:BD17"/>
    <mergeCell ref="BE17:CA17"/>
    <mergeCell ref="CB17:CX17"/>
    <mergeCell ref="CB18:CX18"/>
    <mergeCell ref="H19:AG19"/>
    <mergeCell ref="AH19:BD19"/>
    <mergeCell ref="BE19:CA19"/>
    <mergeCell ref="CB19:CX19"/>
    <mergeCell ref="A12:G15"/>
    <mergeCell ref="A16:G19"/>
    <mergeCell ref="H18:AG18"/>
    <mergeCell ref="AH18:BD18"/>
    <mergeCell ref="BE18:CA18"/>
    <mergeCell ref="H16:AG16"/>
    <mergeCell ref="AH16:BD16"/>
    <mergeCell ref="BE16:CA16"/>
    <mergeCell ref="H14:AG14"/>
    <mergeCell ref="AH14:BD14"/>
    <mergeCell ref="BE14:CA14"/>
    <mergeCell ref="H12:AG12"/>
    <mergeCell ref="AH12:BD12"/>
    <mergeCell ref="BE12:CA12"/>
  </mergeCells>
  <pageMargins left="0.7" right="0.7" top="0.75" bottom="0.75" header="0.3" footer="0.3"/>
  <pageSetup paperSize="9"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6"/>
  <sheetViews>
    <sheetView topLeftCell="A15" zoomScaleNormal="100" workbookViewId="0">
      <selection activeCell="EM19" sqref="EM19"/>
    </sheetView>
  </sheetViews>
  <sheetFormatPr defaultColWidth="0.88671875" defaultRowHeight="13.8"/>
  <cols>
    <col min="1" max="19" width="0.88671875" style="7"/>
    <col min="20" max="20" width="0.88671875" style="7" customWidth="1"/>
    <col min="21" max="21" width="10.5546875" style="7" customWidth="1"/>
    <col min="22" max="275" width="0.88671875" style="7"/>
    <col min="276" max="276" width="0.88671875" style="7" customWidth="1"/>
    <col min="277" max="277" width="10.5546875" style="7" customWidth="1"/>
    <col min="278" max="531" width="0.88671875" style="7"/>
    <col min="532" max="532" width="0.88671875" style="7" customWidth="1"/>
    <col min="533" max="533" width="10.5546875" style="7" customWidth="1"/>
    <col min="534" max="787" width="0.88671875" style="7"/>
    <col min="788" max="788" width="0.88671875" style="7" customWidth="1"/>
    <col min="789" max="789" width="10.5546875" style="7" customWidth="1"/>
    <col min="790" max="1043" width="0.88671875" style="7"/>
    <col min="1044" max="1044" width="0.88671875" style="7" customWidth="1"/>
    <col min="1045" max="1045" width="10.5546875" style="7" customWidth="1"/>
    <col min="1046" max="1299" width="0.88671875" style="7"/>
    <col min="1300" max="1300" width="0.88671875" style="7" customWidth="1"/>
    <col min="1301" max="1301" width="10.5546875" style="7" customWidth="1"/>
    <col min="1302" max="1555" width="0.88671875" style="7"/>
    <col min="1556" max="1556" width="0.88671875" style="7" customWidth="1"/>
    <col min="1557" max="1557" width="10.5546875" style="7" customWidth="1"/>
    <col min="1558" max="1811" width="0.88671875" style="7"/>
    <col min="1812" max="1812" width="0.88671875" style="7" customWidth="1"/>
    <col min="1813" max="1813" width="10.5546875" style="7" customWidth="1"/>
    <col min="1814" max="2067" width="0.88671875" style="7"/>
    <col min="2068" max="2068" width="0.88671875" style="7" customWidth="1"/>
    <col min="2069" max="2069" width="10.5546875" style="7" customWidth="1"/>
    <col min="2070" max="2323" width="0.88671875" style="7"/>
    <col min="2324" max="2324" width="0.88671875" style="7" customWidth="1"/>
    <col min="2325" max="2325" width="10.5546875" style="7" customWidth="1"/>
    <col min="2326" max="2579" width="0.88671875" style="7"/>
    <col min="2580" max="2580" width="0.88671875" style="7" customWidth="1"/>
    <col min="2581" max="2581" width="10.5546875" style="7" customWidth="1"/>
    <col min="2582" max="2835" width="0.88671875" style="7"/>
    <col min="2836" max="2836" width="0.88671875" style="7" customWidth="1"/>
    <col min="2837" max="2837" width="10.5546875" style="7" customWidth="1"/>
    <col min="2838" max="3091" width="0.88671875" style="7"/>
    <col min="3092" max="3092" width="0.88671875" style="7" customWidth="1"/>
    <col min="3093" max="3093" width="10.5546875" style="7" customWidth="1"/>
    <col min="3094" max="3347" width="0.88671875" style="7"/>
    <col min="3348" max="3348" width="0.88671875" style="7" customWidth="1"/>
    <col min="3349" max="3349" width="10.5546875" style="7" customWidth="1"/>
    <col min="3350" max="3603" width="0.88671875" style="7"/>
    <col min="3604" max="3604" width="0.88671875" style="7" customWidth="1"/>
    <col min="3605" max="3605" width="10.5546875" style="7" customWidth="1"/>
    <col min="3606" max="3859" width="0.88671875" style="7"/>
    <col min="3860" max="3860" width="0.88671875" style="7" customWidth="1"/>
    <col min="3861" max="3861" width="10.5546875" style="7" customWidth="1"/>
    <col min="3862" max="4115" width="0.88671875" style="7"/>
    <col min="4116" max="4116" width="0.88671875" style="7" customWidth="1"/>
    <col min="4117" max="4117" width="10.5546875" style="7" customWidth="1"/>
    <col min="4118" max="4371" width="0.88671875" style="7"/>
    <col min="4372" max="4372" width="0.88671875" style="7" customWidth="1"/>
    <col min="4373" max="4373" width="10.5546875" style="7" customWidth="1"/>
    <col min="4374" max="4627" width="0.88671875" style="7"/>
    <col min="4628" max="4628" width="0.88671875" style="7" customWidth="1"/>
    <col min="4629" max="4629" width="10.5546875" style="7" customWidth="1"/>
    <col min="4630" max="4883" width="0.88671875" style="7"/>
    <col min="4884" max="4884" width="0.88671875" style="7" customWidth="1"/>
    <col min="4885" max="4885" width="10.5546875" style="7" customWidth="1"/>
    <col min="4886" max="5139" width="0.88671875" style="7"/>
    <col min="5140" max="5140" width="0.88671875" style="7" customWidth="1"/>
    <col min="5141" max="5141" width="10.5546875" style="7" customWidth="1"/>
    <col min="5142" max="5395" width="0.88671875" style="7"/>
    <col min="5396" max="5396" width="0.88671875" style="7" customWidth="1"/>
    <col min="5397" max="5397" width="10.5546875" style="7" customWidth="1"/>
    <col min="5398" max="5651" width="0.88671875" style="7"/>
    <col min="5652" max="5652" width="0.88671875" style="7" customWidth="1"/>
    <col min="5653" max="5653" width="10.5546875" style="7" customWidth="1"/>
    <col min="5654" max="5907" width="0.88671875" style="7"/>
    <col min="5908" max="5908" width="0.88671875" style="7" customWidth="1"/>
    <col min="5909" max="5909" width="10.5546875" style="7" customWidth="1"/>
    <col min="5910" max="6163" width="0.88671875" style="7"/>
    <col min="6164" max="6164" width="0.88671875" style="7" customWidth="1"/>
    <col min="6165" max="6165" width="10.5546875" style="7" customWidth="1"/>
    <col min="6166" max="6419" width="0.88671875" style="7"/>
    <col min="6420" max="6420" width="0.88671875" style="7" customWidth="1"/>
    <col min="6421" max="6421" width="10.5546875" style="7" customWidth="1"/>
    <col min="6422" max="6675" width="0.88671875" style="7"/>
    <col min="6676" max="6676" width="0.88671875" style="7" customWidth="1"/>
    <col min="6677" max="6677" width="10.5546875" style="7" customWidth="1"/>
    <col min="6678" max="6931" width="0.88671875" style="7"/>
    <col min="6932" max="6932" width="0.88671875" style="7" customWidth="1"/>
    <col min="6933" max="6933" width="10.5546875" style="7" customWidth="1"/>
    <col min="6934" max="7187" width="0.88671875" style="7"/>
    <col min="7188" max="7188" width="0.88671875" style="7" customWidth="1"/>
    <col min="7189" max="7189" width="10.5546875" style="7" customWidth="1"/>
    <col min="7190" max="7443" width="0.88671875" style="7"/>
    <col min="7444" max="7444" width="0.88671875" style="7" customWidth="1"/>
    <col min="7445" max="7445" width="10.5546875" style="7" customWidth="1"/>
    <col min="7446" max="7699" width="0.88671875" style="7"/>
    <col min="7700" max="7700" width="0.88671875" style="7" customWidth="1"/>
    <col min="7701" max="7701" width="10.5546875" style="7" customWidth="1"/>
    <col min="7702" max="7955" width="0.88671875" style="7"/>
    <col min="7956" max="7956" width="0.88671875" style="7" customWidth="1"/>
    <col min="7957" max="7957" width="10.5546875" style="7" customWidth="1"/>
    <col min="7958" max="8211" width="0.88671875" style="7"/>
    <col min="8212" max="8212" width="0.88671875" style="7" customWidth="1"/>
    <col min="8213" max="8213" width="10.5546875" style="7" customWidth="1"/>
    <col min="8214" max="8467" width="0.88671875" style="7"/>
    <col min="8468" max="8468" width="0.88671875" style="7" customWidth="1"/>
    <col min="8469" max="8469" width="10.5546875" style="7" customWidth="1"/>
    <col min="8470" max="8723" width="0.88671875" style="7"/>
    <col min="8724" max="8724" width="0.88671875" style="7" customWidth="1"/>
    <col min="8725" max="8725" width="10.5546875" style="7" customWidth="1"/>
    <col min="8726" max="8979" width="0.88671875" style="7"/>
    <col min="8980" max="8980" width="0.88671875" style="7" customWidth="1"/>
    <col min="8981" max="8981" width="10.5546875" style="7" customWidth="1"/>
    <col min="8982" max="9235" width="0.88671875" style="7"/>
    <col min="9236" max="9236" width="0.88671875" style="7" customWidth="1"/>
    <col min="9237" max="9237" width="10.5546875" style="7" customWidth="1"/>
    <col min="9238" max="9491" width="0.88671875" style="7"/>
    <col min="9492" max="9492" width="0.88671875" style="7" customWidth="1"/>
    <col min="9493" max="9493" width="10.5546875" style="7" customWidth="1"/>
    <col min="9494" max="9747" width="0.88671875" style="7"/>
    <col min="9748" max="9748" width="0.88671875" style="7" customWidth="1"/>
    <col min="9749" max="9749" width="10.5546875" style="7" customWidth="1"/>
    <col min="9750" max="10003" width="0.88671875" style="7"/>
    <col min="10004" max="10004" width="0.88671875" style="7" customWidth="1"/>
    <col min="10005" max="10005" width="10.5546875" style="7" customWidth="1"/>
    <col min="10006" max="10259" width="0.88671875" style="7"/>
    <col min="10260" max="10260" width="0.88671875" style="7" customWidth="1"/>
    <col min="10261" max="10261" width="10.5546875" style="7" customWidth="1"/>
    <col min="10262" max="10515" width="0.88671875" style="7"/>
    <col min="10516" max="10516" width="0.88671875" style="7" customWidth="1"/>
    <col min="10517" max="10517" width="10.5546875" style="7" customWidth="1"/>
    <col min="10518" max="10771" width="0.88671875" style="7"/>
    <col min="10772" max="10772" width="0.88671875" style="7" customWidth="1"/>
    <col min="10773" max="10773" width="10.5546875" style="7" customWidth="1"/>
    <col min="10774" max="11027" width="0.88671875" style="7"/>
    <col min="11028" max="11028" width="0.88671875" style="7" customWidth="1"/>
    <col min="11029" max="11029" width="10.5546875" style="7" customWidth="1"/>
    <col min="11030" max="11283" width="0.88671875" style="7"/>
    <col min="11284" max="11284" width="0.88671875" style="7" customWidth="1"/>
    <col min="11285" max="11285" width="10.5546875" style="7" customWidth="1"/>
    <col min="11286" max="11539" width="0.88671875" style="7"/>
    <col min="11540" max="11540" width="0.88671875" style="7" customWidth="1"/>
    <col min="11541" max="11541" width="10.5546875" style="7" customWidth="1"/>
    <col min="11542" max="11795" width="0.88671875" style="7"/>
    <col min="11796" max="11796" width="0.88671875" style="7" customWidth="1"/>
    <col min="11797" max="11797" width="10.5546875" style="7" customWidth="1"/>
    <col min="11798" max="12051" width="0.88671875" style="7"/>
    <col min="12052" max="12052" width="0.88671875" style="7" customWidth="1"/>
    <col min="12053" max="12053" width="10.5546875" style="7" customWidth="1"/>
    <col min="12054" max="12307" width="0.88671875" style="7"/>
    <col min="12308" max="12308" width="0.88671875" style="7" customWidth="1"/>
    <col min="12309" max="12309" width="10.5546875" style="7" customWidth="1"/>
    <col min="12310" max="12563" width="0.88671875" style="7"/>
    <col min="12564" max="12564" width="0.88671875" style="7" customWidth="1"/>
    <col min="12565" max="12565" width="10.5546875" style="7" customWidth="1"/>
    <col min="12566" max="12819" width="0.88671875" style="7"/>
    <col min="12820" max="12820" width="0.88671875" style="7" customWidth="1"/>
    <col min="12821" max="12821" width="10.5546875" style="7" customWidth="1"/>
    <col min="12822" max="13075" width="0.88671875" style="7"/>
    <col min="13076" max="13076" width="0.88671875" style="7" customWidth="1"/>
    <col min="13077" max="13077" width="10.5546875" style="7" customWidth="1"/>
    <col min="13078" max="13331" width="0.88671875" style="7"/>
    <col min="13332" max="13332" width="0.88671875" style="7" customWidth="1"/>
    <col min="13333" max="13333" width="10.5546875" style="7" customWidth="1"/>
    <col min="13334" max="13587" width="0.88671875" style="7"/>
    <col min="13588" max="13588" width="0.88671875" style="7" customWidth="1"/>
    <col min="13589" max="13589" width="10.5546875" style="7" customWidth="1"/>
    <col min="13590" max="13843" width="0.88671875" style="7"/>
    <col min="13844" max="13844" width="0.88671875" style="7" customWidth="1"/>
    <col min="13845" max="13845" width="10.5546875" style="7" customWidth="1"/>
    <col min="13846" max="14099" width="0.88671875" style="7"/>
    <col min="14100" max="14100" width="0.88671875" style="7" customWidth="1"/>
    <col min="14101" max="14101" width="10.5546875" style="7" customWidth="1"/>
    <col min="14102" max="14355" width="0.88671875" style="7"/>
    <col min="14356" max="14356" width="0.88671875" style="7" customWidth="1"/>
    <col min="14357" max="14357" width="10.5546875" style="7" customWidth="1"/>
    <col min="14358" max="14611" width="0.88671875" style="7"/>
    <col min="14612" max="14612" width="0.88671875" style="7" customWidth="1"/>
    <col min="14613" max="14613" width="10.5546875" style="7" customWidth="1"/>
    <col min="14614" max="14867" width="0.88671875" style="7"/>
    <col min="14868" max="14868" width="0.88671875" style="7" customWidth="1"/>
    <col min="14869" max="14869" width="10.5546875" style="7" customWidth="1"/>
    <col min="14870" max="15123" width="0.88671875" style="7"/>
    <col min="15124" max="15124" width="0.88671875" style="7" customWidth="1"/>
    <col min="15125" max="15125" width="10.5546875" style="7" customWidth="1"/>
    <col min="15126" max="15379" width="0.88671875" style="7"/>
    <col min="15380" max="15380" width="0.88671875" style="7" customWidth="1"/>
    <col min="15381" max="15381" width="10.5546875" style="7" customWidth="1"/>
    <col min="15382" max="15635" width="0.88671875" style="7"/>
    <col min="15636" max="15636" width="0.88671875" style="7" customWidth="1"/>
    <col min="15637" max="15637" width="10.5546875" style="7" customWidth="1"/>
    <col min="15638" max="15891" width="0.88671875" style="7"/>
    <col min="15892" max="15892" width="0.88671875" style="7" customWidth="1"/>
    <col min="15893" max="15893" width="10.5546875" style="7" customWidth="1"/>
    <col min="15894" max="16147" width="0.88671875" style="7"/>
    <col min="16148" max="16148" width="0.88671875" style="7" customWidth="1"/>
    <col min="16149" max="16149" width="10.5546875" style="7" customWidth="1"/>
    <col min="16150" max="16384" width="0.88671875" style="7"/>
  </cols>
  <sheetData>
    <row r="1" spans="1:102" s="1" customFormat="1" ht="13.2">
      <c r="BN1" s="1" t="s">
        <v>103</v>
      </c>
    </row>
    <row r="2" spans="1:102" s="1" customFormat="1" ht="13.2">
      <c r="BN2" s="90" t="s">
        <v>1</v>
      </c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</row>
    <row r="3" spans="1:102" s="1" customFormat="1" ht="13.2"/>
    <row r="4" spans="1:102" s="2" customFormat="1" ht="12">
      <c r="BN4" s="2" t="s">
        <v>2</v>
      </c>
    </row>
    <row r="5" spans="1:102" s="2" customFormat="1" ht="12">
      <c r="BN5" s="2" t="s">
        <v>3</v>
      </c>
    </row>
    <row r="6" spans="1:102" s="1" customFormat="1" ht="13.2"/>
    <row r="7" spans="1:102" s="3" customFormat="1" ht="16.8"/>
    <row r="8" spans="1:102" s="5" customFormat="1" ht="17.399999999999999">
      <c r="A8" s="91" t="s">
        <v>104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</row>
    <row r="9" spans="1:102" s="6" customFormat="1" ht="48" customHeight="1">
      <c r="A9" s="92" t="s">
        <v>105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</row>
    <row r="11" spans="1:102" s="11" customFormat="1" ht="28.5" customHeight="1">
      <c r="A11" s="102" t="s">
        <v>52</v>
      </c>
      <c r="B11" s="102"/>
      <c r="C11" s="102"/>
      <c r="D11" s="102"/>
      <c r="E11" s="102"/>
      <c r="F11" s="102"/>
      <c r="G11" s="102" t="s">
        <v>106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 t="s">
        <v>107</v>
      </c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 t="s">
        <v>108</v>
      </c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 t="s">
        <v>109</v>
      </c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</row>
    <row r="12" spans="1:102" s="11" customFormat="1" ht="32.2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 t="s">
        <v>99</v>
      </c>
      <c r="W12" s="102"/>
      <c r="X12" s="102"/>
      <c r="Y12" s="102"/>
      <c r="Z12" s="102"/>
      <c r="AA12" s="102"/>
      <c r="AB12" s="102"/>
      <c r="AC12" s="102"/>
      <c r="AD12" s="102"/>
      <c r="AE12" s="102" t="s">
        <v>100</v>
      </c>
      <c r="AF12" s="102"/>
      <c r="AG12" s="102"/>
      <c r="AH12" s="102"/>
      <c r="AI12" s="102"/>
      <c r="AJ12" s="102"/>
      <c r="AK12" s="102"/>
      <c r="AL12" s="102"/>
      <c r="AM12" s="102"/>
      <c r="AN12" s="102" t="s">
        <v>110</v>
      </c>
      <c r="AO12" s="102"/>
      <c r="AP12" s="102"/>
      <c r="AQ12" s="102"/>
      <c r="AR12" s="102"/>
      <c r="AS12" s="102"/>
      <c r="AT12" s="102"/>
      <c r="AU12" s="102"/>
      <c r="AV12" s="102"/>
      <c r="AW12" s="102" t="s">
        <v>99</v>
      </c>
      <c r="AX12" s="102"/>
      <c r="AY12" s="102"/>
      <c r="AZ12" s="102"/>
      <c r="BA12" s="102"/>
      <c r="BB12" s="102"/>
      <c r="BC12" s="102"/>
      <c r="BD12" s="102"/>
      <c r="BE12" s="102"/>
      <c r="BF12" s="102" t="s">
        <v>100</v>
      </c>
      <c r="BG12" s="102"/>
      <c r="BH12" s="102"/>
      <c r="BI12" s="102"/>
      <c r="BJ12" s="102"/>
      <c r="BK12" s="102"/>
      <c r="BL12" s="102"/>
      <c r="BM12" s="102"/>
      <c r="BN12" s="102"/>
      <c r="BO12" s="102" t="s">
        <v>110</v>
      </c>
      <c r="BP12" s="102"/>
      <c r="BQ12" s="102"/>
      <c r="BR12" s="102"/>
      <c r="BS12" s="102"/>
      <c r="BT12" s="102"/>
      <c r="BU12" s="102"/>
      <c r="BV12" s="102"/>
      <c r="BW12" s="102"/>
      <c r="BX12" s="102" t="s">
        <v>99</v>
      </c>
      <c r="BY12" s="102"/>
      <c r="BZ12" s="102"/>
      <c r="CA12" s="102"/>
      <c r="CB12" s="102"/>
      <c r="CC12" s="102"/>
      <c r="CD12" s="102"/>
      <c r="CE12" s="102"/>
      <c r="CF12" s="102"/>
      <c r="CG12" s="102" t="s">
        <v>100</v>
      </c>
      <c r="CH12" s="102"/>
      <c r="CI12" s="102"/>
      <c r="CJ12" s="102"/>
      <c r="CK12" s="102"/>
      <c r="CL12" s="102"/>
      <c r="CM12" s="102"/>
      <c r="CN12" s="102"/>
      <c r="CO12" s="102"/>
      <c r="CP12" s="102" t="s">
        <v>110</v>
      </c>
      <c r="CQ12" s="102"/>
      <c r="CR12" s="102"/>
      <c r="CS12" s="102"/>
      <c r="CT12" s="102"/>
      <c r="CU12" s="102"/>
      <c r="CV12" s="102"/>
      <c r="CW12" s="102"/>
      <c r="CX12" s="102"/>
    </row>
    <row r="13" spans="1:102" s="12" customFormat="1" ht="33" customHeight="1">
      <c r="A13" s="98" t="s">
        <v>35</v>
      </c>
      <c r="B13" s="98"/>
      <c r="C13" s="98"/>
      <c r="D13" s="98"/>
      <c r="E13" s="98"/>
      <c r="F13" s="98"/>
      <c r="G13" s="100" t="s">
        <v>117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98">
        <v>1500</v>
      </c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>
        <v>11507.86</v>
      </c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>
        <v>1052.9100000000001</v>
      </c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</row>
    <row r="14" spans="1:102" s="12" customFormat="1" ht="16.5" customHeight="1">
      <c r="A14" s="98"/>
      <c r="B14" s="98"/>
      <c r="C14" s="98"/>
      <c r="D14" s="98"/>
      <c r="E14" s="98"/>
      <c r="F14" s="98"/>
      <c r="G14" s="101" t="s">
        <v>111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98">
        <v>1350</v>
      </c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>
        <v>10931.6</v>
      </c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>
        <v>629.24</v>
      </c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</row>
    <row r="15" spans="1:102" s="12" customFormat="1" ht="31.5" customHeight="1">
      <c r="A15" s="98" t="s">
        <v>38</v>
      </c>
      <c r="B15" s="98"/>
      <c r="C15" s="98"/>
      <c r="D15" s="98"/>
      <c r="E15" s="98"/>
      <c r="F15" s="98"/>
      <c r="G15" s="100" t="s">
        <v>118</v>
      </c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98">
        <v>45</v>
      </c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>
        <v>1976.8</v>
      </c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>
        <v>1783.6</v>
      </c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</row>
    <row r="16" spans="1:102" s="12" customFormat="1" ht="13.2">
      <c r="A16" s="98"/>
      <c r="B16" s="98"/>
      <c r="C16" s="98"/>
      <c r="D16" s="98"/>
      <c r="E16" s="98"/>
      <c r="F16" s="98"/>
      <c r="G16" s="101" t="s">
        <v>112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</row>
    <row r="17" spans="1:102" s="12" customFormat="1" ht="29.25" customHeight="1">
      <c r="A17" s="98" t="s">
        <v>40</v>
      </c>
      <c r="B17" s="98"/>
      <c r="C17" s="98"/>
      <c r="D17" s="98"/>
      <c r="E17" s="98"/>
      <c r="F17" s="98"/>
      <c r="G17" s="100" t="s">
        <v>119</v>
      </c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98">
        <v>9</v>
      </c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  <c r="AQ17" s="98"/>
      <c r="AR17" s="98"/>
      <c r="AS17" s="98"/>
      <c r="AT17" s="98"/>
      <c r="AU17" s="98"/>
      <c r="AV17" s="98"/>
      <c r="AW17" s="98">
        <v>2196.29</v>
      </c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>
        <v>2108.6799999999998</v>
      </c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</row>
    <row r="18" spans="1:102" s="12" customFormat="1" ht="29.25" customHeight="1">
      <c r="A18" s="98"/>
      <c r="B18" s="98"/>
      <c r="C18" s="98"/>
      <c r="D18" s="98"/>
      <c r="E18" s="98"/>
      <c r="F18" s="98"/>
      <c r="G18" s="101" t="s">
        <v>120</v>
      </c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</row>
    <row r="19" spans="1:102" s="12" customFormat="1" ht="28.5" customHeight="1">
      <c r="A19" s="98" t="s">
        <v>46</v>
      </c>
      <c r="B19" s="98"/>
      <c r="C19" s="98"/>
      <c r="D19" s="98"/>
      <c r="E19" s="98"/>
      <c r="F19" s="98"/>
      <c r="G19" s="100" t="s">
        <v>121</v>
      </c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98"/>
      <c r="W19" s="98"/>
      <c r="X19" s="98"/>
      <c r="Y19" s="98"/>
      <c r="Z19" s="98"/>
      <c r="AA19" s="98"/>
      <c r="AB19" s="98"/>
      <c r="AC19" s="98"/>
      <c r="AD19" s="98"/>
      <c r="AE19" s="98">
        <v>1</v>
      </c>
      <c r="AF19" s="98"/>
      <c r="AG19" s="98"/>
      <c r="AH19" s="98"/>
      <c r="AI19" s="98"/>
      <c r="AJ19" s="98"/>
      <c r="AK19" s="98"/>
      <c r="AL19" s="98"/>
      <c r="AM19" s="98"/>
      <c r="AN19" s="98">
        <v>1</v>
      </c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>
        <v>1000</v>
      </c>
      <c r="BG19" s="98"/>
      <c r="BH19" s="98"/>
      <c r="BI19" s="98"/>
      <c r="BJ19" s="98"/>
      <c r="BK19" s="98"/>
      <c r="BL19" s="98"/>
      <c r="BM19" s="98"/>
      <c r="BN19" s="98"/>
      <c r="BO19" s="98">
        <v>2000</v>
      </c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>
        <v>1087.5999999999999</v>
      </c>
      <c r="CH19" s="98"/>
      <c r="CI19" s="98"/>
      <c r="CJ19" s="98"/>
      <c r="CK19" s="98"/>
      <c r="CL19" s="98"/>
      <c r="CM19" s="98"/>
      <c r="CN19" s="98"/>
      <c r="CO19" s="98"/>
      <c r="CP19" s="98">
        <v>173.49</v>
      </c>
      <c r="CQ19" s="98"/>
      <c r="CR19" s="98"/>
      <c r="CS19" s="98"/>
      <c r="CT19" s="98"/>
      <c r="CU19" s="98"/>
      <c r="CV19" s="98"/>
      <c r="CW19" s="98"/>
      <c r="CX19" s="98"/>
    </row>
    <row r="20" spans="1:102" s="12" customFormat="1" ht="27.75" customHeight="1">
      <c r="A20" s="98"/>
      <c r="B20" s="98"/>
      <c r="C20" s="98"/>
      <c r="D20" s="98"/>
      <c r="E20" s="98"/>
      <c r="F20" s="98"/>
      <c r="G20" s="101" t="s">
        <v>120</v>
      </c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</row>
    <row r="21" spans="1:102" s="12" customFormat="1" ht="35.25" customHeight="1">
      <c r="A21" s="98" t="s">
        <v>48</v>
      </c>
      <c r="B21" s="98"/>
      <c r="C21" s="98"/>
      <c r="D21" s="98"/>
      <c r="E21" s="98"/>
      <c r="F21" s="98"/>
      <c r="G21" s="100" t="s">
        <v>122</v>
      </c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</row>
    <row r="22" spans="1:102" s="12" customFormat="1" ht="27" customHeight="1">
      <c r="A22" s="98"/>
      <c r="B22" s="98"/>
      <c r="C22" s="98"/>
      <c r="D22" s="98"/>
      <c r="E22" s="98"/>
      <c r="F22" s="98"/>
      <c r="G22" s="101" t="s">
        <v>120</v>
      </c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</row>
    <row r="23" spans="1:102" s="12" customFormat="1" ht="48" customHeight="1">
      <c r="A23" s="98" t="s">
        <v>50</v>
      </c>
      <c r="B23" s="98"/>
      <c r="C23" s="98"/>
      <c r="D23" s="98"/>
      <c r="E23" s="98"/>
      <c r="F23" s="98"/>
      <c r="G23" s="100" t="s">
        <v>113</v>
      </c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</row>
    <row r="25" spans="1:102" ht="36" customHeight="1">
      <c r="A25" s="99" t="s">
        <v>114</v>
      </c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</row>
    <row r="26" spans="1:102" ht="92.25" customHeight="1">
      <c r="A26" s="97" t="s">
        <v>115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</row>
  </sheetData>
  <mergeCells count="135">
    <mergeCell ref="BN2:CX2"/>
    <mergeCell ref="A8:CX8"/>
    <mergeCell ref="A9:CX9"/>
    <mergeCell ref="A11:F12"/>
    <mergeCell ref="G11:U12"/>
    <mergeCell ref="V11:AV11"/>
    <mergeCell ref="AW11:BW11"/>
    <mergeCell ref="BX11:CX11"/>
    <mergeCell ref="V12:AD12"/>
    <mergeCell ref="AE12:AM12"/>
    <mergeCell ref="CP12:CX12"/>
    <mergeCell ref="AN12:AV12"/>
    <mergeCell ref="AW12:BE12"/>
    <mergeCell ref="BF12:BN12"/>
    <mergeCell ref="BO12:BW12"/>
    <mergeCell ref="BX12:CF12"/>
    <mergeCell ref="CG12:CO12"/>
    <mergeCell ref="A13:F14"/>
    <mergeCell ref="G13:U13"/>
    <mergeCell ref="V13:AD13"/>
    <mergeCell ref="AE13:AM13"/>
    <mergeCell ref="AN13:AV13"/>
    <mergeCell ref="AW13:BE13"/>
    <mergeCell ref="BF13:BN13"/>
    <mergeCell ref="BO13:BW13"/>
    <mergeCell ref="BX13:CF13"/>
    <mergeCell ref="CG13:CO13"/>
    <mergeCell ref="CP13:CX13"/>
    <mergeCell ref="G14:U14"/>
    <mergeCell ref="V14:AD14"/>
    <mergeCell ref="AE14:AM14"/>
    <mergeCell ref="AN14:AV14"/>
    <mergeCell ref="AW14:BE14"/>
    <mergeCell ref="BF14:BN14"/>
    <mergeCell ref="BO14:BW14"/>
    <mergeCell ref="BX14:CF14"/>
    <mergeCell ref="CG14:CO14"/>
    <mergeCell ref="CP14:CX14"/>
    <mergeCell ref="A15:F16"/>
    <mergeCell ref="G15:U15"/>
    <mergeCell ref="V15:AD15"/>
    <mergeCell ref="AE15:AM15"/>
    <mergeCell ref="AN15:AV15"/>
    <mergeCell ref="AW15:BE15"/>
    <mergeCell ref="BF15:BN15"/>
    <mergeCell ref="BO15:BW15"/>
    <mergeCell ref="BX15:CF15"/>
    <mergeCell ref="CG15:CO15"/>
    <mergeCell ref="CP15:CX15"/>
    <mergeCell ref="G16:U16"/>
    <mergeCell ref="V16:AD16"/>
    <mergeCell ref="AE16:AM16"/>
    <mergeCell ref="AN16:AV16"/>
    <mergeCell ref="AW16:BE16"/>
    <mergeCell ref="BF16:BN16"/>
    <mergeCell ref="BO16:BW16"/>
    <mergeCell ref="BX16:CF16"/>
    <mergeCell ref="CG16:CO16"/>
    <mergeCell ref="CP16:CX16"/>
    <mergeCell ref="A17:F18"/>
    <mergeCell ref="G17:U17"/>
    <mergeCell ref="V17:AD17"/>
    <mergeCell ref="AE17:AM17"/>
    <mergeCell ref="AN17:AV17"/>
    <mergeCell ref="AW17:BE17"/>
    <mergeCell ref="BF17:BN17"/>
    <mergeCell ref="BO17:BW17"/>
    <mergeCell ref="BX17:CF17"/>
    <mergeCell ref="CG17:CO17"/>
    <mergeCell ref="CP17:CX17"/>
    <mergeCell ref="G18:U18"/>
    <mergeCell ref="V18:AD18"/>
    <mergeCell ref="AE18:AM18"/>
    <mergeCell ref="AN18:AV18"/>
    <mergeCell ref="AW18:BE18"/>
    <mergeCell ref="BF18:BN18"/>
    <mergeCell ref="BO18:BW18"/>
    <mergeCell ref="BX18:CF18"/>
    <mergeCell ref="CG18:CO18"/>
    <mergeCell ref="CP18:CX18"/>
    <mergeCell ref="A19:F20"/>
    <mergeCell ref="G19:U19"/>
    <mergeCell ref="V19:AD19"/>
    <mergeCell ref="AE19:AM19"/>
    <mergeCell ref="AN19:AV19"/>
    <mergeCell ref="AW19:BE19"/>
    <mergeCell ref="G21:U21"/>
    <mergeCell ref="V21:AD21"/>
    <mergeCell ref="AE21:AM21"/>
    <mergeCell ref="AN21:AV21"/>
    <mergeCell ref="AW21:BE21"/>
    <mergeCell ref="BF19:BN19"/>
    <mergeCell ref="BO19:BW19"/>
    <mergeCell ref="BX19:CF19"/>
    <mergeCell ref="CG19:CO19"/>
    <mergeCell ref="CP19:CX19"/>
    <mergeCell ref="G20:U20"/>
    <mergeCell ref="V20:AD20"/>
    <mergeCell ref="AE20:AM20"/>
    <mergeCell ref="AN20:AV20"/>
    <mergeCell ref="AW20:BE20"/>
    <mergeCell ref="BF21:BN21"/>
    <mergeCell ref="BO21:BW21"/>
    <mergeCell ref="BX21:CF21"/>
    <mergeCell ref="CG21:CO21"/>
    <mergeCell ref="CP21:CX21"/>
    <mergeCell ref="BF20:BN20"/>
    <mergeCell ref="BO20:BW20"/>
    <mergeCell ref="BX20:CF20"/>
    <mergeCell ref="CG20:CO20"/>
    <mergeCell ref="CP20:CX20"/>
    <mergeCell ref="A26:CX26"/>
    <mergeCell ref="BF23:BN23"/>
    <mergeCell ref="BO23:BW23"/>
    <mergeCell ref="BX23:CF23"/>
    <mergeCell ref="CG23:CO23"/>
    <mergeCell ref="CP23:CX23"/>
    <mergeCell ref="A25:CX25"/>
    <mergeCell ref="BO22:BW22"/>
    <mergeCell ref="BX22:CF22"/>
    <mergeCell ref="CG22:CO22"/>
    <mergeCell ref="CP22:CX22"/>
    <mergeCell ref="A23:F23"/>
    <mergeCell ref="G23:U23"/>
    <mergeCell ref="V23:AD23"/>
    <mergeCell ref="AE23:AM23"/>
    <mergeCell ref="AN23:AV23"/>
    <mergeCell ref="AW23:BE23"/>
    <mergeCell ref="G22:U22"/>
    <mergeCell ref="V22:AD22"/>
    <mergeCell ref="AE22:AM22"/>
    <mergeCell ref="AN22:AV22"/>
    <mergeCell ref="AW22:BE22"/>
    <mergeCell ref="BF22:BN22"/>
    <mergeCell ref="A21:F22"/>
  </mergeCells>
  <pageMargins left="0.7" right="0.7" top="0.75" bottom="0.75" header="0.3" footer="0.3"/>
  <pageSetup paperSize="9" scale="40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7"/>
  <sheetViews>
    <sheetView view="pageBreakPreview" topLeftCell="A10" zoomScale="60" zoomScaleNormal="100" workbookViewId="0">
      <selection activeCell="GZ18" sqref="GZ18"/>
    </sheetView>
  </sheetViews>
  <sheetFormatPr defaultColWidth="0.88671875" defaultRowHeight="13.8"/>
  <cols>
    <col min="1" max="77" width="0.88671875" style="7"/>
    <col min="78" max="79" width="0.88671875" style="7" customWidth="1"/>
    <col min="80" max="101" width="0.88671875" style="7"/>
    <col min="102" max="102" width="3" style="7" customWidth="1"/>
    <col min="103" max="333" width="0.88671875" style="7"/>
    <col min="334" max="335" width="0.88671875" style="7" customWidth="1"/>
    <col min="336" max="357" width="0.88671875" style="7"/>
    <col min="358" max="358" width="3" style="7" customWidth="1"/>
    <col min="359" max="589" width="0.88671875" style="7"/>
    <col min="590" max="591" width="0.88671875" style="7" customWidth="1"/>
    <col min="592" max="613" width="0.88671875" style="7"/>
    <col min="614" max="614" width="3" style="7" customWidth="1"/>
    <col min="615" max="845" width="0.88671875" style="7"/>
    <col min="846" max="847" width="0.88671875" style="7" customWidth="1"/>
    <col min="848" max="869" width="0.88671875" style="7"/>
    <col min="870" max="870" width="3" style="7" customWidth="1"/>
    <col min="871" max="1101" width="0.88671875" style="7"/>
    <col min="1102" max="1103" width="0.88671875" style="7" customWidth="1"/>
    <col min="1104" max="1125" width="0.88671875" style="7"/>
    <col min="1126" max="1126" width="3" style="7" customWidth="1"/>
    <col min="1127" max="1357" width="0.88671875" style="7"/>
    <col min="1358" max="1359" width="0.88671875" style="7" customWidth="1"/>
    <col min="1360" max="1381" width="0.88671875" style="7"/>
    <col min="1382" max="1382" width="3" style="7" customWidth="1"/>
    <col min="1383" max="1613" width="0.88671875" style="7"/>
    <col min="1614" max="1615" width="0.88671875" style="7" customWidth="1"/>
    <col min="1616" max="1637" width="0.88671875" style="7"/>
    <col min="1638" max="1638" width="3" style="7" customWidth="1"/>
    <col min="1639" max="1869" width="0.88671875" style="7"/>
    <col min="1870" max="1871" width="0.88671875" style="7" customWidth="1"/>
    <col min="1872" max="1893" width="0.88671875" style="7"/>
    <col min="1894" max="1894" width="3" style="7" customWidth="1"/>
    <col min="1895" max="2125" width="0.88671875" style="7"/>
    <col min="2126" max="2127" width="0.88671875" style="7" customWidth="1"/>
    <col min="2128" max="2149" width="0.88671875" style="7"/>
    <col min="2150" max="2150" width="3" style="7" customWidth="1"/>
    <col min="2151" max="2381" width="0.88671875" style="7"/>
    <col min="2382" max="2383" width="0.88671875" style="7" customWidth="1"/>
    <col min="2384" max="2405" width="0.88671875" style="7"/>
    <col min="2406" max="2406" width="3" style="7" customWidth="1"/>
    <col min="2407" max="2637" width="0.88671875" style="7"/>
    <col min="2638" max="2639" width="0.88671875" style="7" customWidth="1"/>
    <col min="2640" max="2661" width="0.88671875" style="7"/>
    <col min="2662" max="2662" width="3" style="7" customWidth="1"/>
    <col min="2663" max="2893" width="0.88671875" style="7"/>
    <col min="2894" max="2895" width="0.88671875" style="7" customWidth="1"/>
    <col min="2896" max="2917" width="0.88671875" style="7"/>
    <col min="2918" max="2918" width="3" style="7" customWidth="1"/>
    <col min="2919" max="3149" width="0.88671875" style="7"/>
    <col min="3150" max="3151" width="0.88671875" style="7" customWidth="1"/>
    <col min="3152" max="3173" width="0.88671875" style="7"/>
    <col min="3174" max="3174" width="3" style="7" customWidth="1"/>
    <col min="3175" max="3405" width="0.88671875" style="7"/>
    <col min="3406" max="3407" width="0.88671875" style="7" customWidth="1"/>
    <col min="3408" max="3429" width="0.88671875" style="7"/>
    <col min="3430" max="3430" width="3" style="7" customWidth="1"/>
    <col min="3431" max="3661" width="0.88671875" style="7"/>
    <col min="3662" max="3663" width="0.88671875" style="7" customWidth="1"/>
    <col min="3664" max="3685" width="0.88671875" style="7"/>
    <col min="3686" max="3686" width="3" style="7" customWidth="1"/>
    <col min="3687" max="3917" width="0.88671875" style="7"/>
    <col min="3918" max="3919" width="0.88671875" style="7" customWidth="1"/>
    <col min="3920" max="3941" width="0.88671875" style="7"/>
    <col min="3942" max="3942" width="3" style="7" customWidth="1"/>
    <col min="3943" max="4173" width="0.88671875" style="7"/>
    <col min="4174" max="4175" width="0.88671875" style="7" customWidth="1"/>
    <col min="4176" max="4197" width="0.88671875" style="7"/>
    <col min="4198" max="4198" width="3" style="7" customWidth="1"/>
    <col min="4199" max="4429" width="0.88671875" style="7"/>
    <col min="4430" max="4431" width="0.88671875" style="7" customWidth="1"/>
    <col min="4432" max="4453" width="0.88671875" style="7"/>
    <col min="4454" max="4454" width="3" style="7" customWidth="1"/>
    <col min="4455" max="4685" width="0.88671875" style="7"/>
    <col min="4686" max="4687" width="0.88671875" style="7" customWidth="1"/>
    <col min="4688" max="4709" width="0.88671875" style="7"/>
    <col min="4710" max="4710" width="3" style="7" customWidth="1"/>
    <col min="4711" max="4941" width="0.88671875" style="7"/>
    <col min="4942" max="4943" width="0.88671875" style="7" customWidth="1"/>
    <col min="4944" max="4965" width="0.88671875" style="7"/>
    <col min="4966" max="4966" width="3" style="7" customWidth="1"/>
    <col min="4967" max="5197" width="0.88671875" style="7"/>
    <col min="5198" max="5199" width="0.88671875" style="7" customWidth="1"/>
    <col min="5200" max="5221" width="0.88671875" style="7"/>
    <col min="5222" max="5222" width="3" style="7" customWidth="1"/>
    <col min="5223" max="5453" width="0.88671875" style="7"/>
    <col min="5454" max="5455" width="0.88671875" style="7" customWidth="1"/>
    <col min="5456" max="5477" width="0.88671875" style="7"/>
    <col min="5478" max="5478" width="3" style="7" customWidth="1"/>
    <col min="5479" max="5709" width="0.88671875" style="7"/>
    <col min="5710" max="5711" width="0.88671875" style="7" customWidth="1"/>
    <col min="5712" max="5733" width="0.88671875" style="7"/>
    <col min="5734" max="5734" width="3" style="7" customWidth="1"/>
    <col min="5735" max="5965" width="0.88671875" style="7"/>
    <col min="5966" max="5967" width="0.88671875" style="7" customWidth="1"/>
    <col min="5968" max="5989" width="0.88671875" style="7"/>
    <col min="5990" max="5990" width="3" style="7" customWidth="1"/>
    <col min="5991" max="6221" width="0.88671875" style="7"/>
    <col min="6222" max="6223" width="0.88671875" style="7" customWidth="1"/>
    <col min="6224" max="6245" width="0.88671875" style="7"/>
    <col min="6246" max="6246" width="3" style="7" customWidth="1"/>
    <col min="6247" max="6477" width="0.88671875" style="7"/>
    <col min="6478" max="6479" width="0.88671875" style="7" customWidth="1"/>
    <col min="6480" max="6501" width="0.88671875" style="7"/>
    <col min="6502" max="6502" width="3" style="7" customWidth="1"/>
    <col min="6503" max="6733" width="0.88671875" style="7"/>
    <col min="6734" max="6735" width="0.88671875" style="7" customWidth="1"/>
    <col min="6736" max="6757" width="0.88671875" style="7"/>
    <col min="6758" max="6758" width="3" style="7" customWidth="1"/>
    <col min="6759" max="6989" width="0.88671875" style="7"/>
    <col min="6990" max="6991" width="0.88671875" style="7" customWidth="1"/>
    <col min="6992" max="7013" width="0.88671875" style="7"/>
    <col min="7014" max="7014" width="3" style="7" customWidth="1"/>
    <col min="7015" max="7245" width="0.88671875" style="7"/>
    <col min="7246" max="7247" width="0.88671875" style="7" customWidth="1"/>
    <col min="7248" max="7269" width="0.88671875" style="7"/>
    <col min="7270" max="7270" width="3" style="7" customWidth="1"/>
    <col min="7271" max="7501" width="0.88671875" style="7"/>
    <col min="7502" max="7503" width="0.88671875" style="7" customWidth="1"/>
    <col min="7504" max="7525" width="0.88671875" style="7"/>
    <col min="7526" max="7526" width="3" style="7" customWidth="1"/>
    <col min="7527" max="7757" width="0.88671875" style="7"/>
    <col min="7758" max="7759" width="0.88671875" style="7" customWidth="1"/>
    <col min="7760" max="7781" width="0.88671875" style="7"/>
    <col min="7782" max="7782" width="3" style="7" customWidth="1"/>
    <col min="7783" max="8013" width="0.88671875" style="7"/>
    <col min="8014" max="8015" width="0.88671875" style="7" customWidth="1"/>
    <col min="8016" max="8037" width="0.88671875" style="7"/>
    <col min="8038" max="8038" width="3" style="7" customWidth="1"/>
    <col min="8039" max="8269" width="0.88671875" style="7"/>
    <col min="8270" max="8271" width="0.88671875" style="7" customWidth="1"/>
    <col min="8272" max="8293" width="0.88671875" style="7"/>
    <col min="8294" max="8294" width="3" style="7" customWidth="1"/>
    <col min="8295" max="8525" width="0.88671875" style="7"/>
    <col min="8526" max="8527" width="0.88671875" style="7" customWidth="1"/>
    <col min="8528" max="8549" width="0.88671875" style="7"/>
    <col min="8550" max="8550" width="3" style="7" customWidth="1"/>
    <col min="8551" max="8781" width="0.88671875" style="7"/>
    <col min="8782" max="8783" width="0.88671875" style="7" customWidth="1"/>
    <col min="8784" max="8805" width="0.88671875" style="7"/>
    <col min="8806" max="8806" width="3" style="7" customWidth="1"/>
    <col min="8807" max="9037" width="0.88671875" style="7"/>
    <col min="9038" max="9039" width="0.88671875" style="7" customWidth="1"/>
    <col min="9040" max="9061" width="0.88671875" style="7"/>
    <col min="9062" max="9062" width="3" style="7" customWidth="1"/>
    <col min="9063" max="9293" width="0.88671875" style="7"/>
    <col min="9294" max="9295" width="0.88671875" style="7" customWidth="1"/>
    <col min="9296" max="9317" width="0.88671875" style="7"/>
    <col min="9318" max="9318" width="3" style="7" customWidth="1"/>
    <col min="9319" max="9549" width="0.88671875" style="7"/>
    <col min="9550" max="9551" width="0.88671875" style="7" customWidth="1"/>
    <col min="9552" max="9573" width="0.88671875" style="7"/>
    <col min="9574" max="9574" width="3" style="7" customWidth="1"/>
    <col min="9575" max="9805" width="0.88671875" style="7"/>
    <col min="9806" max="9807" width="0.88671875" style="7" customWidth="1"/>
    <col min="9808" max="9829" width="0.88671875" style="7"/>
    <col min="9830" max="9830" width="3" style="7" customWidth="1"/>
    <col min="9831" max="10061" width="0.88671875" style="7"/>
    <col min="10062" max="10063" width="0.88671875" style="7" customWidth="1"/>
    <col min="10064" max="10085" width="0.88671875" style="7"/>
    <col min="10086" max="10086" width="3" style="7" customWidth="1"/>
    <col min="10087" max="10317" width="0.88671875" style="7"/>
    <col min="10318" max="10319" width="0.88671875" style="7" customWidth="1"/>
    <col min="10320" max="10341" width="0.88671875" style="7"/>
    <col min="10342" max="10342" width="3" style="7" customWidth="1"/>
    <col min="10343" max="10573" width="0.88671875" style="7"/>
    <col min="10574" max="10575" width="0.88671875" style="7" customWidth="1"/>
    <col min="10576" max="10597" width="0.88671875" style="7"/>
    <col min="10598" max="10598" width="3" style="7" customWidth="1"/>
    <col min="10599" max="10829" width="0.88671875" style="7"/>
    <col min="10830" max="10831" width="0.88671875" style="7" customWidth="1"/>
    <col min="10832" max="10853" width="0.88671875" style="7"/>
    <col min="10854" max="10854" width="3" style="7" customWidth="1"/>
    <col min="10855" max="11085" width="0.88671875" style="7"/>
    <col min="11086" max="11087" width="0.88671875" style="7" customWidth="1"/>
    <col min="11088" max="11109" width="0.88671875" style="7"/>
    <col min="11110" max="11110" width="3" style="7" customWidth="1"/>
    <col min="11111" max="11341" width="0.88671875" style="7"/>
    <col min="11342" max="11343" width="0.88671875" style="7" customWidth="1"/>
    <col min="11344" max="11365" width="0.88671875" style="7"/>
    <col min="11366" max="11366" width="3" style="7" customWidth="1"/>
    <col min="11367" max="11597" width="0.88671875" style="7"/>
    <col min="11598" max="11599" width="0.88671875" style="7" customWidth="1"/>
    <col min="11600" max="11621" width="0.88671875" style="7"/>
    <col min="11622" max="11622" width="3" style="7" customWidth="1"/>
    <col min="11623" max="11853" width="0.88671875" style="7"/>
    <col min="11854" max="11855" width="0.88671875" style="7" customWidth="1"/>
    <col min="11856" max="11877" width="0.88671875" style="7"/>
    <col min="11878" max="11878" width="3" style="7" customWidth="1"/>
    <col min="11879" max="12109" width="0.88671875" style="7"/>
    <col min="12110" max="12111" width="0.88671875" style="7" customWidth="1"/>
    <col min="12112" max="12133" width="0.88671875" style="7"/>
    <col min="12134" max="12134" width="3" style="7" customWidth="1"/>
    <col min="12135" max="12365" width="0.88671875" style="7"/>
    <col min="12366" max="12367" width="0.88671875" style="7" customWidth="1"/>
    <col min="12368" max="12389" width="0.88671875" style="7"/>
    <col min="12390" max="12390" width="3" style="7" customWidth="1"/>
    <col min="12391" max="12621" width="0.88671875" style="7"/>
    <col min="12622" max="12623" width="0.88671875" style="7" customWidth="1"/>
    <col min="12624" max="12645" width="0.88671875" style="7"/>
    <col min="12646" max="12646" width="3" style="7" customWidth="1"/>
    <col min="12647" max="12877" width="0.88671875" style="7"/>
    <col min="12878" max="12879" width="0.88671875" style="7" customWidth="1"/>
    <col min="12880" max="12901" width="0.88671875" style="7"/>
    <col min="12902" max="12902" width="3" style="7" customWidth="1"/>
    <col min="12903" max="13133" width="0.88671875" style="7"/>
    <col min="13134" max="13135" width="0.88671875" style="7" customWidth="1"/>
    <col min="13136" max="13157" width="0.88671875" style="7"/>
    <col min="13158" max="13158" width="3" style="7" customWidth="1"/>
    <col min="13159" max="13389" width="0.88671875" style="7"/>
    <col min="13390" max="13391" width="0.88671875" style="7" customWidth="1"/>
    <col min="13392" max="13413" width="0.88671875" style="7"/>
    <col min="13414" max="13414" width="3" style="7" customWidth="1"/>
    <col min="13415" max="13645" width="0.88671875" style="7"/>
    <col min="13646" max="13647" width="0.88671875" style="7" customWidth="1"/>
    <col min="13648" max="13669" width="0.88671875" style="7"/>
    <col min="13670" max="13670" width="3" style="7" customWidth="1"/>
    <col min="13671" max="13901" width="0.88671875" style="7"/>
    <col min="13902" max="13903" width="0.88671875" style="7" customWidth="1"/>
    <col min="13904" max="13925" width="0.88671875" style="7"/>
    <col min="13926" max="13926" width="3" style="7" customWidth="1"/>
    <col min="13927" max="14157" width="0.88671875" style="7"/>
    <col min="14158" max="14159" width="0.88671875" style="7" customWidth="1"/>
    <col min="14160" max="14181" width="0.88671875" style="7"/>
    <col min="14182" max="14182" width="3" style="7" customWidth="1"/>
    <col min="14183" max="14413" width="0.88671875" style="7"/>
    <col min="14414" max="14415" width="0.88671875" style="7" customWidth="1"/>
    <col min="14416" max="14437" width="0.88671875" style="7"/>
    <col min="14438" max="14438" width="3" style="7" customWidth="1"/>
    <col min="14439" max="14669" width="0.88671875" style="7"/>
    <col min="14670" max="14671" width="0.88671875" style="7" customWidth="1"/>
    <col min="14672" max="14693" width="0.88671875" style="7"/>
    <col min="14694" max="14694" width="3" style="7" customWidth="1"/>
    <col min="14695" max="14925" width="0.88671875" style="7"/>
    <col min="14926" max="14927" width="0.88671875" style="7" customWidth="1"/>
    <col min="14928" max="14949" width="0.88671875" style="7"/>
    <col min="14950" max="14950" width="3" style="7" customWidth="1"/>
    <col min="14951" max="15181" width="0.88671875" style="7"/>
    <col min="15182" max="15183" width="0.88671875" style="7" customWidth="1"/>
    <col min="15184" max="15205" width="0.88671875" style="7"/>
    <col min="15206" max="15206" width="3" style="7" customWidth="1"/>
    <col min="15207" max="15437" width="0.88671875" style="7"/>
    <col min="15438" max="15439" width="0.88671875" style="7" customWidth="1"/>
    <col min="15440" max="15461" width="0.88671875" style="7"/>
    <col min="15462" max="15462" width="3" style="7" customWidth="1"/>
    <col min="15463" max="15693" width="0.88671875" style="7"/>
    <col min="15694" max="15695" width="0.88671875" style="7" customWidth="1"/>
    <col min="15696" max="15717" width="0.88671875" style="7"/>
    <col min="15718" max="15718" width="3" style="7" customWidth="1"/>
    <col min="15719" max="15949" width="0.88671875" style="7"/>
    <col min="15950" max="15951" width="0.88671875" style="7" customWidth="1"/>
    <col min="15952" max="15973" width="0.88671875" style="7"/>
    <col min="15974" max="15974" width="3" style="7" customWidth="1"/>
    <col min="15975" max="16205" width="0.88671875" style="7"/>
    <col min="16206" max="16207" width="0.88671875" style="7" customWidth="1"/>
    <col min="16208" max="16229" width="0.88671875" style="7"/>
    <col min="16230" max="16230" width="3" style="7" customWidth="1"/>
    <col min="16231" max="16384" width="0.88671875" style="7"/>
  </cols>
  <sheetData>
    <row r="1" spans="1:102" s="1" customFormat="1" ht="15" customHeight="1">
      <c r="BO1" s="1" t="s">
        <v>123</v>
      </c>
    </row>
    <row r="2" spans="1:102" s="1" customFormat="1" ht="16.5" customHeight="1">
      <c r="BO2" s="90" t="s">
        <v>1</v>
      </c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</row>
    <row r="3" spans="1:102" s="1" customFormat="1" ht="13.2"/>
    <row r="4" spans="1:102" s="2" customFormat="1" ht="12">
      <c r="BO4" s="2" t="s">
        <v>2</v>
      </c>
    </row>
    <row r="5" spans="1:102" s="2" customFormat="1" ht="12">
      <c r="BO5" s="2" t="s">
        <v>3</v>
      </c>
    </row>
    <row r="6" spans="1:102" s="1" customFormat="1" ht="13.2"/>
    <row r="7" spans="1:102" s="3" customFormat="1" ht="16.8">
      <c r="CX7" s="4" t="s">
        <v>4</v>
      </c>
    </row>
    <row r="8" spans="1:102" s="3" customFormat="1" ht="16.8"/>
    <row r="9" spans="1:102" s="5" customFormat="1" ht="17.399999999999999">
      <c r="A9" s="104" t="s">
        <v>104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</row>
    <row r="10" spans="1:102" s="6" customFormat="1" ht="66" customHeight="1">
      <c r="A10" s="105" t="s">
        <v>124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</row>
    <row r="12" spans="1:102" s="8" customFormat="1" ht="32.25" customHeight="1">
      <c r="A12" s="106" t="s">
        <v>125</v>
      </c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7"/>
      <c r="AI12" s="110" t="s">
        <v>126</v>
      </c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  <c r="BI12" s="111"/>
      <c r="BJ12" s="111"/>
      <c r="BK12" s="111"/>
      <c r="BL12" s="111"/>
      <c r="BM12" s="111"/>
      <c r="BN12" s="111"/>
      <c r="BO12" s="111"/>
      <c r="BP12" s="112"/>
      <c r="BQ12" s="110" t="s">
        <v>108</v>
      </c>
      <c r="BR12" s="111"/>
      <c r="BS12" s="111"/>
      <c r="BT12" s="111"/>
      <c r="BU12" s="111"/>
      <c r="BV12" s="111"/>
      <c r="BW12" s="111"/>
      <c r="BX12" s="111"/>
      <c r="BY12" s="111"/>
      <c r="BZ12" s="111"/>
      <c r="CA12" s="111"/>
      <c r="CB12" s="111"/>
      <c r="CC12" s="111"/>
      <c r="CD12" s="111"/>
      <c r="CE12" s="111"/>
      <c r="CF12" s="111"/>
      <c r="CG12" s="111"/>
      <c r="CH12" s="111"/>
      <c r="CI12" s="111"/>
      <c r="CJ12" s="111"/>
      <c r="CK12" s="111"/>
      <c r="CL12" s="111"/>
      <c r="CM12" s="111"/>
      <c r="CN12" s="111"/>
      <c r="CO12" s="111"/>
      <c r="CP12" s="111"/>
      <c r="CQ12" s="111"/>
      <c r="CR12" s="111"/>
      <c r="CS12" s="111"/>
      <c r="CT12" s="111"/>
      <c r="CU12" s="111"/>
      <c r="CV12" s="111"/>
      <c r="CW12" s="111"/>
      <c r="CX12" s="111"/>
    </row>
    <row r="13" spans="1:102" s="8" customFormat="1" ht="47.25" customHeight="1">
      <c r="A13" s="108"/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9"/>
      <c r="AI13" s="93" t="s">
        <v>99</v>
      </c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 t="s">
        <v>100</v>
      </c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 t="s">
        <v>110</v>
      </c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 t="s">
        <v>99</v>
      </c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 t="s">
        <v>100</v>
      </c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 t="s">
        <v>110</v>
      </c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110"/>
    </row>
    <row r="14" spans="1:102" s="9" customFormat="1" ht="34.5" customHeight="1">
      <c r="A14" s="74" t="s">
        <v>35</v>
      </c>
      <c r="B14" s="74"/>
      <c r="C14" s="74"/>
      <c r="D14" s="74"/>
      <c r="E14" s="74"/>
      <c r="F14" s="74"/>
      <c r="G14" s="75" t="s">
        <v>116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103">
        <v>2500</v>
      </c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>
        <v>18754</v>
      </c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</row>
    <row r="15" spans="1:102" s="9" customFormat="1" ht="15.6">
      <c r="A15" s="74"/>
      <c r="B15" s="74"/>
      <c r="C15" s="74"/>
      <c r="D15" s="74"/>
      <c r="E15" s="74"/>
      <c r="F15" s="74"/>
      <c r="G15" s="80" t="s">
        <v>111</v>
      </c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103">
        <v>2350</v>
      </c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>
        <v>17408</v>
      </c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</row>
    <row r="16" spans="1:102" s="9" customFormat="1" ht="40.5" customHeight="1">
      <c r="A16" s="74" t="s">
        <v>38</v>
      </c>
      <c r="B16" s="74"/>
      <c r="C16" s="74"/>
      <c r="D16" s="74"/>
      <c r="E16" s="74"/>
      <c r="F16" s="74"/>
      <c r="G16" s="75" t="s">
        <v>128</v>
      </c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103">
        <v>71</v>
      </c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>
        <v>3696.95</v>
      </c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</row>
    <row r="17" spans="1:102" s="9" customFormat="1" ht="15.6">
      <c r="A17" s="74"/>
      <c r="B17" s="74"/>
      <c r="C17" s="74"/>
      <c r="D17" s="74"/>
      <c r="E17" s="74"/>
      <c r="F17" s="74"/>
      <c r="G17" s="80" t="s">
        <v>112</v>
      </c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103">
        <v>1</v>
      </c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>
        <v>73</v>
      </c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</row>
    <row r="18" spans="1:102" s="9" customFormat="1" ht="44.25" customHeight="1">
      <c r="A18" s="74" t="s">
        <v>40</v>
      </c>
      <c r="B18" s="74"/>
      <c r="C18" s="74"/>
      <c r="D18" s="74"/>
      <c r="E18" s="74"/>
      <c r="F18" s="74"/>
      <c r="G18" s="75" t="s">
        <v>119</v>
      </c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103">
        <v>24</v>
      </c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>
        <v>7139.72</v>
      </c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</row>
    <row r="19" spans="1:102" s="9" customFormat="1" ht="38.25" customHeight="1">
      <c r="A19" s="74"/>
      <c r="B19" s="74"/>
      <c r="C19" s="74"/>
      <c r="D19" s="74"/>
      <c r="E19" s="74"/>
      <c r="F19" s="74"/>
      <c r="G19" s="80" t="s">
        <v>120</v>
      </c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103" t="s">
        <v>156</v>
      </c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 t="s">
        <v>156</v>
      </c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</row>
    <row r="20" spans="1:102" s="9" customFormat="1" ht="43.5" customHeight="1">
      <c r="A20" s="74" t="s">
        <v>46</v>
      </c>
      <c r="B20" s="74"/>
      <c r="C20" s="74"/>
      <c r="D20" s="74"/>
      <c r="E20" s="74"/>
      <c r="F20" s="74"/>
      <c r="G20" s="75" t="s">
        <v>121</v>
      </c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>
        <v>8</v>
      </c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>
        <v>43138.78</v>
      </c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O20" s="103"/>
      <c r="CP20" s="103"/>
      <c r="CQ20" s="103"/>
      <c r="CR20" s="103"/>
      <c r="CS20" s="103"/>
      <c r="CT20" s="103"/>
      <c r="CU20" s="103"/>
      <c r="CV20" s="103"/>
      <c r="CW20" s="103"/>
      <c r="CX20" s="103"/>
    </row>
    <row r="21" spans="1:102" s="9" customFormat="1" ht="36.75" customHeight="1">
      <c r="A21" s="74"/>
      <c r="B21" s="74"/>
      <c r="C21" s="74"/>
      <c r="D21" s="74"/>
      <c r="E21" s="74"/>
      <c r="F21" s="74"/>
      <c r="G21" s="80" t="s">
        <v>120</v>
      </c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103" t="s">
        <v>156</v>
      </c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>
        <v>6</v>
      </c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 t="s">
        <v>156</v>
      </c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>
        <v>20831</v>
      </c>
      <c r="CN21" s="103"/>
      <c r="CO21" s="103"/>
      <c r="CP21" s="103"/>
      <c r="CQ21" s="103"/>
      <c r="CR21" s="103"/>
      <c r="CS21" s="103"/>
      <c r="CT21" s="103"/>
      <c r="CU21" s="103"/>
      <c r="CV21" s="103"/>
      <c r="CW21" s="103"/>
      <c r="CX21" s="103"/>
    </row>
    <row r="22" spans="1:102" s="9" customFormat="1" ht="39.75" customHeight="1">
      <c r="A22" s="74" t="s">
        <v>48</v>
      </c>
      <c r="B22" s="74"/>
      <c r="C22" s="74"/>
      <c r="D22" s="74"/>
      <c r="E22" s="74"/>
      <c r="F22" s="74"/>
      <c r="G22" s="75" t="s">
        <v>122</v>
      </c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103" t="s">
        <v>156</v>
      </c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 t="s">
        <v>156</v>
      </c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  <c r="CB22" s="103"/>
      <c r="CC22" s="103"/>
      <c r="CD22" s="103"/>
      <c r="CE22" s="103"/>
      <c r="CF22" s="103"/>
      <c r="CG22" s="103"/>
      <c r="CH22" s="103"/>
      <c r="CI22" s="103"/>
      <c r="CJ22" s="103"/>
      <c r="CK22" s="103"/>
      <c r="CL22" s="103"/>
      <c r="CM22" s="103"/>
      <c r="CN22" s="103"/>
      <c r="CO22" s="103"/>
      <c r="CP22" s="103"/>
      <c r="CQ22" s="103"/>
      <c r="CR22" s="103"/>
      <c r="CS22" s="103"/>
      <c r="CT22" s="103"/>
      <c r="CU22" s="103"/>
      <c r="CV22" s="103"/>
      <c r="CW22" s="103"/>
      <c r="CX22" s="103"/>
    </row>
    <row r="23" spans="1:102" s="9" customFormat="1" ht="38.25" customHeight="1">
      <c r="A23" s="74"/>
      <c r="B23" s="74"/>
      <c r="C23" s="74"/>
      <c r="D23" s="74"/>
      <c r="E23" s="74"/>
      <c r="F23" s="74"/>
      <c r="G23" s="80" t="s">
        <v>120</v>
      </c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103" t="s">
        <v>156</v>
      </c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>
        <v>1</v>
      </c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 t="s">
        <v>156</v>
      </c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>
        <v>130000</v>
      </c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</row>
    <row r="24" spans="1:102" s="9" customFormat="1" ht="32.25" customHeight="1">
      <c r="A24" s="74" t="s">
        <v>50</v>
      </c>
      <c r="B24" s="74"/>
      <c r="C24" s="74"/>
      <c r="D24" s="74"/>
      <c r="E24" s="74"/>
      <c r="F24" s="74"/>
      <c r="G24" s="75" t="s">
        <v>127</v>
      </c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103" t="s">
        <v>156</v>
      </c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 t="s">
        <v>156</v>
      </c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103"/>
      <c r="CI24" s="103"/>
      <c r="CJ24" s="103"/>
      <c r="CK24" s="103"/>
      <c r="CL24" s="103"/>
      <c r="CM24" s="103"/>
      <c r="CN24" s="103"/>
      <c r="CO24" s="103"/>
      <c r="CP24" s="103"/>
      <c r="CQ24" s="103"/>
      <c r="CR24" s="103"/>
      <c r="CS24" s="103"/>
      <c r="CT24" s="103"/>
      <c r="CU24" s="103"/>
      <c r="CV24" s="103"/>
      <c r="CW24" s="103"/>
      <c r="CX24" s="103"/>
    </row>
    <row r="26" spans="1:102" s="1" customFormat="1" ht="39" customHeight="1">
      <c r="A26" s="99" t="s">
        <v>114</v>
      </c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</row>
    <row r="27" spans="1:102" s="1" customFormat="1" ht="96.75" customHeight="1">
      <c r="A27" s="97" t="s">
        <v>115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</row>
  </sheetData>
  <mergeCells count="102">
    <mergeCell ref="BO2:CX2"/>
    <mergeCell ref="A9:CX9"/>
    <mergeCell ref="A10:CX10"/>
    <mergeCell ref="A12:AH13"/>
    <mergeCell ref="AI12:BP12"/>
    <mergeCell ref="BQ12:CX12"/>
    <mergeCell ref="AI13:AS13"/>
    <mergeCell ref="AT13:BD13"/>
    <mergeCell ref="BE13:BP13"/>
    <mergeCell ref="BQ13:CA13"/>
    <mergeCell ref="CB13:CL13"/>
    <mergeCell ref="CM13:CX13"/>
    <mergeCell ref="A14:F14"/>
    <mergeCell ref="G14:AH14"/>
    <mergeCell ref="AI14:AS14"/>
    <mergeCell ref="AT14:BD14"/>
    <mergeCell ref="BE14:BP14"/>
    <mergeCell ref="BQ14:CA14"/>
    <mergeCell ref="CB14:CL14"/>
    <mergeCell ref="CM14:CX14"/>
    <mergeCell ref="CB15:CL15"/>
    <mergeCell ref="CM15:CX15"/>
    <mergeCell ref="A16:F16"/>
    <mergeCell ref="G16:AH16"/>
    <mergeCell ref="AI16:AS16"/>
    <mergeCell ref="AT16:BD16"/>
    <mergeCell ref="BE16:BP16"/>
    <mergeCell ref="BQ16:CA16"/>
    <mergeCell ref="CB16:CL16"/>
    <mergeCell ref="CM16:CX16"/>
    <mergeCell ref="A15:F15"/>
    <mergeCell ref="G15:AH15"/>
    <mergeCell ref="AI15:AS15"/>
    <mergeCell ref="AT15:BD15"/>
    <mergeCell ref="BE15:BP15"/>
    <mergeCell ref="BQ15:CA15"/>
    <mergeCell ref="CB17:CL17"/>
    <mergeCell ref="CM17:CX17"/>
    <mergeCell ref="A18:F18"/>
    <mergeCell ref="G18:AH18"/>
    <mergeCell ref="AI18:AS18"/>
    <mergeCell ref="AT18:BD18"/>
    <mergeCell ref="BE18:BP18"/>
    <mergeCell ref="BQ18:CA18"/>
    <mergeCell ref="CB18:CL18"/>
    <mergeCell ref="CM18:CX18"/>
    <mergeCell ref="A17:F17"/>
    <mergeCell ref="G17:AH17"/>
    <mergeCell ref="AI17:AS17"/>
    <mergeCell ref="AT17:BD17"/>
    <mergeCell ref="BE17:BP17"/>
    <mergeCell ref="BQ17:CA17"/>
    <mergeCell ref="CB19:CL19"/>
    <mergeCell ref="CM19:CX19"/>
    <mergeCell ref="A20:F20"/>
    <mergeCell ref="G20:AH20"/>
    <mergeCell ref="AI20:AS20"/>
    <mergeCell ref="AT20:BD20"/>
    <mergeCell ref="BE20:BP20"/>
    <mergeCell ref="BQ20:CA20"/>
    <mergeCell ref="CB20:CL20"/>
    <mergeCell ref="CM20:CX20"/>
    <mergeCell ref="A19:F19"/>
    <mergeCell ref="G19:AH19"/>
    <mergeCell ref="AI19:AS19"/>
    <mergeCell ref="AT19:BD19"/>
    <mergeCell ref="BE19:BP19"/>
    <mergeCell ref="BQ19:CA19"/>
    <mergeCell ref="CB21:CL21"/>
    <mergeCell ref="CM21:CX21"/>
    <mergeCell ref="A22:F22"/>
    <mergeCell ref="G22:AH22"/>
    <mergeCell ref="AI22:AS22"/>
    <mergeCell ref="AT22:BD22"/>
    <mergeCell ref="BE22:BP22"/>
    <mergeCell ref="BQ22:CA22"/>
    <mergeCell ref="CB22:CL22"/>
    <mergeCell ref="CM22:CX22"/>
    <mergeCell ref="A21:F21"/>
    <mergeCell ref="G21:AH21"/>
    <mergeCell ref="AI21:AS21"/>
    <mergeCell ref="AT21:BD21"/>
    <mergeCell ref="BE21:BP21"/>
    <mergeCell ref="BQ21:CA21"/>
    <mergeCell ref="A26:CX26"/>
    <mergeCell ref="A27:CX27"/>
    <mergeCell ref="CB23:CL23"/>
    <mergeCell ref="CM23:CX23"/>
    <mergeCell ref="A24:F24"/>
    <mergeCell ref="G24:AH24"/>
    <mergeCell ref="AI24:AS24"/>
    <mergeCell ref="AT24:BD24"/>
    <mergeCell ref="BE24:BP24"/>
    <mergeCell ref="BQ24:CA24"/>
    <mergeCell ref="CB24:CL24"/>
    <mergeCell ref="CM24:CX24"/>
    <mergeCell ref="A23:F23"/>
    <mergeCell ref="G23:AH23"/>
    <mergeCell ref="AI23:AS23"/>
    <mergeCell ref="AT23:BD23"/>
    <mergeCell ref="BE23:BP23"/>
    <mergeCell ref="BQ23:CA23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 </vt:lpstr>
      <vt:lpstr>приложение 9 </vt:lpstr>
      <vt:lpstr>'приложение 3'!Область_печати</vt:lpstr>
      <vt:lpstr>'приложение 4'!Область_печати</vt:lpstr>
    </vt:vector>
  </TitlesOfParts>
  <Company>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Сарапулова Людмила Владимировна</dc:creator>
  <cp:lastModifiedBy>Артемьева Вера Анатольевна</cp:lastModifiedBy>
  <cp:lastPrinted>2015-10-13T05:47:58Z</cp:lastPrinted>
  <dcterms:created xsi:type="dcterms:W3CDTF">2015-09-27T23:10:48Z</dcterms:created>
  <dcterms:modified xsi:type="dcterms:W3CDTF">2015-10-14T23:26:33Z</dcterms:modified>
</cp:coreProperties>
</file>