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850" yWindow="60" windowWidth="16905" windowHeight="13170" tabRatio="521"/>
  </bookViews>
  <sheets>
    <sheet name="4.2 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ESTATE">[1]Опции!$B$14</definedName>
    <definedName name="_PRJ_SHEET_">[1]Опции!$B$15</definedName>
    <definedName name="About_AI" localSheetId="0">#REF!</definedName>
    <definedName name="About_AI">#REF!</definedName>
    <definedName name="About_AI_Summ" localSheetId="0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EE" localSheetId="0">#REF!</definedName>
    <definedName name="EEE">#REF!</definedName>
    <definedName name="EEE_Summ" localSheetId="0">#REF!</definedName>
    <definedName name="EEE_Summ">#REF!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d" hidden="1">[2]XLR_NoRangeSheet!$H$6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 localSheetId="0">[1]Проект!#REF!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vn" hidden="1">[3]XLR_NoRangeSheet!$G$6</definedName>
    <definedName name="XLRPARAMS_DK2" localSheetId="0" hidden="1">[4]XLR_NoRangeSheet!$E$6</definedName>
    <definedName name="XLRPARAMS_DK2" hidden="1">[4]XLR_NoRangeSheet!$E$6</definedName>
    <definedName name="XLRPARAMS_DT2" localSheetId="0" hidden="1">[4]XLR_NoRangeSheet!$G$6</definedName>
    <definedName name="XLRPARAMS_DT2" hidden="1">[4]XLR_NoRangeSheet!$G$6</definedName>
    <definedName name="XLRPARAMS_DT2X1" localSheetId="0" hidden="1">[5]XLR_NoRangeSheet!$H$6</definedName>
    <definedName name="XLRPARAMS_DT2X1" hidden="1">[5]XLR_NoRangeSheet!$H$6</definedName>
    <definedName name="XLRPARAMS_DT2X2" localSheetId="0" hidden="1">[5]XLR_NoRangeSheet!$I$6</definedName>
    <definedName name="XLRPARAMS_DT2X2" hidden="1">[5]XLR_NoRangeSheet!$I$6</definedName>
    <definedName name="XLRPARAMS_DT2X3" localSheetId="0" hidden="1">[4]XLR_NoRangeSheet!$J$6</definedName>
    <definedName name="XLRPARAMS_DT2X3" hidden="1">[4]XLR_NoRangeSheet!$J$6</definedName>
    <definedName name="XLRPARAMS_MYNAME" localSheetId="0" hidden="1">[5]XLR_NoRangeSheet!$C$6</definedName>
    <definedName name="XLRPARAMS_MYNAME" hidden="1">[5]XLR_NoRangeSheet!$C$6</definedName>
    <definedName name="XLRPARAMS_XDATE" localSheetId="0" hidden="1">[4]XLR_NoRangeSheet!$B$6</definedName>
    <definedName name="XLRPARAMS_XDATE" hidden="1">[4]XLR_NoRangeSheet!$B$6</definedName>
    <definedName name="Z_C6DF3639_B6CE_4C2D_B65B_C19F6A5EEE9C_.wvu.Cols" localSheetId="0" hidden="1">'4.2 '!$H:$T</definedName>
    <definedName name="Z_C6DF3639_B6CE_4C2D_B65B_C19F6A5EEE9C_.wvu.PrintArea" localSheetId="0" hidden="1">'4.2 '!$A$1:$F$56</definedName>
    <definedName name="Z_F3F85D70_2482_43CC_B713_4D2751EE9827_.wvu.Cols" localSheetId="0" hidden="1">'4.2 '!$H:$T</definedName>
    <definedName name="Z_F3F85D70_2482_43CC_B713_4D2751EE9827_.wvu.PrintArea" localSheetId="0" hidden="1">'4.2 '!$A$1:$F$56</definedName>
    <definedName name="ааа" localSheetId="0">#REF!</definedName>
    <definedName name="ааа">#REF!</definedName>
    <definedName name="аааааа" localSheetId="0">[6]Проект!#REF!</definedName>
    <definedName name="аааааа">[6]Проект!#REF!</definedName>
    <definedName name="аааааааа" localSheetId="0">#REF!</definedName>
    <definedName name="аааааааа">#REF!</definedName>
    <definedName name="апрапр" hidden="1">[7]XLR_NoRangeSheet!$H$6</definedName>
    <definedName name="АЭС" localSheetId="0">#REF!</definedName>
    <definedName name="АЭС">#REF!</definedName>
    <definedName name="ввв">#REF!</definedName>
    <definedName name="ввввввввв" localSheetId="0">[8]Проект!#REF!</definedName>
    <definedName name="ввввввввв">[8]Проект!#REF!</definedName>
    <definedName name="ддд" localSheetId="0">#REF!</definedName>
    <definedName name="ддд">#REF!</definedName>
    <definedName name="доли1">'[9]эл ст'!$A$368:$IV$368</definedName>
    <definedName name="ё" localSheetId="0">#REF!</definedName>
    <definedName name="ё">#REF!</definedName>
    <definedName name="ж" hidden="1">[10]XLR_NoRangeSheet!$B$6</definedName>
    <definedName name="жжж" localSheetId="0">#REF!</definedName>
    <definedName name="жжж">#REF!</definedName>
    <definedName name="йц" hidden="1">[3]XLR_NoRangeSheet!$E$6</definedName>
    <definedName name="кирпичная" localSheetId="0">#REF!</definedName>
    <definedName name="кирпичная">#REF!</definedName>
    <definedName name="курс" localSheetId="0">[11]Исходные!$I$8</definedName>
    <definedName name="курс">[11]Исходные!$I$8</definedName>
    <definedName name="ллл" localSheetId="0">[6]Проект!#REF!</definedName>
    <definedName name="ллл">[6]Проект!#REF!</definedName>
    <definedName name="лшг">[6]Проект!$B$12</definedName>
    <definedName name="ммм">[6]Опции!$B$8</definedName>
    <definedName name="мммммммммммммммм" localSheetId="0">[6]Проект!#REF!</definedName>
    <definedName name="мммммммммммммммм">[6]Проект!#REF!</definedName>
    <definedName name="ната" hidden="1">[12]XLR_NoRangeSheet!$G$6</definedName>
    <definedName name="нголеноек">[13]Исходные!$I$7</definedName>
    <definedName name="НДС" localSheetId="0">#REF!</definedName>
    <definedName name="НДС">#REF!</definedName>
    <definedName name="НП" localSheetId="0">[14]Исходные!$I$7</definedName>
    <definedName name="НП">[14]Исходные!$I$7</definedName>
    <definedName name="_xlnm.Print_Area" localSheetId="0">'4.2 '!$A$1:$F$56</definedName>
    <definedName name="ооо" localSheetId="0">#REF!</definedName>
    <definedName name="ооо">#REF!</definedName>
    <definedName name="ПАРК" localSheetId="0">#REF!</definedName>
    <definedName name="ПАРК">#REF!</definedName>
    <definedName name="Пирл" localSheetId="0">[8]Проект!#REF!</definedName>
    <definedName name="Пирл">[8]Проект!#REF!</definedName>
    <definedName name="ппп" localSheetId="0">[1]Проект!#REF!</definedName>
    <definedName name="ппп">[1]Проект!#REF!</definedName>
    <definedName name="прил" localSheetId="0">[1]Компания!$AN$1:$AN$65536</definedName>
    <definedName name="прил">[1]Компания!$AN$1:$AN$65536</definedName>
    <definedName name="прил31" hidden="1">[10]XLR_NoRangeSheet!$J$6</definedName>
    <definedName name="рнгоьлдд">[6]Проект!$E$445</definedName>
    <definedName name="ррр" localSheetId="0">#REF!</definedName>
    <definedName name="ррр">#REF!</definedName>
    <definedName name="Собст">'[9]эл ст'!$A$360:$IV$360</definedName>
    <definedName name="Собств">'[9]эл ст'!$A$369:$IV$369</definedName>
    <definedName name="СуммTable_10">[1]Сумм!$A$685:$AP$723</definedName>
    <definedName name="Т">[8]Проект!$D$20</definedName>
    <definedName name="э" hidden="1">[10]XLR_NoRangeSheet!$E$6</definedName>
    <definedName name="эээ" localSheetId="0">[8]Проект!#REF!</definedName>
    <definedName name="эээ">[8]Проект!#REF!</definedName>
  </definedNames>
  <calcPr calcId="144525"/>
</workbook>
</file>

<file path=xl/calcChain.xml><?xml version="1.0" encoding="utf-8"?>
<calcChain xmlns="http://schemas.openxmlformats.org/spreadsheetml/2006/main">
  <c r="T46" i="4" l="1"/>
  <c r="S46" i="4"/>
  <c r="R46" i="4"/>
  <c r="Q46" i="4"/>
  <c r="T45" i="4"/>
  <c r="S45" i="4"/>
  <c r="R45" i="4"/>
  <c r="Q45" i="4"/>
  <c r="T44" i="4"/>
  <c r="S44" i="4"/>
  <c r="R44" i="4"/>
  <c r="Q44" i="4"/>
  <c r="J43" i="4"/>
  <c r="S42" i="4"/>
  <c r="R42" i="4"/>
  <c r="Q42" i="4"/>
  <c r="F42" i="4"/>
  <c r="T42" i="4" s="1"/>
  <c r="S41" i="4"/>
  <c r="R41" i="4"/>
  <c r="Q41" i="4"/>
  <c r="F41" i="4"/>
  <c r="T41" i="4" s="1"/>
  <c r="S40" i="4"/>
  <c r="R40" i="4"/>
  <c r="Q40" i="4"/>
  <c r="F40" i="4"/>
  <c r="T40" i="4" s="1"/>
  <c r="S39" i="4"/>
  <c r="R39" i="4"/>
  <c r="Q39" i="4"/>
  <c r="F39" i="4"/>
  <c r="T39" i="4" s="1"/>
  <c r="S38" i="4"/>
  <c r="R38" i="4"/>
  <c r="Q38" i="4"/>
  <c r="F38" i="4"/>
  <c r="T38" i="4" s="1"/>
  <c r="S37" i="4"/>
  <c r="R37" i="4"/>
  <c r="Q37" i="4"/>
  <c r="M37" i="4"/>
  <c r="T37" i="4" s="1"/>
  <c r="F37" i="4"/>
  <c r="Q36" i="4"/>
  <c r="M36" i="4"/>
  <c r="L36" i="4"/>
  <c r="S36" i="4" s="1"/>
  <c r="K36" i="4"/>
  <c r="R36" i="4" s="1"/>
  <c r="E35" i="4"/>
  <c r="Q35" i="4"/>
  <c r="K35" i="4"/>
  <c r="D35" i="4"/>
  <c r="S34" i="4"/>
  <c r="R34" i="4"/>
  <c r="Q34" i="4"/>
  <c r="M34" i="4"/>
  <c r="T34" i="4" s="1"/>
  <c r="F34" i="4"/>
  <c r="F33" i="4"/>
  <c r="S32" i="4"/>
  <c r="R32" i="4"/>
  <c r="Q32" i="4"/>
  <c r="M32" i="4"/>
  <c r="T32" i="4" s="1"/>
  <c r="F32" i="4"/>
  <c r="S31" i="4"/>
  <c r="R31" i="4"/>
  <c r="Q31" i="4"/>
  <c r="M31" i="4"/>
  <c r="M29" i="4" s="1"/>
  <c r="F31" i="4"/>
  <c r="S30" i="4"/>
  <c r="R30" i="4"/>
  <c r="Q30" i="4"/>
  <c r="F30" i="4"/>
  <c r="T30" i="4" s="1"/>
  <c r="L29" i="4"/>
  <c r="K29" i="4"/>
  <c r="R29" i="4" s="1"/>
  <c r="J29" i="4"/>
  <c r="Q29" i="4" s="1"/>
  <c r="E29" i="4"/>
  <c r="F29" i="4" s="1"/>
  <c r="D29" i="4"/>
  <c r="C29" i="4"/>
  <c r="S28" i="4"/>
  <c r="R28" i="4"/>
  <c r="Q28" i="4"/>
  <c r="M28" i="4"/>
  <c r="T28" i="4" s="1"/>
  <c r="F28" i="4"/>
  <c r="S27" i="4"/>
  <c r="R27" i="4"/>
  <c r="Q27" i="4"/>
  <c r="F27" i="4"/>
  <c r="T27" i="4" s="1"/>
  <c r="S26" i="4"/>
  <c r="R26" i="4"/>
  <c r="Q26" i="4"/>
  <c r="F26" i="4"/>
  <c r="T26" i="4" s="1"/>
  <c r="Q25" i="4"/>
  <c r="L25" i="4"/>
  <c r="M25" i="4" s="1"/>
  <c r="K25" i="4"/>
  <c r="R25" i="4" s="1"/>
  <c r="F25" i="4"/>
  <c r="L24" i="4"/>
  <c r="L16" i="4" s="1"/>
  <c r="K24" i="4"/>
  <c r="R24" i="4" s="1"/>
  <c r="J24" i="4"/>
  <c r="Q24" i="4" s="1"/>
  <c r="C16" i="4"/>
  <c r="C43" i="4" s="1"/>
  <c r="T23" i="4"/>
  <c r="S23" i="4"/>
  <c r="R23" i="4"/>
  <c r="Q23" i="4"/>
  <c r="Q22" i="4"/>
  <c r="L22" i="4"/>
  <c r="S22" i="4" s="1"/>
  <c r="K22" i="4"/>
  <c r="M22" i="4" s="1"/>
  <c r="T22" i="4" s="1"/>
  <c r="T21" i="4"/>
  <c r="S21" i="4"/>
  <c r="R21" i="4"/>
  <c r="Q21" i="4"/>
  <c r="T20" i="4"/>
  <c r="S20" i="4"/>
  <c r="R20" i="4"/>
  <c r="Q20" i="4"/>
  <c r="T19" i="4"/>
  <c r="S19" i="4"/>
  <c r="R19" i="4"/>
  <c r="Q19" i="4"/>
  <c r="T18" i="4"/>
  <c r="S18" i="4"/>
  <c r="R18" i="4"/>
  <c r="Q18" i="4"/>
  <c r="Q17" i="4"/>
  <c r="L17" i="4"/>
  <c r="S17" i="4" s="1"/>
  <c r="F17" i="4"/>
  <c r="E17" i="4"/>
  <c r="D17" i="4"/>
  <c r="J16" i="4"/>
  <c r="Q16" i="4" s="1"/>
  <c r="D16" i="4"/>
  <c r="D43" i="4" l="1"/>
  <c r="F35" i="4"/>
  <c r="S29" i="4"/>
  <c r="T25" i="4"/>
  <c r="M24" i="4"/>
  <c r="M17" i="4"/>
  <c r="T17" i="4" s="1"/>
  <c r="T29" i="4"/>
  <c r="Q43" i="4"/>
  <c r="S24" i="4"/>
  <c r="S25" i="4"/>
  <c r="T31" i="4"/>
  <c r="R22" i="4"/>
  <c r="F24" i="4"/>
  <c r="F16" i="4" s="1"/>
  <c r="R35" i="4"/>
  <c r="F36" i="4"/>
  <c r="T36" i="4" s="1"/>
  <c r="K17" i="4"/>
  <c r="L35" i="4"/>
  <c r="S35" i="4" s="1"/>
  <c r="E16" i="4"/>
  <c r="E43" i="4" s="1"/>
  <c r="F43" i="4" s="1"/>
  <c r="T24" i="4" l="1"/>
  <c r="M16" i="4"/>
  <c r="R17" i="4"/>
  <c r="K16" i="4"/>
  <c r="L43" i="4"/>
  <c r="S43" i="4" s="1"/>
  <c r="M35" i="4"/>
  <c r="T35" i="4" s="1"/>
  <c r="S16" i="4"/>
  <c r="M43" i="4" l="1"/>
  <c r="T43" i="4" s="1"/>
  <c r="T16" i="4"/>
  <c r="R16" i="4"/>
  <c r="K43" i="4"/>
  <c r="R43" i="4" s="1"/>
</calcChain>
</file>

<file path=xl/sharedStrings.xml><?xml version="1.0" encoding="utf-8"?>
<sst xmlns="http://schemas.openxmlformats.org/spreadsheetml/2006/main" count="179" uniqueCount="73">
  <si>
    <t>к приказу Минэнерго России</t>
  </si>
  <si>
    <t>Утверждаю</t>
  </si>
  <si>
    <t>И.о. директора филиала АО "ДРСК" "Приморские электрические сети"</t>
  </si>
  <si>
    <t>_________________С.Н.Корчемагин</t>
  </si>
  <si>
    <r>
      <t>«___» ______________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2015 год</t>
    </r>
  </si>
  <si>
    <t>М.П.</t>
  </si>
  <si>
    <t>№№</t>
  </si>
  <si>
    <t>Собственные средства</t>
  </si>
  <si>
    <t>Прибыль, направляемая на инвестиции:</t>
  </si>
  <si>
    <t xml:space="preserve">в т.ч. прибыль со свободного сектора </t>
  </si>
  <si>
    <t>в т.ч. от технологического присоединения генерации</t>
  </si>
  <si>
    <t>в т.ч. от технологического присоединения потребителей</t>
  </si>
  <si>
    <t>Прочая прибыль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</si>
  <si>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</si>
  <si>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</si>
  <si>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</si>
  <si>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</si>
  <si>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</si>
  <si>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в т.ч. средства допэмиссии</t>
  </si>
  <si>
    <t>в т.ч. плата за технологическое присоединение</t>
  </si>
  <si>
    <t>Привлеченные средства, в т.ч.:</t>
  </si>
  <si>
    <t>Кредиты</t>
  </si>
  <si>
    <t>Облигационные займы</t>
  </si>
  <si>
    <t>Займы организаций</t>
  </si>
  <si>
    <t>Бюджетное финансирование</t>
  </si>
  <si>
    <t>Прочие привлеченные средства</t>
  </si>
  <si>
    <t>в т.ч. инвестиционная составляющая в тарифе</t>
  </si>
  <si>
    <t>1.1.</t>
  </si>
  <si>
    <t>1.1.1.</t>
  </si>
  <si>
    <t>1.1.2.</t>
  </si>
  <si>
    <t>1.2.</t>
  </si>
  <si>
    <t>Итого</t>
  </si>
  <si>
    <t>Приложение  № 4.2</t>
  </si>
  <si>
    <r>
      <t>от «</t>
    </r>
    <r>
      <rPr>
        <u/>
        <sz val="12"/>
        <rFont val="Times New Roman"/>
        <family val="1"/>
        <charset val="204"/>
      </rPr>
      <t>24</t>
    </r>
    <r>
      <rPr>
        <sz val="12"/>
        <rFont val="Times New Roman"/>
        <family val="1"/>
        <charset val="204"/>
      </rPr>
      <t xml:space="preserve">»  </t>
    </r>
    <r>
      <rPr>
        <u/>
        <sz val="12"/>
        <rFont val="Times New Roman"/>
        <family val="1"/>
        <charset val="204"/>
      </rPr>
      <t>03</t>
    </r>
    <r>
      <rPr>
        <sz val="12"/>
        <rFont val="Times New Roman"/>
        <family val="1"/>
        <charset val="204"/>
      </rPr>
      <t xml:space="preserve">  2010г. № </t>
    </r>
    <r>
      <rPr>
        <u/>
        <sz val="12"/>
        <rFont val="Times New Roman"/>
        <family val="1"/>
        <charset val="204"/>
      </rPr>
      <t>114</t>
    </r>
  </si>
  <si>
    <t>Источники финансирования инвестиционной программы "Приморские ЭС"
(в прогнозных ценах соответствующих лет), млн. рублей</t>
  </si>
  <si>
    <t>Источник финансирования</t>
  </si>
  <si>
    <t xml:space="preserve">План 2015 года </t>
  </si>
  <si>
    <t xml:space="preserve">План 2016 года </t>
  </si>
  <si>
    <t xml:space="preserve">План 2017 года </t>
  </si>
  <si>
    <t>1.1.3.</t>
  </si>
  <si>
    <t>в т.ч. от технологического присоединения (для электросетевых компаний)</t>
  </si>
  <si>
    <t>1.1.3.1.</t>
  </si>
  <si>
    <t>1.1.3.2.</t>
  </si>
  <si>
    <t>1.1.4.</t>
  </si>
  <si>
    <t>Тарифный источник</t>
  </si>
  <si>
    <t>Амортизация</t>
  </si>
  <si>
    <t>1.2.1.</t>
  </si>
  <si>
    <t>1.2.2.</t>
  </si>
  <si>
    <t>1.2.3.</t>
  </si>
  <si>
    <t>1.3.</t>
  </si>
  <si>
    <t>1.4.</t>
  </si>
  <si>
    <t xml:space="preserve">1.4.1. </t>
  </si>
  <si>
    <t>1.4.2.</t>
  </si>
  <si>
    <t xml:space="preserve">в т.ч. выпадающие доходы по техприсоединению потребителей </t>
  </si>
  <si>
    <t xml:space="preserve">1.4.3. </t>
  </si>
  <si>
    <t xml:space="preserve">1.4.4. </t>
  </si>
  <si>
    <t>1.5.</t>
  </si>
  <si>
    <t>Остаток собственных средств на начало года</t>
  </si>
  <si>
    <t>2.</t>
  </si>
  <si>
    <t>2.1.</t>
  </si>
  <si>
    <t>2.2.</t>
  </si>
  <si>
    <t>2.3.</t>
  </si>
  <si>
    <t>2.4.</t>
  </si>
  <si>
    <t>2.5.</t>
  </si>
  <si>
    <t>Средства внешних инвесторов</t>
  </si>
  <si>
    <t>2.6.</t>
  </si>
  <si>
    <t>Использование лизинга</t>
  </si>
  <si>
    <t>2.7.</t>
  </si>
  <si>
    <t>ВСЕГО источников финансирования</t>
  </si>
  <si>
    <t>для ОГК/ТГК, в том числе</t>
  </si>
  <si>
    <t>ДПМ</t>
  </si>
  <si>
    <t>вне ДПМ</t>
  </si>
  <si>
    <t>*   Все источники выстроены в  объеме  финансирования ИПР. Выделен налог на добавленную стоимость (в соответствии с "Методикой организации планирования, учета и фактического использования НДС, при осуществлении финансирования инвестиционной программы компаний холдинга ОАО "РАО ЭС Востока"" (после 06.07.2015г. ПАО "РАО ЭС Востока"), утвержденной приказом ОАО "РАО ЭС Востока" от 07.06.2013г. №110).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</si>
</sst>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00\ _₽_-;\-* #,##0.000\ _₽_-;_-* &quot;-&quot;??\ _₽_-;_-@_-"/>
    <numFmt numFmtId="167" formatCode="0.000"/>
    <numFmt numFmtId="168" formatCode="_-* #,##0.000_р_._-;\-* #,##0.000_р_._-;_-* &quot;-&quot;??_р_._-;_-@_-"/>
    <numFmt numFmtId="175" formatCode="#,##0_);[Red]\(#,##0\)"/>
    <numFmt numFmtId="176" formatCode="#,##0_);\(#,##0\)"/>
    <numFmt numFmtId="177" formatCode="[&lt;=9999999]###\-####;\+#_ \(###\)\ ###\-####"/>
    <numFmt numFmtId="178" formatCode="#,##0.000"/>
    <numFmt numFmtId="180" formatCode="#,##0.000_ ;\-#,##0.000\ "/>
    <numFmt numFmtId="181" formatCode="_-* #,##0.000000\ _₽_-;\-* #,##0.000000\ _₽_-;_-* &quot;-&quot;??\ _₽_-;_-@_-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1"/>
      <color rgb="FF008000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SimSun"/>
      <family val="2"/>
      <charset val="204"/>
    </font>
    <font>
      <sz val="12"/>
      <color theme="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36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18">
    <xf numFmtId="0" fontId="0" fillId="0" borderId="0"/>
    <xf numFmtId="0" fontId="2" fillId="0" borderId="0"/>
    <xf numFmtId="0" fontId="6" fillId="0" borderId="0"/>
    <xf numFmtId="0" fontId="7" fillId="2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5" fontId="10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175" fontId="10" fillId="0" borderId="0">
      <alignment vertical="top"/>
    </xf>
    <xf numFmtId="0" fontId="8" fillId="0" borderId="0"/>
    <xf numFmtId="175" fontId="10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175" fontId="10" fillId="0" borderId="0">
      <alignment vertical="top"/>
    </xf>
    <xf numFmtId="0" fontId="8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8" borderId="0" applyNumberFormat="0" applyBorder="0" applyAlignment="0" applyProtection="0"/>
    <xf numFmtId="0" fontId="12" fillId="18" borderId="0" applyNumberFormat="0" applyBorder="0" applyAlignment="0" applyProtection="0"/>
    <xf numFmtId="175" fontId="13" fillId="19" borderId="0">
      <alignment vertical="top"/>
    </xf>
    <xf numFmtId="14" fontId="14" fillId="0" borderId="0">
      <alignment vertical="top"/>
    </xf>
    <xf numFmtId="175" fontId="15" fillId="0" borderId="0">
      <alignment vertical="top"/>
    </xf>
    <xf numFmtId="0" fontId="16" fillId="0" borderId="0">
      <alignment vertical="top"/>
    </xf>
    <xf numFmtId="175" fontId="17" fillId="0" borderId="0">
      <alignment vertical="top"/>
    </xf>
    <xf numFmtId="176" fontId="13" fillId="0" borderId="0">
      <alignment vertical="top"/>
    </xf>
    <xf numFmtId="0" fontId="8" fillId="0" borderId="0"/>
    <xf numFmtId="175" fontId="18" fillId="20" borderId="0">
      <alignment horizontal="right" vertical="top"/>
    </xf>
    <xf numFmtId="0" fontId="19" fillId="0" borderId="0"/>
    <xf numFmtId="0" fontId="19" fillId="0" borderId="0"/>
    <xf numFmtId="177" fontId="14" fillId="0" borderId="0">
      <alignment vertical="top"/>
    </xf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4" borderId="0" applyNumberFormat="0" applyBorder="0" applyAlignment="0" applyProtection="0"/>
    <xf numFmtId="0" fontId="12" fillId="16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20" fillId="8" borderId="28" applyNumberFormat="0" applyAlignment="0" applyProtection="0"/>
    <xf numFmtId="0" fontId="20" fillId="8" borderId="28" applyNumberFormat="0" applyAlignment="0" applyProtection="0"/>
    <xf numFmtId="0" fontId="21" fillId="17" borderId="29" applyNumberFormat="0" applyAlignment="0" applyProtection="0"/>
    <xf numFmtId="0" fontId="21" fillId="26" borderId="29" applyNumberFormat="0" applyAlignment="0" applyProtection="0"/>
    <xf numFmtId="0" fontId="21" fillId="17" borderId="29" applyNumberFormat="0" applyAlignment="0" applyProtection="0"/>
    <xf numFmtId="0" fontId="22" fillId="17" borderId="28" applyNumberFormat="0" applyAlignment="0" applyProtection="0"/>
    <xf numFmtId="0" fontId="22" fillId="26" borderId="28" applyNumberFormat="0" applyAlignment="0" applyProtection="0"/>
    <xf numFmtId="0" fontId="22" fillId="17" borderId="28" applyNumberFormat="0" applyAlignment="0" applyProtection="0"/>
    <xf numFmtId="0" fontId="23" fillId="0" borderId="0" applyBorder="0">
      <alignment horizontal="center" vertical="center" wrapText="1"/>
    </xf>
    <xf numFmtId="0" fontId="24" fillId="0" borderId="30" applyNumberFormat="0" applyFill="0" applyAlignment="0" applyProtection="0"/>
    <xf numFmtId="0" fontId="25" fillId="0" borderId="31" applyNumberFormat="0" applyFill="0" applyAlignment="0" applyProtection="0"/>
    <xf numFmtId="0" fontId="24" fillId="0" borderId="30" applyNumberFormat="0" applyFill="0" applyAlignment="0" applyProtection="0"/>
    <xf numFmtId="0" fontId="26" fillId="0" borderId="32" applyNumberFormat="0" applyFill="0" applyAlignment="0" applyProtection="0"/>
    <xf numFmtId="0" fontId="27" fillId="0" borderId="32" applyNumberFormat="0" applyFill="0" applyAlignment="0" applyProtection="0"/>
    <xf numFmtId="0" fontId="26" fillId="0" borderId="32" applyNumberFormat="0" applyFill="0" applyAlignment="0" applyProtection="0"/>
    <xf numFmtId="0" fontId="28" fillId="0" borderId="33" applyNumberFormat="0" applyFill="0" applyAlignment="0" applyProtection="0"/>
    <xf numFmtId="0" fontId="29" fillId="0" borderId="34" applyNumberFormat="0" applyFill="0" applyAlignment="0" applyProtection="0"/>
    <xf numFmtId="0" fontId="28" fillId="0" borderId="33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35" applyBorder="0">
      <alignment horizontal="center" vertical="center" wrapText="1"/>
    </xf>
    <xf numFmtId="4" fontId="31" fillId="27" borderId="10" applyBorder="0">
      <alignment horizontal="right"/>
    </xf>
    <xf numFmtId="0" fontId="32" fillId="0" borderId="36" applyNumberFormat="0" applyFill="0" applyAlignment="0" applyProtection="0"/>
    <xf numFmtId="0" fontId="32" fillId="0" borderId="37" applyNumberFormat="0" applyFill="0" applyAlignment="0" applyProtection="0"/>
    <xf numFmtId="0" fontId="32" fillId="0" borderId="36" applyNumberFormat="0" applyFill="0" applyAlignment="0" applyProtection="0"/>
    <xf numFmtId="0" fontId="33" fillId="28" borderId="38" applyNumberFormat="0" applyAlignment="0" applyProtection="0"/>
    <xf numFmtId="0" fontId="33" fillId="28" borderId="3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11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6" fillId="0" borderId="0"/>
    <xf numFmtId="0" fontId="19" fillId="0" borderId="0"/>
    <xf numFmtId="0" fontId="6" fillId="0" borderId="0"/>
    <xf numFmtId="0" fontId="40" fillId="0" borderId="0"/>
    <xf numFmtId="0" fontId="2" fillId="0" borderId="0"/>
    <xf numFmtId="0" fontId="1" fillId="0" borderId="0"/>
    <xf numFmtId="0" fontId="6" fillId="0" borderId="0"/>
    <xf numFmtId="0" fontId="41" fillId="0" borderId="0"/>
    <xf numFmtId="0" fontId="19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9" fillId="0" borderId="0"/>
    <xf numFmtId="0" fontId="6" fillId="0" borderId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1" fillId="29" borderId="39" applyNumberFormat="0" applyFont="0" applyAlignment="0" applyProtection="0"/>
    <xf numFmtId="0" fontId="11" fillId="29" borderId="39" applyNumberFormat="0" applyFont="0" applyAlignment="0" applyProtection="0"/>
    <xf numFmtId="0" fontId="2" fillId="29" borderId="39" applyNumberFormat="0" applyFont="0" applyAlignment="0" applyProtection="0"/>
    <xf numFmtId="0" fontId="11" fillId="29" borderId="39" applyNumberFormat="0" applyFont="0" applyAlignment="0" applyProtection="0"/>
    <xf numFmtId="0" fontId="11" fillId="29" borderId="3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40" applyNumberFormat="0" applyFill="0" applyAlignment="0" applyProtection="0"/>
    <xf numFmtId="0" fontId="45" fillId="0" borderId="40" applyNumberFormat="0" applyFill="0" applyAlignment="0" applyProtection="0"/>
    <xf numFmtId="0" fontId="9" fillId="0" borderId="0"/>
    <xf numFmtId="175" fontId="10" fillId="0" borderId="0">
      <alignment vertical="top"/>
    </xf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1" fillId="30" borderId="0" applyBorder="0">
      <alignment horizontal="right"/>
    </xf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9" fillId="0" borderId="0"/>
  </cellStyleXfs>
  <cellXfs count="140">
    <xf numFmtId="0" fontId="0" fillId="0" borderId="0" xfId="0"/>
    <xf numFmtId="0" fontId="2" fillId="0" borderId="0" xfId="217" applyFont="1"/>
    <xf numFmtId="0" fontId="2" fillId="0" borderId="0" xfId="217" applyFont="1" applyAlignment="1">
      <alignment horizontal="right"/>
    </xf>
    <xf numFmtId="0" fontId="2" fillId="0" borderId="0" xfId="217" applyFont="1" applyAlignment="1">
      <alignment horizontal="left"/>
    </xf>
    <xf numFmtId="0" fontId="4" fillId="0" borderId="0" xfId="217" applyFont="1" applyAlignment="1">
      <alignment horizontal="center" wrapText="1"/>
    </xf>
    <xf numFmtId="165" fontId="2" fillId="0" borderId="0" xfId="312" applyNumberFormat="1" applyFont="1" applyFill="1" applyAlignment="1">
      <alignment horizontal="right"/>
    </xf>
    <xf numFmtId="165" fontId="2" fillId="0" borderId="0" xfId="312" applyNumberFormat="1" applyFont="1" applyFill="1" applyAlignment="1">
      <alignment horizontal="right" vertical="center"/>
    </xf>
    <xf numFmtId="165" fontId="2" fillId="0" borderId="0" xfId="312" applyNumberFormat="1" applyFont="1" applyAlignment="1">
      <alignment horizontal="right"/>
    </xf>
    <xf numFmtId="0" fontId="4" fillId="0" borderId="0" xfId="217" applyFont="1"/>
    <xf numFmtId="0" fontId="2" fillId="0" borderId="0" xfId="217" applyFont="1" applyBorder="1"/>
    <xf numFmtId="0" fontId="4" fillId="0" borderId="46" xfId="217" applyFont="1" applyBorder="1" applyAlignment="1">
      <alignment horizontal="center" vertical="center" wrapText="1"/>
    </xf>
    <xf numFmtId="0" fontId="4" fillId="0" borderId="6" xfId="217" applyFont="1" applyBorder="1" applyAlignment="1">
      <alignment horizontal="center" vertical="center" wrapText="1"/>
    </xf>
    <xf numFmtId="0" fontId="4" fillId="0" borderId="47" xfId="217" applyFont="1" applyBorder="1" applyAlignment="1">
      <alignment horizontal="center" vertical="center" wrapText="1"/>
    </xf>
    <xf numFmtId="0" fontId="4" fillId="0" borderId="18" xfId="217" applyFont="1" applyBorder="1" applyAlignment="1">
      <alignment horizontal="center" vertical="center" wrapText="1"/>
    </xf>
    <xf numFmtId="0" fontId="4" fillId="0" borderId="48" xfId="217" applyFont="1" applyBorder="1" applyAlignment="1">
      <alignment horizontal="center" vertical="center" wrapText="1"/>
    </xf>
    <xf numFmtId="0" fontId="4" fillId="0" borderId="0" xfId="217" applyFont="1" applyBorder="1" applyAlignment="1">
      <alignment vertical="center" wrapText="1"/>
    </xf>
    <xf numFmtId="0" fontId="2" fillId="0" borderId="23" xfId="217" applyFont="1" applyFill="1" applyBorder="1" applyAlignment="1">
      <alignment horizontal="center" vertical="center" wrapText="1"/>
    </xf>
    <xf numFmtId="0" fontId="2" fillId="0" borderId="41" xfId="217" applyFont="1" applyFill="1" applyBorder="1" applyAlignment="1">
      <alignment horizontal="left" vertical="center" wrapText="1"/>
    </xf>
    <xf numFmtId="0" fontId="2" fillId="0" borderId="19" xfId="217" applyFont="1" applyFill="1" applyBorder="1" applyAlignment="1">
      <alignment horizontal="left" vertical="center" wrapText="1"/>
    </xf>
    <xf numFmtId="167" fontId="2" fillId="0" borderId="22" xfId="217" applyNumberFormat="1" applyFont="1" applyFill="1" applyBorder="1" applyAlignment="1">
      <alignment horizontal="center" vertical="center" wrapText="1"/>
    </xf>
    <xf numFmtId="167" fontId="2" fillId="0" borderId="20" xfId="217" applyNumberFormat="1" applyFont="1" applyFill="1" applyBorder="1" applyAlignment="1">
      <alignment horizontal="center" vertical="center" wrapText="1"/>
    </xf>
    <xf numFmtId="167" fontId="2" fillId="0" borderId="21" xfId="217" applyNumberFormat="1" applyFont="1" applyFill="1" applyBorder="1" applyAlignment="1">
      <alignment horizontal="center" vertical="center" wrapText="1"/>
    </xf>
    <xf numFmtId="0" fontId="4" fillId="0" borderId="0" xfId="220" applyFont="1" applyFill="1" applyBorder="1" applyAlignment="1">
      <alignment horizontal="center" vertical="center" wrapText="1"/>
    </xf>
    <xf numFmtId="0" fontId="4" fillId="0" borderId="0" xfId="220" applyFont="1" applyFill="1" applyBorder="1" applyAlignment="1">
      <alignment horizontal="left" vertical="center" wrapText="1"/>
    </xf>
    <xf numFmtId="0" fontId="2" fillId="0" borderId="23" xfId="217" applyFont="1" applyFill="1" applyBorder="1" applyAlignment="1">
      <alignment horizontal="center" vertical="center"/>
    </xf>
    <xf numFmtId="0" fontId="2" fillId="0" borderId="23" xfId="217" applyFont="1" applyFill="1" applyBorder="1" applyAlignment="1">
      <alignment horizontal="left" vertical="center" wrapText="1"/>
    </xf>
    <xf numFmtId="165" fontId="2" fillId="0" borderId="7" xfId="311" applyNumberFormat="1" applyFont="1" applyFill="1" applyBorder="1"/>
    <xf numFmtId="165" fontId="2" fillId="0" borderId="10" xfId="311" applyNumberFormat="1" applyFont="1" applyFill="1" applyBorder="1" applyAlignment="1"/>
    <xf numFmtId="165" fontId="2" fillId="0" borderId="8" xfId="311" applyNumberFormat="1" applyFont="1" applyFill="1" applyBorder="1" applyAlignment="1"/>
    <xf numFmtId="165" fontId="2" fillId="0" borderId="23" xfId="311" applyNumberFormat="1" applyFont="1" applyFill="1" applyBorder="1" applyAlignment="1"/>
    <xf numFmtId="0" fontId="2" fillId="0" borderId="7" xfId="217" applyFont="1" applyFill="1" applyBorder="1"/>
    <xf numFmtId="0" fontId="2" fillId="0" borderId="10" xfId="217" applyFont="1" applyFill="1" applyBorder="1"/>
    <xf numFmtId="0" fontId="2" fillId="0" borderId="11" xfId="217" applyFont="1" applyFill="1" applyBorder="1"/>
    <xf numFmtId="0" fontId="2" fillId="0" borderId="0" xfId="220" applyFont="1" applyFill="1" applyBorder="1" applyAlignment="1">
      <alignment horizontal="center" vertical="center"/>
    </xf>
    <xf numFmtId="0" fontId="2" fillId="0" borderId="0" xfId="220" applyFont="1" applyFill="1" applyBorder="1" applyAlignment="1">
      <alignment horizontal="left" vertical="center" wrapText="1"/>
    </xf>
    <xf numFmtId="0" fontId="2" fillId="0" borderId="23" xfId="217" applyFont="1" applyFill="1" applyBorder="1"/>
    <xf numFmtId="165" fontId="2" fillId="0" borderId="0" xfId="311" applyNumberFormat="1" applyFont="1" applyFill="1" applyBorder="1" applyAlignment="1"/>
    <xf numFmtId="168" fontId="2" fillId="0" borderId="0" xfId="217" applyNumberFormat="1" applyFont="1" applyBorder="1"/>
    <xf numFmtId="43" fontId="2" fillId="0" borderId="0" xfId="217" applyNumberFormat="1" applyFont="1" applyBorder="1"/>
    <xf numFmtId="180" fontId="2" fillId="0" borderId="7" xfId="311" applyNumberFormat="1" applyFont="1" applyFill="1" applyBorder="1" applyAlignment="1">
      <alignment horizontal="center" vertical="center"/>
    </xf>
    <xf numFmtId="180" fontId="2" fillId="0" borderId="10" xfId="311" applyNumberFormat="1" applyFont="1" applyFill="1" applyBorder="1" applyAlignment="1">
      <alignment horizontal="center" vertical="center"/>
    </xf>
    <xf numFmtId="180" fontId="2" fillId="0" borderId="8" xfId="311" applyNumberFormat="1" applyFont="1" applyFill="1" applyBorder="1" applyAlignment="1">
      <alignment horizontal="center" vertical="center"/>
    </xf>
    <xf numFmtId="180" fontId="2" fillId="0" borderId="23" xfId="311" applyNumberFormat="1" applyFont="1" applyFill="1" applyBorder="1" applyAlignment="1">
      <alignment horizontal="center" vertical="center"/>
    </xf>
    <xf numFmtId="178" fontId="2" fillId="0" borderId="9" xfId="217" applyNumberFormat="1" applyFont="1" applyFill="1" applyBorder="1"/>
    <xf numFmtId="0" fontId="2" fillId="0" borderId="0" xfId="0" applyFont="1" applyFill="1" applyBorder="1" applyAlignment="1">
      <alignment horizontal="left" wrapText="1"/>
    </xf>
    <xf numFmtId="165" fontId="2" fillId="0" borderId="0" xfId="220" applyNumberFormat="1" applyFont="1" applyFill="1" applyBorder="1" applyAlignment="1">
      <alignment horizontal="center" vertical="center"/>
    </xf>
    <xf numFmtId="167" fontId="5" fillId="0" borderId="22" xfId="217" applyNumberFormat="1" applyFont="1" applyFill="1" applyBorder="1" applyAlignment="1">
      <alignment horizontal="center" vertical="center" wrapText="1"/>
    </xf>
    <xf numFmtId="167" fontId="2" fillId="0" borderId="9" xfId="217" applyNumberFormat="1" applyFont="1" applyFill="1" applyBorder="1"/>
    <xf numFmtId="167" fontId="2" fillId="0" borderId="10" xfId="217" applyNumberFormat="1" applyFont="1" applyFill="1" applyBorder="1"/>
    <xf numFmtId="167" fontId="2" fillId="0" borderId="19" xfId="217" applyNumberFormat="1" applyFont="1" applyFill="1" applyBorder="1"/>
    <xf numFmtId="167" fontId="2" fillId="0" borderId="23" xfId="217" applyNumberFormat="1" applyFont="1" applyFill="1" applyBorder="1"/>
    <xf numFmtId="167" fontId="2" fillId="0" borderId="7" xfId="217" applyNumberFormat="1" applyFont="1" applyFill="1" applyBorder="1"/>
    <xf numFmtId="167" fontId="2" fillId="0" borderId="11" xfId="217" applyNumberFormat="1" applyFont="1" applyFill="1" applyBorder="1"/>
    <xf numFmtId="4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8" fontId="2" fillId="0" borderId="0" xfId="217" applyNumberFormat="1" applyFont="1"/>
    <xf numFmtId="0" fontId="4" fillId="0" borderId="0" xfId="220" applyFont="1" applyFill="1" applyBorder="1" applyAlignment="1">
      <alignment horizontal="center" vertical="center"/>
    </xf>
    <xf numFmtId="0" fontId="2" fillId="0" borderId="23" xfId="217" applyNumberFormat="1" applyFont="1" applyFill="1" applyBorder="1" applyAlignment="1">
      <alignment horizontal="center" vertical="center"/>
    </xf>
    <xf numFmtId="0" fontId="2" fillId="0" borderId="0" xfId="220" applyNumberFormat="1" applyFont="1" applyFill="1" applyBorder="1" applyAlignment="1">
      <alignment horizontal="center" vertical="center"/>
    </xf>
    <xf numFmtId="0" fontId="2" fillId="0" borderId="24" xfId="217" applyFont="1" applyFill="1" applyBorder="1" applyAlignment="1">
      <alignment horizontal="center" vertical="center"/>
    </xf>
    <xf numFmtId="0" fontId="2" fillId="0" borderId="24" xfId="217" applyFont="1" applyFill="1" applyBorder="1" applyAlignment="1">
      <alignment horizontal="left" vertical="center" wrapText="1"/>
    </xf>
    <xf numFmtId="0" fontId="2" fillId="0" borderId="25" xfId="217" applyFont="1" applyFill="1" applyBorder="1" applyAlignment="1">
      <alignment horizontal="left" vertical="center" wrapText="1"/>
    </xf>
    <xf numFmtId="0" fontId="2" fillId="0" borderId="44" xfId="217" applyFont="1" applyFill="1" applyBorder="1" applyAlignment="1">
      <alignment horizontal="left" vertical="center" wrapText="1"/>
    </xf>
    <xf numFmtId="180" fontId="2" fillId="0" borderId="26" xfId="311" applyNumberFormat="1" applyFont="1" applyFill="1" applyBorder="1" applyAlignment="1">
      <alignment horizontal="center" vertical="center"/>
    </xf>
    <xf numFmtId="180" fontId="2" fillId="0" borderId="17" xfId="311" applyNumberFormat="1" applyFont="1" applyFill="1" applyBorder="1" applyAlignment="1">
      <alignment horizontal="center" vertical="center"/>
    </xf>
    <xf numFmtId="180" fontId="2" fillId="0" borderId="27" xfId="311" applyNumberFormat="1" applyFont="1" applyFill="1" applyBorder="1" applyAlignment="1">
      <alignment horizontal="center" vertical="center"/>
    </xf>
    <xf numFmtId="180" fontId="2" fillId="0" borderId="44" xfId="311" applyNumberFormat="1" applyFont="1" applyFill="1" applyBorder="1" applyAlignment="1">
      <alignment horizontal="center" vertical="center"/>
    </xf>
    <xf numFmtId="0" fontId="4" fillId="0" borderId="3" xfId="217" applyFont="1" applyFill="1" applyBorder="1" applyAlignment="1">
      <alignment horizontal="left" vertical="center"/>
    </xf>
    <xf numFmtId="0" fontId="4" fillId="0" borderId="41" xfId="217" applyFont="1" applyFill="1" applyBorder="1" applyAlignment="1">
      <alignment horizontal="left" vertical="center" wrapText="1"/>
    </xf>
    <xf numFmtId="180" fontId="2" fillId="0" borderId="1" xfId="311" applyNumberFormat="1" applyFont="1" applyFill="1" applyBorder="1" applyAlignment="1">
      <alignment horizontal="center" vertical="center"/>
    </xf>
    <xf numFmtId="180" fontId="2" fillId="0" borderId="4" xfId="311" applyNumberFormat="1" applyFont="1" applyFill="1" applyBorder="1" applyAlignment="1">
      <alignment horizontal="center" vertical="center"/>
    </xf>
    <xf numFmtId="180" fontId="2" fillId="0" borderId="2" xfId="311" applyNumberFormat="1" applyFont="1" applyFill="1" applyBorder="1" applyAlignment="1">
      <alignment horizontal="center" vertical="center"/>
    </xf>
    <xf numFmtId="180" fontId="2" fillId="0" borderId="42" xfId="311" applyNumberFormat="1" applyFont="1" applyFill="1" applyBorder="1" applyAlignment="1">
      <alignment horizontal="center" vertical="center"/>
    </xf>
    <xf numFmtId="0" fontId="4" fillId="0" borderId="1" xfId="217" applyFont="1" applyFill="1" applyBorder="1" applyAlignment="1">
      <alignment horizontal="left" vertical="center"/>
    </xf>
    <xf numFmtId="0" fontId="4" fillId="0" borderId="4" xfId="217" applyFont="1" applyFill="1" applyBorder="1" applyAlignment="1">
      <alignment horizontal="left" vertical="center" wrapText="1"/>
    </xf>
    <xf numFmtId="43" fontId="2" fillId="0" borderId="0" xfId="220" applyNumberFormat="1" applyFont="1" applyFill="1" applyBorder="1" applyAlignment="1">
      <alignment horizontal="center" vertical="center"/>
    </xf>
    <xf numFmtId="0" fontId="2" fillId="0" borderId="9" xfId="217" applyFont="1" applyFill="1" applyBorder="1" applyAlignment="1">
      <alignment horizontal="left" vertical="center"/>
    </xf>
    <xf numFmtId="180" fontId="2" fillId="0" borderId="43" xfId="311" applyNumberFormat="1" applyFont="1" applyFill="1" applyBorder="1" applyAlignment="1">
      <alignment horizontal="center" vertical="center"/>
    </xf>
    <xf numFmtId="0" fontId="2" fillId="0" borderId="7" xfId="217" applyFont="1" applyFill="1" applyBorder="1" applyAlignment="1">
      <alignment horizontal="left" vertical="center"/>
    </xf>
    <xf numFmtId="0" fontId="2" fillId="0" borderId="10" xfId="217" applyFont="1" applyFill="1" applyBorder="1" applyAlignment="1">
      <alignment horizontal="left" vertical="center" wrapText="1"/>
    </xf>
    <xf numFmtId="0" fontId="2" fillId="0" borderId="23" xfId="217" applyFont="1" applyFill="1" applyBorder="1" applyAlignment="1">
      <alignment horizontal="right" vertical="center" wrapText="1"/>
    </xf>
    <xf numFmtId="181" fontId="2" fillId="0" borderId="7" xfId="217" applyNumberFormat="1" applyFont="1" applyFill="1" applyBorder="1"/>
    <xf numFmtId="181" fontId="2" fillId="0" borderId="10" xfId="217" applyNumberFormat="1" applyFont="1" applyFill="1" applyBorder="1" applyAlignment="1"/>
    <xf numFmtId="181" fontId="2" fillId="0" borderId="8" xfId="217" applyNumberFormat="1" applyFont="1" applyFill="1" applyBorder="1" applyAlignment="1"/>
    <xf numFmtId="0" fontId="2" fillId="0" borderId="43" xfId="217" applyFont="1" applyFill="1" applyBorder="1" applyAlignment="1"/>
    <xf numFmtId="0" fontId="2" fillId="0" borderId="10" xfId="217" applyFont="1" applyFill="1" applyBorder="1" applyAlignment="1">
      <alignment horizontal="right" vertical="center" wrapText="1"/>
    </xf>
    <xf numFmtId="0" fontId="4" fillId="0" borderId="0" xfId="220" applyFont="1" applyFill="1" applyBorder="1" applyAlignment="1">
      <alignment horizontal="left" vertical="center"/>
    </xf>
    <xf numFmtId="0" fontId="2" fillId="0" borderId="12" xfId="217" applyFont="1" applyFill="1" applyBorder="1" applyAlignment="1">
      <alignment horizontal="left" vertical="center"/>
    </xf>
    <xf numFmtId="0" fontId="2" fillId="0" borderId="44" xfId="217" applyFont="1" applyFill="1" applyBorder="1" applyAlignment="1">
      <alignment horizontal="right" vertical="center" wrapText="1"/>
    </xf>
    <xf numFmtId="181" fontId="2" fillId="0" borderId="15" xfId="217" applyNumberFormat="1" applyFont="1" applyFill="1" applyBorder="1"/>
    <xf numFmtId="181" fontId="2" fillId="0" borderId="13" xfId="217" applyNumberFormat="1" applyFont="1" applyFill="1" applyBorder="1" applyAlignment="1"/>
    <xf numFmtId="181" fontId="2" fillId="0" borderId="16" xfId="217" applyNumberFormat="1" applyFont="1" applyFill="1" applyBorder="1" applyAlignment="1"/>
    <xf numFmtId="0" fontId="2" fillId="0" borderId="45" xfId="217" applyFont="1" applyFill="1" applyBorder="1" applyAlignment="1"/>
    <xf numFmtId="0" fontId="2" fillId="0" borderId="15" xfId="217" applyFont="1" applyFill="1" applyBorder="1" applyAlignment="1">
      <alignment horizontal="left" vertical="center"/>
    </xf>
    <xf numFmtId="0" fontId="2" fillId="0" borderId="13" xfId="217" applyFont="1" applyFill="1" applyBorder="1" applyAlignment="1">
      <alignment horizontal="right" vertical="center" wrapText="1"/>
    </xf>
    <xf numFmtId="0" fontId="2" fillId="0" borderId="13" xfId="217" applyFont="1" applyFill="1" applyBorder="1"/>
    <xf numFmtId="0" fontId="2" fillId="0" borderId="14" xfId="217" applyFont="1" applyFill="1" applyBorder="1"/>
    <xf numFmtId="0" fontId="2" fillId="0" borderId="44" xfId="217" applyFont="1" applyFill="1" applyBorder="1"/>
    <xf numFmtId="0" fontId="2" fillId="0" borderId="0" xfId="220" applyFont="1" applyFill="1" applyBorder="1" applyAlignment="1">
      <alignment horizontal="left" vertical="center"/>
    </xf>
    <xf numFmtId="0" fontId="2" fillId="0" borderId="0" xfId="217" applyFont="1" applyFill="1" applyBorder="1" applyAlignment="1">
      <alignment horizontal="left" vertical="center"/>
    </xf>
    <xf numFmtId="0" fontId="2" fillId="0" borderId="0" xfId="217" applyFont="1" applyFill="1" applyBorder="1" applyAlignment="1">
      <alignment horizontal="right" vertical="center" wrapText="1"/>
    </xf>
    <xf numFmtId="168" fontId="2" fillId="0" borderId="0" xfId="217" applyNumberFormat="1" applyFont="1" applyFill="1" applyBorder="1"/>
    <xf numFmtId="168" fontId="2" fillId="0" borderId="0" xfId="217" applyNumberFormat="1" applyFont="1" applyFill="1" applyBorder="1" applyAlignment="1"/>
    <xf numFmtId="164" fontId="2" fillId="0" borderId="0" xfId="217" applyNumberFormat="1" applyFont="1" applyFill="1" applyBorder="1" applyAlignment="1"/>
    <xf numFmtId="0" fontId="2" fillId="0" borderId="0" xfId="217" applyFont="1" applyFill="1" applyBorder="1" applyAlignment="1"/>
    <xf numFmtId="0" fontId="2" fillId="0" borderId="0" xfId="217" applyFont="1" applyFill="1" applyBorder="1"/>
    <xf numFmtId="167" fontId="2" fillId="0" borderId="0" xfId="217" applyNumberFormat="1" applyFont="1" applyFill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317" applyFont="1" applyFill="1"/>
    <xf numFmtId="0" fontId="49" fillId="0" borderId="0" xfId="217" applyFont="1" applyFill="1" applyBorder="1" applyAlignment="1">
      <alignment horizontal="left" vertical="center"/>
    </xf>
    <xf numFmtId="0" fontId="49" fillId="0" borderId="0" xfId="217" applyFont="1" applyFill="1" applyBorder="1" applyAlignment="1">
      <alignment horizontal="right" vertical="center" wrapText="1"/>
    </xf>
    <xf numFmtId="168" fontId="49" fillId="0" borderId="0" xfId="217" applyNumberFormat="1" applyFont="1" applyFill="1" applyBorder="1"/>
    <xf numFmtId="0" fontId="49" fillId="0" borderId="0" xfId="217" applyFont="1" applyFill="1" applyBorder="1" applyAlignment="1"/>
    <xf numFmtId="0" fontId="49" fillId="0" borderId="0" xfId="217" applyFont="1" applyFill="1"/>
    <xf numFmtId="0" fontId="49" fillId="0" borderId="0" xfId="217" applyFont="1" applyFill="1" applyBorder="1"/>
    <xf numFmtId="167" fontId="49" fillId="0" borderId="0" xfId="217" applyNumberFormat="1" applyFont="1" applyFill="1" applyBorder="1" applyAlignment="1">
      <alignment horizontal="center" vertical="center" wrapText="1"/>
    </xf>
    <xf numFmtId="0" fontId="49" fillId="0" borderId="0" xfId="220" applyFont="1" applyFill="1" applyBorder="1" applyAlignment="1">
      <alignment horizontal="left" vertical="center"/>
    </xf>
    <xf numFmtId="0" fontId="49" fillId="0" borderId="0" xfId="220" applyFont="1" applyFill="1" applyBorder="1" applyAlignment="1">
      <alignment horizontal="left" vertical="center" wrapText="1"/>
    </xf>
    <xf numFmtId="0" fontId="2" fillId="0" borderId="0" xfId="217" applyFont="1" applyFill="1"/>
    <xf numFmtId="167" fontId="2" fillId="0" borderId="0" xfId="217" applyNumberFormat="1" applyFont="1" applyFill="1" applyAlignment="1">
      <alignment horizontal="center"/>
    </xf>
    <xf numFmtId="178" fontId="2" fillId="0" borderId="0" xfId="217" applyNumberFormat="1" applyFont="1" applyFill="1"/>
    <xf numFmtId="0" fontId="4" fillId="0" borderId="0" xfId="217" applyFont="1" applyFill="1" applyBorder="1" applyAlignment="1">
      <alignment horizontal="center" vertical="center" wrapText="1"/>
    </xf>
    <xf numFmtId="167" fontId="4" fillId="0" borderId="0" xfId="217" applyNumberFormat="1" applyFont="1" applyFill="1" applyBorder="1" applyAlignment="1">
      <alignment horizontal="center" vertical="center" wrapText="1"/>
    </xf>
    <xf numFmtId="0" fontId="2" fillId="0" borderId="0" xfId="217" applyFont="1" applyFill="1" applyBorder="1" applyAlignment="1">
      <alignment horizontal="left" wrapText="1"/>
    </xf>
    <xf numFmtId="165" fontId="2" fillId="0" borderId="0" xfId="217" applyNumberFormat="1" applyFont="1"/>
    <xf numFmtId="178" fontId="2" fillId="0" borderId="0" xfId="217" applyNumberFormat="1" applyFont="1"/>
    <xf numFmtId="0" fontId="4" fillId="0" borderId="0" xfId="217" applyFont="1" applyBorder="1" applyAlignment="1">
      <alignment horizontal="center" vertical="center" wrapText="1"/>
    </xf>
    <xf numFmtId="43" fontId="4" fillId="0" borderId="0" xfId="217" applyNumberFormat="1" applyFont="1" applyBorder="1" applyAlignment="1">
      <alignment horizontal="center" vertical="center" wrapText="1"/>
    </xf>
    <xf numFmtId="1" fontId="4" fillId="0" borderId="0" xfId="217" applyNumberFormat="1" applyFont="1" applyAlignment="1">
      <alignment horizontal="left" vertical="top"/>
    </xf>
    <xf numFmtId="2" fontId="2" fillId="0" borderId="0" xfId="217" applyNumberFormat="1" applyFont="1" applyAlignment="1">
      <alignment vertical="top"/>
    </xf>
    <xf numFmtId="49" fontId="2" fillId="0" borderId="0" xfId="217" applyNumberFormat="1" applyFont="1" applyAlignment="1">
      <alignment horizontal="left" vertical="top" wrapText="1"/>
    </xf>
    <xf numFmtId="2" fontId="2" fillId="0" borderId="0" xfId="217" applyNumberFormat="1" applyFont="1" applyAlignment="1">
      <alignment horizontal="center" vertical="top" wrapText="1"/>
    </xf>
    <xf numFmtId="180" fontId="2" fillId="0" borderId="3" xfId="311" applyNumberFormat="1" applyFont="1" applyFill="1" applyBorder="1" applyAlignment="1">
      <alignment horizontal="center" vertical="center" wrapText="1"/>
    </xf>
    <xf numFmtId="180" fontId="2" fillId="0" borderId="4" xfId="311" applyNumberFormat="1" applyFont="1" applyFill="1" applyBorder="1" applyAlignment="1">
      <alignment horizontal="center" vertical="center" wrapText="1"/>
    </xf>
    <xf numFmtId="180" fontId="2" fillId="0" borderId="2" xfId="311" applyNumberFormat="1" applyFont="1" applyFill="1" applyBorder="1" applyAlignment="1">
      <alignment horizontal="center" vertical="center" wrapText="1"/>
    </xf>
    <xf numFmtId="180" fontId="2" fillId="0" borderId="41" xfId="311" applyNumberFormat="1" applyFont="1" applyFill="1" applyBorder="1" applyAlignment="1">
      <alignment horizontal="center" vertical="center" wrapText="1"/>
    </xf>
    <xf numFmtId="0" fontId="4" fillId="0" borderId="0" xfId="217" applyFont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217" applyFont="1" applyFill="1" applyBorder="1" applyAlignment="1">
      <alignment horizontal="left" wrapText="1"/>
    </xf>
  </cellXfs>
  <cellStyles count="318">
    <cellStyle name=" 1" xfId="7"/>
    <cellStyle name=" 1 2" xfId="8"/>
    <cellStyle name=" 1 3" xfId="9"/>
    <cellStyle name="_2010 СТРУКТУРА СВОД" xfId="10"/>
    <cellStyle name="_2010 СТРУКТУРА-с зарпл." xfId="11"/>
    <cellStyle name="_4.1 и 5 Финпланы" xfId="12"/>
    <cellStyle name="_4.1 и 5 Финпланы (1)" xfId="13"/>
    <cellStyle name="_Copy of ДРСК_1" xfId="14"/>
    <cellStyle name="_ДРСК, ИПР 2010 Приложение 1свод" xfId="15"/>
    <cellStyle name="_Инвест-структура 2011 26.10.10" xfId="16"/>
    <cellStyle name="_Инвест-структура_ХЭС_22.10.2010" xfId="17"/>
    <cellStyle name="_Инвест-структура_ХЭС_29.10.2010" xfId="18"/>
    <cellStyle name="_ИПР 2011-2017  ХЭС  от 21.02.12" xfId="19"/>
    <cellStyle name="_ИПР 2011-2017 ХЭС  10.01.12 ПРАВИЛЬНЫЙ" xfId="20"/>
    <cellStyle name="_ИПР 2011-2017 ХЭС 16.12.11 на РАО" xfId="21"/>
    <cellStyle name="_ИПР 2012 ХЭС  12.01.12" xfId="22"/>
    <cellStyle name="_ИПР 2014-2018 ХЭС 06.12.12" xfId="23"/>
    <cellStyle name="_Книга2" xfId="24"/>
    <cellStyle name="_Книга4" xfId="25"/>
    <cellStyle name="_Лист1" xfId="26"/>
    <cellStyle name="_Лист2" xfId="27"/>
    <cellStyle name="_Модель Стратегия Ленэнерго_3" xfId="28"/>
    <cellStyle name="_Прил 14 ( 29 ноября)" xfId="29"/>
    <cellStyle name="_Прил 25а_ЕАО_25.12.2009" xfId="30"/>
    <cellStyle name="_Прил 25а_свод_02.11.2009" xfId="31"/>
    <cellStyle name="_Прил 4.1, 4.3 ИПР 2013-2017 24.01.12 СЕМЫКИН" xfId="32"/>
    <cellStyle name="_Прил 4_21.04.2009_СВОД" xfId="33"/>
    <cellStyle name="_Прил. 1.2, 2.2" xfId="34"/>
    <cellStyle name="_прил. 1.4" xfId="35"/>
    <cellStyle name="_Прил.1 Финансирование ИПР 2011-2013" xfId="36"/>
    <cellStyle name="_Прил.10 Отчет об исполнении  финплана 2009-2010" xfId="37"/>
    <cellStyle name="_Прил.4 Отчет об источниках финансирования ИПР 2009-2010 ХЭС" xfId="38"/>
    <cellStyle name="_Прил.9 Финплан 2011-2013" xfId="39"/>
    <cellStyle name="_Прилож. Л к регл. РАО ХЭС 28.11.11 1" xfId="40"/>
    <cellStyle name="_Приложение  2.2; 2.3 ИПР 2013 25.12.12" xfId="41"/>
    <cellStyle name="_Приложение 1 - ЮЯ 2010-2012 гг." xfId="42"/>
    <cellStyle name="_Приложение 1.2_ЮЯ" xfId="43"/>
    <cellStyle name="_Приложение 1.4 ИПР 2013г. ХЭС 21.12.12" xfId="44"/>
    <cellStyle name="_Приложение 14" xfId="45"/>
    <cellStyle name="_Приложение 14 ИПР 2013г. ХЭС 24.12.12" xfId="46"/>
    <cellStyle name="_Приложение 2 (3 вариант)" xfId="47"/>
    <cellStyle name="_Приложение 2 в формате Приложения 8" xfId="48"/>
    <cellStyle name="_Приложение 2 фин. модель ДРСК 01.03.2011 г." xfId="49"/>
    <cellStyle name="_Приложение 4 от 11.01.10" xfId="50"/>
    <cellStyle name="_Приложение 5 ИПР 2013-2017" xfId="51"/>
    <cellStyle name="_Приложение 6" xfId="52"/>
    <cellStyle name="_Приложение 6.1_ЕАО от Артура" xfId="53"/>
    <cellStyle name="_Приложение 7.1" xfId="54"/>
    <cellStyle name="_Приложение 8а" xfId="55"/>
    <cellStyle name="_Приложение №1" xfId="56"/>
    <cellStyle name="_Приложение Ж (инвест.стр-ра)" xfId="57"/>
    <cellStyle name="_Приложения  4.1 ОАО ДРСК,4.2 ХЭС" xfId="58"/>
    <cellStyle name="_Приложения 11 г. ХЭС 28.03.11 утв. Чудовым" xfId="59"/>
    <cellStyle name="_Приложения на Прав-во ХЭС 12.01.12" xfId="60"/>
    <cellStyle name="_таблица 14 ЕАО." xfId="61"/>
    <cellStyle name="_таблица 14 Перечень ИПР и план финансирования 2010г ЕАО." xfId="62"/>
    <cellStyle name="_Финплан ДРСК 2011-2013 17.02.10 Семыкин" xfId="63"/>
    <cellStyle name="_ЮЯ_РАО ЭСВ (1)" xfId="64"/>
    <cellStyle name="20% - Акцент1 2" xfId="65"/>
    <cellStyle name="20% - Акцент1 2 2" xfId="66"/>
    <cellStyle name="20% - Акцент1 3" xfId="67"/>
    <cellStyle name="20% - Акцент1 3 2" xfId="68"/>
    <cellStyle name="20% - Акцент2 2" xfId="69"/>
    <cellStyle name="20% - Акцент2 2 2" xfId="70"/>
    <cellStyle name="20% - Акцент2 3" xfId="71"/>
    <cellStyle name="20% - Акцент2 3 2" xfId="72"/>
    <cellStyle name="20% - Акцент3 2" xfId="73"/>
    <cellStyle name="20% - Акцент3 2 2" xfId="74"/>
    <cellStyle name="20% - Акцент3 3" xfId="75"/>
    <cellStyle name="20% - Акцент3 3 2" xfId="76"/>
    <cellStyle name="20% - Акцент4 2" xfId="77"/>
    <cellStyle name="20% - Акцент4 2 2" xfId="78"/>
    <cellStyle name="20% - Акцент4 3" xfId="79"/>
    <cellStyle name="20% - Акцент4 3 2" xfId="80"/>
    <cellStyle name="20% - Акцент5 2" xfId="81"/>
    <cellStyle name="20% - Акцент5 2 2" xfId="82"/>
    <cellStyle name="20% - Акцент6 2" xfId="83"/>
    <cellStyle name="20% - Акцент6 2 2" xfId="84"/>
    <cellStyle name="40% - Акцент1 2" xfId="85"/>
    <cellStyle name="40% - Акцент1 2 2" xfId="86"/>
    <cellStyle name="40% - Акцент1 3" xfId="87"/>
    <cellStyle name="40% - Акцент1 3 2" xfId="88"/>
    <cellStyle name="40% - Акцент2 2" xfId="89"/>
    <cellStyle name="40% - Акцент2 2 2" xfId="90"/>
    <cellStyle name="40% - Акцент3 2" xfId="91"/>
    <cellStyle name="40% - Акцент3 2 2" xfId="92"/>
    <cellStyle name="40% - Акцент3 3" xfId="93"/>
    <cellStyle name="40% - Акцент3 3 2" xfId="94"/>
    <cellStyle name="40% - Акцент4 2" xfId="95"/>
    <cellStyle name="40% - Акцент4 2 2" xfId="96"/>
    <cellStyle name="40% - Акцент4 3" xfId="97"/>
    <cellStyle name="40% - Акцент4 3 2" xfId="98"/>
    <cellStyle name="40% - Акцент5 2" xfId="99"/>
    <cellStyle name="40% - Акцент5 2 2" xfId="100"/>
    <cellStyle name="40% - Акцент6 2" xfId="101"/>
    <cellStyle name="40% - Акцент6 2 2" xfId="102"/>
    <cellStyle name="40% - Акцент6 3" xfId="103"/>
    <cellStyle name="40% - Акцент6 3 2" xfId="104"/>
    <cellStyle name="60% - Акцент1 2" xfId="105"/>
    <cellStyle name="60% - Акцент1 2 2" xfId="106"/>
    <cellStyle name="60% - Акцент1 3" xfId="107"/>
    <cellStyle name="60% - Акцент2 2" xfId="108"/>
    <cellStyle name="60% - Акцент2 2 2" xfId="109"/>
    <cellStyle name="60% - Акцент3 2" xfId="110"/>
    <cellStyle name="60% - Акцент3 2 2" xfId="111"/>
    <cellStyle name="60% - Акцент3 3" xfId="112"/>
    <cellStyle name="60% - Акцент4 2" xfId="113"/>
    <cellStyle name="60% - Акцент4 2 2" xfId="114"/>
    <cellStyle name="60% - Акцент4 3" xfId="115"/>
    <cellStyle name="60% - Акцент5 2" xfId="116"/>
    <cellStyle name="60% - Акцент5 2 2" xfId="117"/>
    <cellStyle name="60% - Акцент6 2" xfId="118"/>
    <cellStyle name="60% - Акцент6 2 2" xfId="119"/>
    <cellStyle name="60% - Акцент6 3" xfId="120"/>
    <cellStyle name="Assumption" xfId="121"/>
    <cellStyle name="Dates" xfId="122"/>
    <cellStyle name="E-mail" xfId="123"/>
    <cellStyle name="Heading" xfId="124"/>
    <cellStyle name="Heading2" xfId="125"/>
    <cellStyle name="Inputs" xfId="126"/>
    <cellStyle name="Normal_Copy of IP_Kamhatskenergo_v_formate_RAO" xfId="127"/>
    <cellStyle name="Table Heading" xfId="128"/>
    <cellStyle name="TableStyleLight1" xfId="129"/>
    <cellStyle name="TableStyleLight1 2" xfId="130"/>
    <cellStyle name="TableStyleLight1 3" xfId="3"/>
    <cellStyle name="Telephone number" xfId="131"/>
    <cellStyle name="Акцент1 2" xfId="132"/>
    <cellStyle name="Акцент1 2 2" xfId="133"/>
    <cellStyle name="Акцент1 3" xfId="134"/>
    <cellStyle name="Акцент2 2" xfId="135"/>
    <cellStyle name="Акцент2 2 2" xfId="136"/>
    <cellStyle name="Акцент3 2" xfId="137"/>
    <cellStyle name="Акцент3 2 2" xfId="138"/>
    <cellStyle name="Акцент4 2" xfId="139"/>
    <cellStyle name="Акцент4 2 2" xfId="140"/>
    <cellStyle name="Акцент4 3" xfId="141"/>
    <cellStyle name="Акцент5 2" xfId="142"/>
    <cellStyle name="Акцент5 2 2" xfId="143"/>
    <cellStyle name="Акцент6 2" xfId="144"/>
    <cellStyle name="Акцент6 2 2" xfId="145"/>
    <cellStyle name="Ввод  2" xfId="146"/>
    <cellStyle name="Ввод  2 2" xfId="147"/>
    <cellStyle name="Вывод 2" xfId="148"/>
    <cellStyle name="Вывод 2 2" xfId="149"/>
    <cellStyle name="Вывод 3" xfId="150"/>
    <cellStyle name="Вычисление 2" xfId="151"/>
    <cellStyle name="Вычисление 2 2" xfId="152"/>
    <cellStyle name="Вычисление 3" xfId="153"/>
    <cellStyle name="Заголовок" xfId="154"/>
    <cellStyle name="Заголовок 1 2" xfId="155"/>
    <cellStyle name="Заголовок 1 2 2" xfId="156"/>
    <cellStyle name="Заголовок 1 3" xfId="157"/>
    <cellStyle name="Заголовок 2 2" xfId="158"/>
    <cellStyle name="Заголовок 2 2 2" xfId="159"/>
    <cellStyle name="Заголовок 2 3" xfId="160"/>
    <cellStyle name="Заголовок 3 2" xfId="161"/>
    <cellStyle name="Заголовок 3 2 2" xfId="162"/>
    <cellStyle name="Заголовок 3 3" xfId="163"/>
    <cellStyle name="Заголовок 4 2" xfId="164"/>
    <cellStyle name="Заголовок 4 2 2" xfId="165"/>
    <cellStyle name="Заголовок 4 3" xfId="166"/>
    <cellStyle name="ЗаголовокСтолбца" xfId="167"/>
    <cellStyle name="Значение" xfId="168"/>
    <cellStyle name="Итог 2" xfId="169"/>
    <cellStyle name="Итог 2 2" xfId="170"/>
    <cellStyle name="Итог 3" xfId="171"/>
    <cellStyle name="Контрольная ячейка 2" xfId="172"/>
    <cellStyle name="Контрольная ячейка 2 2" xfId="173"/>
    <cellStyle name="Название 2" xfId="174"/>
    <cellStyle name="Название 2 2" xfId="175"/>
    <cellStyle name="Название 3" xfId="176"/>
    <cellStyle name="Нейтральный 2" xfId="177"/>
    <cellStyle name="Нейтральный 2 2" xfId="178"/>
    <cellStyle name="Обычный" xfId="0" builtinId="0"/>
    <cellStyle name="Обычный 10" xfId="1"/>
    <cellStyle name="Обычный 10 2" xfId="179"/>
    <cellStyle name="Обычный 10 2 2" xfId="180"/>
    <cellStyle name="Обычный 10 2 2 2" xfId="181"/>
    <cellStyle name="Обычный 10 2 3" xfId="182"/>
    <cellStyle name="Обычный 10 3" xfId="183"/>
    <cellStyle name="Обычный 10 3 2" xfId="184"/>
    <cellStyle name="Обычный 10 4" xfId="185"/>
    <cellStyle name="Обычный 11" xfId="186"/>
    <cellStyle name="Обычный 11 2" xfId="187"/>
    <cellStyle name="Обычный 11 3" xfId="188"/>
    <cellStyle name="Обычный 11 4" xfId="189"/>
    <cellStyle name="Обычный 11 4 2" xfId="190"/>
    <cellStyle name="Обычный 12" xfId="191"/>
    <cellStyle name="Обычный 12 2" xfId="192"/>
    <cellStyle name="Обычный 12 3" xfId="193"/>
    <cellStyle name="Обычный 12 4" xfId="194"/>
    <cellStyle name="Обычный 13" xfId="195"/>
    <cellStyle name="Обычный 13 2" xfId="196"/>
    <cellStyle name="Обычный 14" xfId="197"/>
    <cellStyle name="Обычный 15" xfId="198"/>
    <cellStyle name="Обычный 16" xfId="199"/>
    <cellStyle name="Обычный 17" xfId="200"/>
    <cellStyle name="Обычный 17 2" xfId="201"/>
    <cellStyle name="Обычный 18" xfId="202"/>
    <cellStyle name="Обычный 18 2" xfId="203"/>
    <cellStyle name="Обычный 18 3" xfId="204"/>
    <cellStyle name="Обычный 19" xfId="205"/>
    <cellStyle name="Обычный 19 2" xfId="206"/>
    <cellStyle name="Обычный 2" xfId="6"/>
    <cellStyle name="Обычный 2 10" xfId="207"/>
    <cellStyle name="Обычный 2 2" xfId="208"/>
    <cellStyle name="Обычный 2 2 2" xfId="209"/>
    <cellStyle name="Обычный 2 3" xfId="210"/>
    <cellStyle name="Обычный 2 5" xfId="211"/>
    <cellStyle name="Обычный 20" xfId="212"/>
    <cellStyle name="Обычный 20 2" xfId="213"/>
    <cellStyle name="Обычный 21" xfId="214"/>
    <cellStyle name="Обычный 22" xfId="215"/>
    <cellStyle name="Обычный 23" xfId="216"/>
    <cellStyle name="Обычный 23 2" xfId="217"/>
    <cellStyle name="Обычный 24" xfId="218"/>
    <cellStyle name="Обычный 24 2" xfId="219"/>
    <cellStyle name="Обычный 3" xfId="220"/>
    <cellStyle name="Обычный 3 2" xfId="221"/>
    <cellStyle name="Обычный 3 2 2" xfId="222"/>
    <cellStyle name="Обычный 3 3" xfId="223"/>
    <cellStyle name="Обычный 3 3 2" xfId="224"/>
    <cellStyle name="Обычный 3 4" xfId="225"/>
    <cellStyle name="Обычный 3_Книга4" xfId="226"/>
    <cellStyle name="Обычный 4" xfId="227"/>
    <cellStyle name="Обычный 4 2" xfId="228"/>
    <cellStyle name="Обычный 4 3" xfId="229"/>
    <cellStyle name="Обычный 4 3 2" xfId="230"/>
    <cellStyle name="Обычный 4 3 2 2" xfId="231"/>
    <cellStyle name="Обычный 4 3 2 2 2" xfId="232"/>
    <cellStyle name="Обычный 4 3 2 3" xfId="233"/>
    <cellStyle name="Обычный 4 3 3" xfId="234"/>
    <cellStyle name="Обычный 4 3 3 2" xfId="235"/>
    <cellStyle name="Обычный 4 3 4" xfId="236"/>
    <cellStyle name="Обычный 4 4" xfId="237"/>
    <cellStyle name="Обычный 4 5" xfId="238"/>
    <cellStyle name="Обычный 4 6" xfId="239"/>
    <cellStyle name="Обычный 5" xfId="2"/>
    <cellStyle name="Обычный 5 2" xfId="240"/>
    <cellStyle name="Обычный 5 2 2" xfId="241"/>
    <cellStyle name="Обычный 5 3" xfId="242"/>
    <cellStyle name="Обычный 5 4" xfId="243"/>
    <cellStyle name="Обычный 5_Все прил 2012-2017 (коррект ПР) ЕАО" xfId="244"/>
    <cellStyle name="Обычный 6" xfId="245"/>
    <cellStyle name="Обычный 6 2" xfId="246"/>
    <cellStyle name="Обычный 6 3" xfId="247"/>
    <cellStyle name="Обычный 7" xfId="248"/>
    <cellStyle name="Обычный 7 2" xfId="249"/>
    <cellStyle name="Обычный 7 2 2" xfId="250"/>
    <cellStyle name="Обычный 7 3" xfId="251"/>
    <cellStyle name="Обычный 7 4" xfId="252"/>
    <cellStyle name="Обычный 8" xfId="253"/>
    <cellStyle name="Обычный 8 2" xfId="254"/>
    <cellStyle name="Обычный 8 28" xfId="255"/>
    <cellStyle name="Обычный 8 28 2" xfId="256"/>
    <cellStyle name="Обычный 8_Прил 6.1, 6,2, 6,3 факт ЕИ" xfId="257"/>
    <cellStyle name="Обычный 9" xfId="258"/>
    <cellStyle name="Обычный 9 2" xfId="259"/>
    <cellStyle name="Обычный_таблица 4.2Источники финансирования 11-13г." xfId="317"/>
    <cellStyle name="Плохой 2" xfId="260"/>
    <cellStyle name="Плохой 2 2" xfId="261"/>
    <cellStyle name="Пояснение 2" xfId="262"/>
    <cellStyle name="Пояснение 2 2" xfId="263"/>
    <cellStyle name="Примечание 2" xfId="264"/>
    <cellStyle name="Примечание 2 2" xfId="265"/>
    <cellStyle name="Примечание 2 2 2" xfId="266"/>
    <cellStyle name="Примечание 3" xfId="267"/>
    <cellStyle name="Примечание 3 2" xfId="268"/>
    <cellStyle name="Процентный 2" xfId="269"/>
    <cellStyle name="Процентный 2 2" xfId="270"/>
    <cellStyle name="Процентный 2 2 2" xfId="271"/>
    <cellStyle name="Процентный 2 3" xfId="272"/>
    <cellStyle name="Процентный 3" xfId="273"/>
    <cellStyle name="Процентный 3 2" xfId="274"/>
    <cellStyle name="Процентный 4" xfId="275"/>
    <cellStyle name="Процентный 4 2" xfId="276"/>
    <cellStyle name="Процентный 5" xfId="277"/>
    <cellStyle name="Связанная ячейка 2" xfId="278"/>
    <cellStyle name="Связанная ячейка 2 2" xfId="279"/>
    <cellStyle name="Стиль 1" xfId="280"/>
    <cellStyle name="Стиль 1 2" xfId="281"/>
    <cellStyle name="Стиль 1 2 2" xfId="282"/>
    <cellStyle name="Стиль 1 3" xfId="283"/>
    <cellStyle name="Стиль 1 3 2" xfId="284"/>
    <cellStyle name="Стиль 1 4" xfId="285"/>
    <cellStyle name="Стиль 1 5" xfId="286"/>
    <cellStyle name="Стиль 1_1.2 ХЭС" xfId="287"/>
    <cellStyle name="Текст предупреждения 2" xfId="288"/>
    <cellStyle name="Текст предупреждения 2 2" xfId="289"/>
    <cellStyle name="Финансовый 2" xfId="4"/>
    <cellStyle name="Финансовый 2 2" xfId="290"/>
    <cellStyle name="Финансовый 2 2 2" xfId="291"/>
    <cellStyle name="Финансовый 2 3" xfId="292"/>
    <cellStyle name="Финансовый 2 3 2" xfId="293"/>
    <cellStyle name="Финансовый 2 4" xfId="294"/>
    <cellStyle name="Финансовый 2 5" xfId="295"/>
    <cellStyle name="Финансовый 3" xfId="296"/>
    <cellStyle name="Финансовый 3 2" xfId="297"/>
    <cellStyle name="Финансовый 3 2 2" xfId="298"/>
    <cellStyle name="Финансовый 3 2 2 2" xfId="299"/>
    <cellStyle name="Финансовый 3 2 3" xfId="300"/>
    <cellStyle name="Финансовый 3 3" xfId="301"/>
    <cellStyle name="Финансовый 3 3 2" xfId="302"/>
    <cellStyle name="Финансовый 3 4" xfId="303"/>
    <cellStyle name="Финансовый 4" xfId="304"/>
    <cellStyle name="Финансовый 4 2" xfId="305"/>
    <cellStyle name="Финансовый 4 3" xfId="306"/>
    <cellStyle name="Финансовый 4 4" xfId="307"/>
    <cellStyle name="Финансовый 4 4 2" xfId="308"/>
    <cellStyle name="Финансовый 5" xfId="309"/>
    <cellStyle name="Финансовый 6" xfId="5"/>
    <cellStyle name="Финансовый 7" xfId="310"/>
    <cellStyle name="Финансовый 7 2" xfId="311"/>
    <cellStyle name="Финансовый 7 3" xfId="312"/>
    <cellStyle name="Финансовый 9" xfId="313"/>
    <cellStyle name="Формула" xfId="314"/>
    <cellStyle name="Хороший 2" xfId="315"/>
    <cellStyle name="Хороший 2 2" xfId="316"/>
  </cellStyles>
  <dxfs count="0"/>
  <tableStyles count="0" defaultTableStyle="TableStyleMedium2" defaultPivotStyle="PivotStyleLight16"/>
  <colors>
    <mruColors>
      <color rgb="FFFFFF99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>
        <row r="5">
          <cell r="B5" t="str">
            <v>5.12</v>
          </cell>
        </row>
      </sheetData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J6" t="str">
            <v>2011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G6" t="str">
            <v>2008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12">
          <cell r="B12" t="str">
            <v>$</v>
          </cell>
        </row>
        <row r="445">
          <cell r="E445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  <row r="8">
          <cell r="B8" t="b">
            <v>0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20">
          <cell r="D20" t="b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  <sheetName val="Прил_9"/>
      <sheetName val="SHPZ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t_Настройки"/>
      <sheetName val="Ввод параметров"/>
      <sheetName val="УФ-28"/>
      <sheetName val="УЗ-10"/>
      <sheetName val="Баланс"/>
      <sheetName val="ОПиУ"/>
      <sheetName val="Лизинг"/>
      <sheetName val="общие сведения"/>
      <sheetName val="Пер-Вл"/>
      <sheetName val="РБП"/>
      <sheetName val="Source"/>
      <sheetName val="Месяцы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V63"/>
  <sheetViews>
    <sheetView showZeros="0" tabSelected="1" topLeftCell="A28" zoomScale="75" zoomScaleNormal="75" zoomScaleSheetLayoutView="80" workbookViewId="0">
      <selection activeCell="E36" sqref="E36"/>
    </sheetView>
  </sheetViews>
  <sheetFormatPr defaultColWidth="10.28515625" defaultRowHeight="15.75" x14ac:dyDescent="0.25"/>
  <cols>
    <col min="1" max="1" width="10.28515625" style="1"/>
    <col min="2" max="2" width="59.42578125" style="1" customWidth="1"/>
    <col min="3" max="3" width="19.140625" style="1" customWidth="1"/>
    <col min="4" max="4" width="21.140625" style="1" customWidth="1"/>
    <col min="5" max="5" width="22" style="1" customWidth="1"/>
    <col min="6" max="6" width="23.28515625" style="1" customWidth="1"/>
    <col min="7" max="7" width="11" style="1" customWidth="1"/>
    <col min="8" max="8" width="10.28515625" style="1" hidden="1" customWidth="1"/>
    <col min="9" max="9" width="41.28515625" style="1" hidden="1" customWidth="1"/>
    <col min="10" max="15" width="10.28515625" style="1" hidden="1" customWidth="1"/>
    <col min="16" max="16" width="30.42578125" style="1" hidden="1" customWidth="1"/>
    <col min="17" max="20" width="10.28515625" style="1" hidden="1" customWidth="1"/>
    <col min="21" max="21" width="12" style="1" bestFit="1" customWidth="1"/>
    <col min="22" max="22" width="39.7109375" style="1" customWidth="1"/>
    <col min="23" max="23" width="14.28515625" style="1" customWidth="1"/>
    <col min="24" max="24" width="18.7109375" style="1" customWidth="1"/>
    <col min="25" max="16384" width="10.28515625" style="1"/>
  </cols>
  <sheetData>
    <row r="2" spans="1:23" x14ac:dyDescent="0.25">
      <c r="F2" s="2" t="s">
        <v>32</v>
      </c>
    </row>
    <row r="3" spans="1:23" x14ac:dyDescent="0.25">
      <c r="F3" s="2" t="s">
        <v>0</v>
      </c>
    </row>
    <row r="4" spans="1:23" x14ac:dyDescent="0.25">
      <c r="F4" s="2" t="s">
        <v>33</v>
      </c>
    </row>
    <row r="6" spans="1:23" s="3" customFormat="1" ht="30" customHeight="1" x14ac:dyDescent="0.25">
      <c r="A6" s="137" t="s">
        <v>34</v>
      </c>
      <c r="B6" s="137"/>
      <c r="C6" s="137"/>
      <c r="D6" s="137"/>
      <c r="E6" s="137"/>
      <c r="F6" s="137"/>
    </row>
    <row r="7" spans="1:23" s="3" customFormat="1" x14ac:dyDescent="0.25">
      <c r="A7" s="4"/>
      <c r="B7" s="4"/>
      <c r="C7" s="4"/>
      <c r="D7" s="4"/>
      <c r="E7" s="4"/>
      <c r="F7" s="5" t="s">
        <v>1</v>
      </c>
    </row>
    <row r="8" spans="1:23" x14ac:dyDescent="0.25">
      <c r="F8" s="6" t="s">
        <v>2</v>
      </c>
    </row>
    <row r="9" spans="1:23" x14ac:dyDescent="0.25">
      <c r="F9" s="6"/>
    </row>
    <row r="10" spans="1:23" x14ac:dyDescent="0.25">
      <c r="F10" s="6" t="s">
        <v>3</v>
      </c>
    </row>
    <row r="11" spans="1:23" x14ac:dyDescent="0.25">
      <c r="F11" s="7" t="s">
        <v>4</v>
      </c>
    </row>
    <row r="12" spans="1:23" x14ac:dyDescent="0.25">
      <c r="F12" s="5"/>
    </row>
    <row r="13" spans="1:23" x14ac:dyDescent="0.25">
      <c r="F13" s="5"/>
    </row>
    <row r="14" spans="1:23" ht="16.5" thickBot="1" x14ac:dyDescent="0.3">
      <c r="A14" s="8"/>
      <c r="F14" s="5" t="s">
        <v>5</v>
      </c>
      <c r="U14" s="9"/>
      <c r="V14" s="9"/>
      <c r="W14" s="9"/>
    </row>
    <row r="15" spans="1:23" ht="16.5" thickBot="1" x14ac:dyDescent="0.3">
      <c r="A15" s="10" t="s">
        <v>6</v>
      </c>
      <c r="B15" s="11" t="s">
        <v>35</v>
      </c>
      <c r="C15" s="12" t="s">
        <v>36</v>
      </c>
      <c r="D15" s="13" t="s">
        <v>37</v>
      </c>
      <c r="E15" s="14" t="s">
        <v>38</v>
      </c>
      <c r="F15" s="10" t="s">
        <v>31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9"/>
    </row>
    <row r="16" spans="1:23" ht="17.45" customHeight="1" x14ac:dyDescent="0.25">
      <c r="A16" s="16">
        <v>1</v>
      </c>
      <c r="B16" s="17" t="s">
        <v>7</v>
      </c>
      <c r="C16" s="133">
        <f>C24+C29+C28</f>
        <v>848.67800000000011</v>
      </c>
      <c r="D16" s="134">
        <f>D24+D29+D28+D17</f>
        <v>679.67499999999995</v>
      </c>
      <c r="E16" s="135">
        <f t="shared" ref="E16:F16" si="0">E24+E29+E28+E17</f>
        <v>795.07100000000003</v>
      </c>
      <c r="F16" s="136">
        <f t="shared" si="0"/>
        <v>2323.424</v>
      </c>
      <c r="H16" s="16">
        <v>1</v>
      </c>
      <c r="I16" s="18" t="s">
        <v>7</v>
      </c>
      <c r="J16" s="19">
        <f>J24+J29+J28</f>
        <v>0</v>
      </c>
      <c r="K16" s="20">
        <f>K24+K29+K28+K17</f>
        <v>853.10577999999998</v>
      </c>
      <c r="L16" s="21">
        <f t="shared" ref="L16:M17" si="1">L24+L29+L28+L17</f>
        <v>1636.88184</v>
      </c>
      <c r="M16" s="19">
        <f t="shared" si="1"/>
        <v>2429.5397600000001</v>
      </c>
      <c r="O16" s="16">
        <v>1</v>
      </c>
      <c r="P16" s="18" t="s">
        <v>7</v>
      </c>
      <c r="Q16" s="19">
        <f>J16-C16</f>
        <v>-848.67800000000011</v>
      </c>
      <c r="R16" s="19">
        <f t="shared" ref="R16:T31" si="2">K16-D16</f>
        <v>173.43078000000003</v>
      </c>
      <c r="S16" s="19">
        <f t="shared" si="2"/>
        <v>841.81083999999998</v>
      </c>
      <c r="T16" s="19">
        <f t="shared" si="2"/>
        <v>106.11576000000014</v>
      </c>
      <c r="U16" s="22"/>
      <c r="V16" s="23"/>
      <c r="W16" s="9"/>
    </row>
    <row r="17" spans="1:25" ht="17.45" customHeight="1" x14ac:dyDescent="0.25">
      <c r="A17" s="24" t="s">
        <v>27</v>
      </c>
      <c r="B17" s="25" t="s">
        <v>8</v>
      </c>
      <c r="C17" s="26"/>
      <c r="D17" s="27">
        <f>D22</f>
        <v>0</v>
      </c>
      <c r="E17" s="28">
        <f t="shared" ref="E17:F17" si="3">E22</f>
        <v>0</v>
      </c>
      <c r="F17" s="29">
        <f t="shared" si="3"/>
        <v>0</v>
      </c>
      <c r="H17" s="24" t="s">
        <v>27</v>
      </c>
      <c r="I17" s="18" t="s">
        <v>8</v>
      </c>
      <c r="J17" s="30"/>
      <c r="K17" s="31">
        <f>K22</f>
        <v>256.08596</v>
      </c>
      <c r="L17" s="32">
        <f t="shared" ref="L17" si="4">L22</f>
        <v>1019.13178</v>
      </c>
      <c r="M17" s="19">
        <f t="shared" si="1"/>
        <v>1214.7698800000001</v>
      </c>
      <c r="O17" s="24" t="s">
        <v>27</v>
      </c>
      <c r="P17" s="18" t="s">
        <v>8</v>
      </c>
      <c r="Q17" s="19">
        <f t="shared" ref="Q17:T46" si="5">J17-C17</f>
        <v>0</v>
      </c>
      <c r="R17" s="19">
        <f t="shared" si="2"/>
        <v>256.08596</v>
      </c>
      <c r="S17" s="19">
        <f t="shared" si="2"/>
        <v>1019.13178</v>
      </c>
      <c r="T17" s="19">
        <f t="shared" si="2"/>
        <v>1214.7698800000001</v>
      </c>
      <c r="U17" s="33"/>
      <c r="V17" s="34"/>
      <c r="W17" s="9"/>
    </row>
    <row r="18" spans="1:25" ht="17.45" customHeight="1" x14ac:dyDescent="0.25">
      <c r="A18" s="24" t="s">
        <v>28</v>
      </c>
      <c r="B18" s="25" t="s">
        <v>26</v>
      </c>
      <c r="C18" s="26"/>
      <c r="D18" s="27"/>
      <c r="E18" s="28"/>
      <c r="F18" s="29"/>
      <c r="H18" s="24" t="s">
        <v>28</v>
      </c>
      <c r="I18" s="18" t="s">
        <v>26</v>
      </c>
      <c r="J18" s="30"/>
      <c r="K18" s="31"/>
      <c r="L18" s="32"/>
      <c r="M18" s="35"/>
      <c r="O18" s="24" t="s">
        <v>28</v>
      </c>
      <c r="P18" s="18" t="s">
        <v>26</v>
      </c>
      <c r="Q18" s="19">
        <f t="shared" si="5"/>
        <v>0</v>
      </c>
      <c r="R18" s="19">
        <f t="shared" si="2"/>
        <v>0</v>
      </c>
      <c r="S18" s="19">
        <f t="shared" si="2"/>
        <v>0</v>
      </c>
      <c r="T18" s="19">
        <f t="shared" si="2"/>
        <v>0</v>
      </c>
      <c r="U18" s="33"/>
      <c r="V18" s="34"/>
      <c r="W18" s="9"/>
    </row>
    <row r="19" spans="1:25" ht="17.45" customHeight="1" x14ac:dyDescent="0.25">
      <c r="A19" s="24" t="s">
        <v>29</v>
      </c>
      <c r="B19" s="25" t="s">
        <v>9</v>
      </c>
      <c r="C19" s="26"/>
      <c r="D19" s="27"/>
      <c r="E19" s="28"/>
      <c r="F19" s="29"/>
      <c r="H19" s="24" t="s">
        <v>29</v>
      </c>
      <c r="I19" s="18" t="s">
        <v>9</v>
      </c>
      <c r="J19" s="30"/>
      <c r="K19" s="31"/>
      <c r="L19" s="32"/>
      <c r="M19" s="35"/>
      <c r="O19" s="24" t="s">
        <v>29</v>
      </c>
      <c r="P19" s="18" t="s">
        <v>9</v>
      </c>
      <c r="Q19" s="19">
        <f t="shared" si="5"/>
        <v>0</v>
      </c>
      <c r="R19" s="19">
        <f t="shared" si="2"/>
        <v>0</v>
      </c>
      <c r="S19" s="19">
        <f t="shared" si="2"/>
        <v>0</v>
      </c>
      <c r="T19" s="19">
        <f t="shared" si="2"/>
        <v>0</v>
      </c>
      <c r="U19" s="33"/>
      <c r="V19" s="34"/>
      <c r="W19" s="9"/>
    </row>
    <row r="20" spans="1:25" ht="30" customHeight="1" x14ac:dyDescent="0.25">
      <c r="A20" s="24" t="s">
        <v>39</v>
      </c>
      <c r="B20" s="25" t="s">
        <v>40</v>
      </c>
      <c r="C20" s="26"/>
      <c r="D20" s="27"/>
      <c r="E20" s="28"/>
      <c r="F20" s="29"/>
      <c r="H20" s="24" t="s">
        <v>39</v>
      </c>
      <c r="I20" s="18" t="s">
        <v>40</v>
      </c>
      <c r="J20" s="30"/>
      <c r="K20" s="31"/>
      <c r="L20" s="32"/>
      <c r="M20" s="35"/>
      <c r="O20" s="24" t="s">
        <v>39</v>
      </c>
      <c r="P20" s="18" t="s">
        <v>40</v>
      </c>
      <c r="Q20" s="19">
        <f t="shared" si="5"/>
        <v>0</v>
      </c>
      <c r="R20" s="19">
        <f t="shared" si="2"/>
        <v>0</v>
      </c>
      <c r="S20" s="19">
        <f t="shared" si="2"/>
        <v>0</v>
      </c>
      <c r="T20" s="19">
        <f t="shared" si="2"/>
        <v>0</v>
      </c>
      <c r="U20" s="33"/>
      <c r="V20" s="34"/>
      <c r="W20" s="9"/>
      <c r="X20" s="9"/>
      <c r="Y20" s="9"/>
    </row>
    <row r="21" spans="1:25" ht="17.45" customHeight="1" x14ac:dyDescent="0.25">
      <c r="A21" s="24" t="s">
        <v>41</v>
      </c>
      <c r="B21" s="25" t="s">
        <v>10</v>
      </c>
      <c r="C21" s="26"/>
      <c r="D21" s="27"/>
      <c r="E21" s="28"/>
      <c r="F21" s="29"/>
      <c r="H21" s="24" t="s">
        <v>41</v>
      </c>
      <c r="I21" s="18" t="s">
        <v>10</v>
      </c>
      <c r="J21" s="30"/>
      <c r="K21" s="31"/>
      <c r="L21" s="32"/>
      <c r="M21" s="35"/>
      <c r="O21" s="24" t="s">
        <v>41</v>
      </c>
      <c r="P21" s="18" t="s">
        <v>10</v>
      </c>
      <c r="Q21" s="19">
        <f t="shared" si="5"/>
        <v>0</v>
      </c>
      <c r="R21" s="19">
        <f t="shared" si="2"/>
        <v>0</v>
      </c>
      <c r="S21" s="19">
        <f t="shared" si="2"/>
        <v>0</v>
      </c>
      <c r="T21" s="19">
        <f t="shared" si="2"/>
        <v>0</v>
      </c>
      <c r="U21" s="33"/>
      <c r="V21" s="34"/>
      <c r="W21" s="36"/>
      <c r="X21" s="36"/>
      <c r="Y21" s="9"/>
    </row>
    <row r="22" spans="1:25" ht="17.45" customHeight="1" x14ac:dyDescent="0.25">
      <c r="A22" s="24" t="s">
        <v>42</v>
      </c>
      <c r="B22" s="25" t="s">
        <v>11</v>
      </c>
      <c r="C22" s="26"/>
      <c r="D22" s="27"/>
      <c r="E22" s="28"/>
      <c r="F22" s="29"/>
      <c r="H22" s="24" t="s">
        <v>42</v>
      </c>
      <c r="I22" s="18" t="s">
        <v>11</v>
      </c>
      <c r="J22" s="30"/>
      <c r="K22" s="30">
        <f>217.022*1.18</f>
        <v>256.08596</v>
      </c>
      <c r="L22" s="30">
        <f>863.671*1.18</f>
        <v>1019.13178</v>
      </c>
      <c r="M22" s="30">
        <f>K22+L22</f>
        <v>1275.21774</v>
      </c>
      <c r="O22" s="24" t="s">
        <v>42</v>
      </c>
      <c r="P22" s="18" t="s">
        <v>11</v>
      </c>
      <c r="Q22" s="19">
        <f t="shared" si="5"/>
        <v>0</v>
      </c>
      <c r="R22" s="19">
        <f t="shared" si="2"/>
        <v>256.08596</v>
      </c>
      <c r="S22" s="19">
        <f t="shared" si="2"/>
        <v>1019.13178</v>
      </c>
      <c r="T22" s="19">
        <f t="shared" si="2"/>
        <v>1275.21774</v>
      </c>
      <c r="U22" s="33"/>
      <c r="V22" s="34"/>
      <c r="W22" s="37"/>
      <c r="X22" s="37"/>
      <c r="Y22" s="9"/>
    </row>
    <row r="23" spans="1:25" ht="17.45" customHeight="1" x14ac:dyDescent="0.25">
      <c r="A23" s="24" t="s">
        <v>43</v>
      </c>
      <c r="B23" s="25" t="s">
        <v>12</v>
      </c>
      <c r="C23" s="26"/>
      <c r="D23" s="27"/>
      <c r="E23" s="28"/>
      <c r="F23" s="29"/>
      <c r="H23" s="24" t="s">
        <v>43</v>
      </c>
      <c r="I23" s="18" t="s">
        <v>12</v>
      </c>
      <c r="J23" s="30"/>
      <c r="K23" s="31"/>
      <c r="L23" s="32"/>
      <c r="M23" s="35"/>
      <c r="O23" s="24" t="s">
        <v>43</v>
      </c>
      <c r="P23" s="18" t="s">
        <v>12</v>
      </c>
      <c r="Q23" s="19">
        <f t="shared" si="5"/>
        <v>0</v>
      </c>
      <c r="R23" s="19">
        <f t="shared" si="2"/>
        <v>0</v>
      </c>
      <c r="S23" s="19">
        <f t="shared" si="2"/>
        <v>0</v>
      </c>
      <c r="T23" s="19">
        <f t="shared" si="2"/>
        <v>0</v>
      </c>
      <c r="U23" s="33"/>
      <c r="V23" s="34"/>
      <c r="W23" s="38"/>
      <c r="X23" s="38"/>
      <c r="Y23" s="9"/>
    </row>
    <row r="24" spans="1:25" ht="17.45" customHeight="1" x14ac:dyDescent="0.25">
      <c r="A24" s="24" t="s">
        <v>30</v>
      </c>
      <c r="B24" s="25" t="s">
        <v>44</v>
      </c>
      <c r="C24" s="39">
        <v>357.947</v>
      </c>
      <c r="D24" s="40">
        <v>518.90800000000002</v>
      </c>
      <c r="E24" s="41">
        <v>613.87199999999996</v>
      </c>
      <c r="F24" s="42">
        <f>C24+D24+E24</f>
        <v>1490.7269999999999</v>
      </c>
      <c r="H24" s="24" t="s">
        <v>30</v>
      </c>
      <c r="I24" s="18" t="s">
        <v>45</v>
      </c>
      <c r="J24" s="43">
        <f>J25</f>
        <v>0</v>
      </c>
      <c r="K24" s="43">
        <f>K25</f>
        <v>597.01981999999998</v>
      </c>
      <c r="L24" s="43">
        <f>L25</f>
        <v>617.75006000000008</v>
      </c>
      <c r="M24" s="43">
        <f>M25</f>
        <v>1214.7698800000001</v>
      </c>
      <c r="O24" s="24" t="s">
        <v>30</v>
      </c>
      <c r="P24" s="18" t="s">
        <v>45</v>
      </c>
      <c r="Q24" s="19">
        <f t="shared" si="5"/>
        <v>-357.947</v>
      </c>
      <c r="R24" s="19">
        <f t="shared" si="2"/>
        <v>78.111819999999966</v>
      </c>
      <c r="S24" s="19">
        <f t="shared" si="2"/>
        <v>3.8780600000001186</v>
      </c>
      <c r="T24" s="19">
        <f t="shared" si="2"/>
        <v>-275.9571199999998</v>
      </c>
      <c r="U24" s="33"/>
      <c r="V24" s="44"/>
      <c r="W24" s="9"/>
    </row>
    <row r="25" spans="1:25" ht="17.45" customHeight="1" x14ac:dyDescent="0.25">
      <c r="A25" s="24" t="s">
        <v>46</v>
      </c>
      <c r="B25" s="25" t="s">
        <v>13</v>
      </c>
      <c r="C25" s="39"/>
      <c r="D25" s="40"/>
      <c r="E25" s="41"/>
      <c r="F25" s="42">
        <f t="shared" ref="F25:F43" si="6">C25+D25+E25</f>
        <v>0</v>
      </c>
      <c r="H25" s="24" t="s">
        <v>46</v>
      </c>
      <c r="I25" s="18" t="s">
        <v>13</v>
      </c>
      <c r="J25" s="43"/>
      <c r="K25" s="43">
        <f>505.949*1.18</f>
        <v>597.01981999999998</v>
      </c>
      <c r="L25" s="43">
        <f>523.517*1.18</f>
        <v>617.75006000000008</v>
      </c>
      <c r="M25" s="43">
        <f>J25+K25+L25</f>
        <v>1214.7698800000001</v>
      </c>
      <c r="O25" s="24" t="s">
        <v>46</v>
      </c>
      <c r="P25" s="18" t="s">
        <v>13</v>
      </c>
      <c r="Q25" s="19">
        <f t="shared" si="5"/>
        <v>0</v>
      </c>
      <c r="R25" s="19">
        <f t="shared" si="2"/>
        <v>597.01981999999998</v>
      </c>
      <c r="S25" s="19">
        <f t="shared" si="2"/>
        <v>617.75006000000008</v>
      </c>
      <c r="T25" s="19">
        <f t="shared" si="2"/>
        <v>1214.7698800000001</v>
      </c>
      <c r="U25" s="33"/>
      <c r="V25" s="34"/>
      <c r="W25" s="9"/>
    </row>
    <row r="26" spans="1:25" ht="17.45" customHeight="1" x14ac:dyDescent="0.25">
      <c r="A26" s="24" t="s">
        <v>47</v>
      </c>
      <c r="B26" s="25" t="s">
        <v>14</v>
      </c>
      <c r="C26" s="39"/>
      <c r="D26" s="40"/>
      <c r="E26" s="41"/>
      <c r="F26" s="42">
        <f t="shared" si="6"/>
        <v>0</v>
      </c>
      <c r="H26" s="24" t="s">
        <v>47</v>
      </c>
      <c r="I26" s="18" t="s">
        <v>14</v>
      </c>
      <c r="J26" s="30"/>
      <c r="K26" s="31"/>
      <c r="L26" s="32"/>
      <c r="M26" s="35"/>
      <c r="O26" s="24" t="s">
        <v>47</v>
      </c>
      <c r="P26" s="18" t="s">
        <v>14</v>
      </c>
      <c r="Q26" s="19">
        <f t="shared" si="5"/>
        <v>0</v>
      </c>
      <c r="R26" s="19">
        <f t="shared" si="2"/>
        <v>0</v>
      </c>
      <c r="S26" s="19">
        <f t="shared" si="2"/>
        <v>0</v>
      </c>
      <c r="T26" s="19">
        <f t="shared" si="2"/>
        <v>0</v>
      </c>
      <c r="U26" s="33"/>
      <c r="V26" s="34"/>
      <c r="W26" s="9"/>
    </row>
    <row r="27" spans="1:25" ht="17.45" customHeight="1" x14ac:dyDescent="0.25">
      <c r="A27" s="24" t="s">
        <v>48</v>
      </c>
      <c r="B27" s="25" t="s">
        <v>15</v>
      </c>
      <c r="C27" s="39"/>
      <c r="D27" s="40"/>
      <c r="E27" s="41"/>
      <c r="F27" s="42">
        <f t="shared" si="6"/>
        <v>0</v>
      </c>
      <c r="H27" s="24" t="s">
        <v>48</v>
      </c>
      <c r="I27" s="18" t="s">
        <v>15</v>
      </c>
      <c r="J27" s="30"/>
      <c r="K27" s="31"/>
      <c r="L27" s="32"/>
      <c r="M27" s="35"/>
      <c r="O27" s="24" t="s">
        <v>48</v>
      </c>
      <c r="P27" s="18" t="s">
        <v>15</v>
      </c>
      <c r="Q27" s="19">
        <f t="shared" si="5"/>
        <v>0</v>
      </c>
      <c r="R27" s="19">
        <f t="shared" si="2"/>
        <v>0</v>
      </c>
      <c r="S27" s="19">
        <f t="shared" si="2"/>
        <v>0</v>
      </c>
      <c r="T27" s="19">
        <f t="shared" si="2"/>
        <v>0</v>
      </c>
      <c r="U27" s="45"/>
      <c r="V27" s="34"/>
      <c r="W27" s="9"/>
    </row>
    <row r="28" spans="1:25" ht="17.45" customHeight="1" x14ac:dyDescent="0.25">
      <c r="A28" s="24" t="s">
        <v>49</v>
      </c>
      <c r="B28" s="25" t="s">
        <v>16</v>
      </c>
      <c r="C28" s="39">
        <v>129.46</v>
      </c>
      <c r="D28" s="40">
        <v>103.679</v>
      </c>
      <c r="E28" s="41">
        <v>121.282</v>
      </c>
      <c r="F28" s="42">
        <f t="shared" si="6"/>
        <v>354.42099999999999</v>
      </c>
      <c r="H28" s="24" t="s">
        <v>49</v>
      </c>
      <c r="I28" s="18" t="s">
        <v>16</v>
      </c>
      <c r="J28" s="30"/>
      <c r="K28" s="31"/>
      <c r="L28" s="32"/>
      <c r="M28" s="35">
        <f>J28+K28+L28</f>
        <v>0</v>
      </c>
      <c r="O28" s="24" t="s">
        <v>49</v>
      </c>
      <c r="P28" s="18" t="s">
        <v>16</v>
      </c>
      <c r="Q28" s="46">
        <f t="shared" si="5"/>
        <v>-129.46</v>
      </c>
      <c r="R28" s="46">
        <f t="shared" si="2"/>
        <v>-103.679</v>
      </c>
      <c r="S28" s="46">
        <f t="shared" si="2"/>
        <v>-121.282</v>
      </c>
      <c r="T28" s="46">
        <f t="shared" si="2"/>
        <v>-354.42099999999999</v>
      </c>
      <c r="U28" s="33"/>
      <c r="V28" s="34"/>
      <c r="W28" s="9"/>
      <c r="X28" s="9"/>
    </row>
    <row r="29" spans="1:25" ht="17.45" customHeight="1" x14ac:dyDescent="0.25">
      <c r="A29" s="24" t="s">
        <v>50</v>
      </c>
      <c r="B29" s="25" t="s">
        <v>17</v>
      </c>
      <c r="C29" s="39">
        <f>C32</f>
        <v>361.27100000000002</v>
      </c>
      <c r="D29" s="40">
        <f>D31+D32</f>
        <v>57.088000000000001</v>
      </c>
      <c r="E29" s="41">
        <f t="shared" ref="E29" si="7">E31+E32</f>
        <v>59.917000000000002</v>
      </c>
      <c r="F29" s="42">
        <f t="shared" si="6"/>
        <v>478.27600000000007</v>
      </c>
      <c r="H29" s="24" t="s">
        <v>50</v>
      </c>
      <c r="I29" s="18" t="s">
        <v>17</v>
      </c>
      <c r="J29" s="47">
        <f>J31+J32</f>
        <v>0</v>
      </c>
      <c r="K29" s="48">
        <f>K31+K32</f>
        <v>0</v>
      </c>
      <c r="L29" s="49">
        <f>L31+L32</f>
        <v>0</v>
      </c>
      <c r="M29" s="50">
        <f>M31+M32</f>
        <v>0</v>
      </c>
      <c r="O29" s="24" t="s">
        <v>50</v>
      </c>
      <c r="P29" s="18" t="s">
        <v>17</v>
      </c>
      <c r="Q29" s="19">
        <f t="shared" si="5"/>
        <v>-361.27100000000002</v>
      </c>
      <c r="R29" s="19">
        <f t="shared" si="2"/>
        <v>-57.088000000000001</v>
      </c>
      <c r="S29" s="19">
        <f t="shared" si="2"/>
        <v>-59.917000000000002</v>
      </c>
      <c r="T29" s="19">
        <f t="shared" si="2"/>
        <v>-478.27600000000007</v>
      </c>
      <c r="U29" s="33"/>
      <c r="V29" s="34"/>
      <c r="W29" s="9"/>
    </row>
    <row r="30" spans="1:25" ht="17.45" customHeight="1" x14ac:dyDescent="0.25">
      <c r="A30" s="24" t="s">
        <v>51</v>
      </c>
      <c r="B30" s="25" t="s">
        <v>18</v>
      </c>
      <c r="C30" s="39">
        <v>0</v>
      </c>
      <c r="D30" s="40"/>
      <c r="E30" s="41"/>
      <c r="F30" s="42">
        <f t="shared" si="6"/>
        <v>0</v>
      </c>
      <c r="H30" s="24" t="s">
        <v>51</v>
      </c>
      <c r="I30" s="18" t="s">
        <v>18</v>
      </c>
      <c r="J30" s="51"/>
      <c r="K30" s="48"/>
      <c r="L30" s="52"/>
      <c r="M30" s="50"/>
      <c r="O30" s="24" t="s">
        <v>51</v>
      </c>
      <c r="P30" s="18" t="s">
        <v>18</v>
      </c>
      <c r="Q30" s="19">
        <f t="shared" si="5"/>
        <v>0</v>
      </c>
      <c r="R30" s="19">
        <f t="shared" si="2"/>
        <v>0</v>
      </c>
      <c r="S30" s="19">
        <f t="shared" si="2"/>
        <v>0</v>
      </c>
      <c r="T30" s="19">
        <f t="shared" si="2"/>
        <v>0</v>
      </c>
      <c r="U30" s="33"/>
      <c r="V30" s="34"/>
      <c r="W30" s="9"/>
    </row>
    <row r="31" spans="1:25" ht="34.15" customHeight="1" x14ac:dyDescent="0.25">
      <c r="A31" s="24" t="s">
        <v>52</v>
      </c>
      <c r="B31" s="25" t="s">
        <v>53</v>
      </c>
      <c r="C31" s="39">
        <v>0</v>
      </c>
      <c r="D31" s="40"/>
      <c r="E31" s="41"/>
      <c r="F31" s="42">
        <f t="shared" si="6"/>
        <v>0</v>
      </c>
      <c r="H31" s="24"/>
      <c r="I31" s="18" t="s">
        <v>53</v>
      </c>
      <c r="J31" s="51"/>
      <c r="K31" s="48"/>
      <c r="L31" s="52"/>
      <c r="M31" s="50">
        <f>J31+K31+L31</f>
        <v>0</v>
      </c>
      <c r="O31" s="24"/>
      <c r="P31" s="18" t="s">
        <v>53</v>
      </c>
      <c r="Q31" s="19">
        <f t="shared" si="5"/>
        <v>0</v>
      </c>
      <c r="R31" s="19">
        <f t="shared" si="2"/>
        <v>0</v>
      </c>
      <c r="S31" s="19">
        <f t="shared" si="2"/>
        <v>0</v>
      </c>
      <c r="T31" s="19">
        <f t="shared" si="2"/>
        <v>0</v>
      </c>
      <c r="U31" s="53"/>
      <c r="V31" s="34"/>
      <c r="W31" s="9"/>
    </row>
    <row r="32" spans="1:25" ht="17.45" customHeight="1" x14ac:dyDescent="0.25">
      <c r="A32" s="24" t="s">
        <v>54</v>
      </c>
      <c r="B32" s="25" t="s">
        <v>19</v>
      </c>
      <c r="C32" s="39">
        <v>361.27100000000002</v>
      </c>
      <c r="D32" s="40">
        <v>57.088000000000001</v>
      </c>
      <c r="E32" s="41">
        <v>59.917000000000002</v>
      </c>
      <c r="F32" s="42">
        <f t="shared" si="6"/>
        <v>478.27600000000007</v>
      </c>
      <c r="H32" s="24"/>
      <c r="I32" s="18" t="s">
        <v>19</v>
      </c>
      <c r="J32" s="51"/>
      <c r="K32" s="48"/>
      <c r="L32" s="52"/>
      <c r="M32" s="50">
        <f>J32+K32+L32</f>
        <v>0</v>
      </c>
      <c r="O32" s="24"/>
      <c r="P32" s="18" t="s">
        <v>19</v>
      </c>
      <c r="Q32" s="19">
        <f t="shared" si="5"/>
        <v>-361.27100000000002</v>
      </c>
      <c r="R32" s="19">
        <f t="shared" si="5"/>
        <v>-57.088000000000001</v>
      </c>
      <c r="S32" s="19">
        <f t="shared" si="5"/>
        <v>-59.917000000000002</v>
      </c>
      <c r="T32" s="19">
        <f t="shared" si="5"/>
        <v>-478.27600000000007</v>
      </c>
      <c r="U32" s="54"/>
      <c r="V32" s="34"/>
      <c r="W32" s="37"/>
      <c r="X32" s="37"/>
    </row>
    <row r="33" spans="1:48" ht="17.45" customHeight="1" x14ac:dyDescent="0.25">
      <c r="A33" s="24" t="s">
        <v>55</v>
      </c>
      <c r="B33" s="25" t="s">
        <v>17</v>
      </c>
      <c r="C33" s="39"/>
      <c r="D33" s="40"/>
      <c r="E33" s="41"/>
      <c r="F33" s="42">
        <f t="shared" si="6"/>
        <v>0</v>
      </c>
      <c r="H33" s="24"/>
      <c r="I33" s="18"/>
      <c r="J33" s="51"/>
      <c r="K33" s="48"/>
      <c r="L33" s="52"/>
      <c r="M33" s="50"/>
      <c r="O33" s="24"/>
      <c r="P33" s="18"/>
      <c r="Q33" s="19"/>
      <c r="R33" s="19"/>
      <c r="S33" s="19"/>
      <c r="T33" s="19"/>
      <c r="U33" s="53"/>
      <c r="V33" s="34"/>
      <c r="W33" s="37"/>
      <c r="X33" s="55"/>
    </row>
    <row r="34" spans="1:48" ht="17.45" customHeight="1" x14ac:dyDescent="0.25">
      <c r="A34" s="24" t="s">
        <v>56</v>
      </c>
      <c r="B34" s="25" t="s">
        <v>57</v>
      </c>
      <c r="C34" s="39"/>
      <c r="D34" s="40"/>
      <c r="E34" s="41"/>
      <c r="F34" s="42">
        <f t="shared" si="6"/>
        <v>0</v>
      </c>
      <c r="H34" s="24" t="s">
        <v>56</v>
      </c>
      <c r="I34" s="18" t="s">
        <v>57</v>
      </c>
      <c r="J34" s="30"/>
      <c r="K34" s="31"/>
      <c r="L34" s="32"/>
      <c r="M34" s="35">
        <f t="shared" ref="M34:M37" si="8">J34+K34+L34</f>
        <v>0</v>
      </c>
      <c r="O34" s="24" t="s">
        <v>56</v>
      </c>
      <c r="P34" s="18" t="s">
        <v>57</v>
      </c>
      <c r="Q34" s="19">
        <f t="shared" si="5"/>
        <v>0</v>
      </c>
      <c r="R34" s="19">
        <f t="shared" si="5"/>
        <v>0</v>
      </c>
      <c r="S34" s="19">
        <f t="shared" si="5"/>
        <v>0</v>
      </c>
      <c r="T34" s="19">
        <f t="shared" si="5"/>
        <v>0</v>
      </c>
      <c r="U34" s="33"/>
      <c r="V34" s="34"/>
      <c r="W34" s="37"/>
      <c r="X34" s="37"/>
    </row>
    <row r="35" spans="1:48" ht="17.45" customHeight="1" x14ac:dyDescent="0.25">
      <c r="A35" s="24" t="s">
        <v>58</v>
      </c>
      <c r="B35" s="25" t="s">
        <v>20</v>
      </c>
      <c r="C35" s="39"/>
      <c r="D35" s="40">
        <f>D36</f>
        <v>0</v>
      </c>
      <c r="E35" s="41">
        <f t="shared" ref="E35" si="9">E36</f>
        <v>0</v>
      </c>
      <c r="F35" s="42">
        <f t="shared" si="6"/>
        <v>0</v>
      </c>
      <c r="H35" s="24" t="s">
        <v>58</v>
      </c>
      <c r="I35" s="18" t="s">
        <v>20</v>
      </c>
      <c r="J35" s="30"/>
      <c r="K35" s="30">
        <f>K36</f>
        <v>409.25703999999996</v>
      </c>
      <c r="L35" s="30">
        <f>L36</f>
        <v>1022.5667599999999</v>
      </c>
      <c r="M35" s="30">
        <f t="shared" si="8"/>
        <v>1431.8237999999999</v>
      </c>
      <c r="O35" s="24" t="s">
        <v>58</v>
      </c>
      <c r="P35" s="18" t="s">
        <v>20</v>
      </c>
      <c r="Q35" s="19">
        <f t="shared" si="5"/>
        <v>0</v>
      </c>
      <c r="R35" s="19">
        <f t="shared" si="5"/>
        <v>409.25703999999996</v>
      </c>
      <c r="S35" s="19">
        <f t="shared" si="5"/>
        <v>1022.5667599999999</v>
      </c>
      <c r="T35" s="19">
        <f t="shared" si="5"/>
        <v>1431.8237999999999</v>
      </c>
      <c r="U35" s="33"/>
      <c r="V35" s="34"/>
      <c r="W35" s="9"/>
      <c r="X35" s="9"/>
    </row>
    <row r="36" spans="1:48" ht="17.45" customHeight="1" x14ac:dyDescent="0.25">
      <c r="A36" s="24" t="s">
        <v>59</v>
      </c>
      <c r="B36" s="25" t="s">
        <v>21</v>
      </c>
      <c r="C36" s="39"/>
      <c r="D36" s="40"/>
      <c r="E36" s="41"/>
      <c r="F36" s="42">
        <f t="shared" si="6"/>
        <v>0</v>
      </c>
      <c r="H36" s="24" t="s">
        <v>59</v>
      </c>
      <c r="I36" s="18" t="s">
        <v>21</v>
      </c>
      <c r="J36" s="30"/>
      <c r="K36" s="30">
        <f>346.828*1.18</f>
        <v>409.25703999999996</v>
      </c>
      <c r="L36" s="30">
        <f>866.582*1.18</f>
        <v>1022.5667599999999</v>
      </c>
      <c r="M36" s="30">
        <f t="shared" si="8"/>
        <v>1431.8237999999999</v>
      </c>
      <c r="O36" s="24" t="s">
        <v>59</v>
      </c>
      <c r="P36" s="18" t="s">
        <v>21</v>
      </c>
      <c r="Q36" s="19">
        <f t="shared" si="5"/>
        <v>0</v>
      </c>
      <c r="R36" s="19">
        <f t="shared" si="5"/>
        <v>409.25703999999996</v>
      </c>
      <c r="S36" s="19">
        <f t="shared" si="5"/>
        <v>1022.5667599999999</v>
      </c>
      <c r="T36" s="19">
        <f t="shared" si="5"/>
        <v>1431.8237999999999</v>
      </c>
      <c r="U36" s="56"/>
      <c r="V36" s="23"/>
      <c r="W36" s="9"/>
      <c r="AV36" s="1">
        <v>134.149</v>
      </c>
    </row>
    <row r="37" spans="1:48" ht="17.45" customHeight="1" x14ac:dyDescent="0.25">
      <c r="A37" s="24" t="s">
        <v>60</v>
      </c>
      <c r="B37" s="25" t="s">
        <v>22</v>
      </c>
      <c r="C37" s="39"/>
      <c r="D37" s="40"/>
      <c r="E37" s="41"/>
      <c r="F37" s="42">
        <f t="shared" si="6"/>
        <v>0</v>
      </c>
      <c r="H37" s="24" t="s">
        <v>60</v>
      </c>
      <c r="I37" s="18" t="s">
        <v>22</v>
      </c>
      <c r="J37" s="30"/>
      <c r="K37" s="30"/>
      <c r="L37" s="30"/>
      <c r="M37" s="30">
        <f t="shared" si="8"/>
        <v>0</v>
      </c>
      <c r="O37" s="24" t="s">
        <v>60</v>
      </c>
      <c r="P37" s="18" t="s">
        <v>22</v>
      </c>
      <c r="Q37" s="19">
        <f t="shared" si="5"/>
        <v>0</v>
      </c>
      <c r="R37" s="19">
        <f t="shared" si="5"/>
        <v>0</v>
      </c>
      <c r="S37" s="19">
        <f t="shared" si="5"/>
        <v>0</v>
      </c>
      <c r="T37" s="19">
        <f t="shared" si="5"/>
        <v>0</v>
      </c>
      <c r="U37" s="33"/>
      <c r="V37" s="34"/>
      <c r="W37" s="9"/>
    </row>
    <row r="38" spans="1:48" ht="17.45" customHeight="1" x14ac:dyDescent="0.25">
      <c r="A38" s="57" t="s">
        <v>61</v>
      </c>
      <c r="B38" s="25" t="s">
        <v>23</v>
      </c>
      <c r="C38" s="39"/>
      <c r="D38" s="40"/>
      <c r="E38" s="41"/>
      <c r="F38" s="42">
        <f t="shared" si="6"/>
        <v>0</v>
      </c>
      <c r="H38" s="57" t="s">
        <v>61</v>
      </c>
      <c r="I38" s="18" t="s">
        <v>23</v>
      </c>
      <c r="J38" s="30"/>
      <c r="K38" s="30"/>
      <c r="L38" s="30"/>
      <c r="M38" s="30"/>
      <c r="O38" s="57" t="s">
        <v>61</v>
      </c>
      <c r="P38" s="18" t="s">
        <v>23</v>
      </c>
      <c r="Q38" s="19">
        <f t="shared" si="5"/>
        <v>0</v>
      </c>
      <c r="R38" s="19">
        <f t="shared" si="5"/>
        <v>0</v>
      </c>
      <c r="S38" s="19">
        <f t="shared" si="5"/>
        <v>0</v>
      </c>
      <c r="T38" s="19">
        <f t="shared" si="5"/>
        <v>0</v>
      </c>
      <c r="U38" s="33"/>
      <c r="V38" s="34"/>
      <c r="W38" s="9"/>
    </row>
    <row r="39" spans="1:48" ht="17.45" customHeight="1" x14ac:dyDescent="0.25">
      <c r="A39" s="57" t="s">
        <v>62</v>
      </c>
      <c r="B39" s="25" t="s">
        <v>24</v>
      </c>
      <c r="C39" s="39"/>
      <c r="D39" s="40"/>
      <c r="E39" s="41"/>
      <c r="F39" s="42">
        <f t="shared" si="6"/>
        <v>0</v>
      </c>
      <c r="H39" s="57" t="s">
        <v>62</v>
      </c>
      <c r="I39" s="18" t="s">
        <v>24</v>
      </c>
      <c r="J39" s="30"/>
      <c r="K39" s="30"/>
      <c r="L39" s="30"/>
      <c r="M39" s="30"/>
      <c r="O39" s="57" t="s">
        <v>62</v>
      </c>
      <c r="P39" s="18" t="s">
        <v>24</v>
      </c>
      <c r="Q39" s="19">
        <f t="shared" si="5"/>
        <v>0</v>
      </c>
      <c r="R39" s="19">
        <f t="shared" si="5"/>
        <v>0</v>
      </c>
      <c r="S39" s="19">
        <f t="shared" si="5"/>
        <v>0</v>
      </c>
      <c r="T39" s="19">
        <f t="shared" si="5"/>
        <v>0</v>
      </c>
      <c r="U39" s="33"/>
      <c r="V39" s="34"/>
      <c r="W39" s="9"/>
    </row>
    <row r="40" spans="1:48" ht="17.45" customHeight="1" x14ac:dyDescent="0.25">
      <c r="A40" s="24" t="s">
        <v>63</v>
      </c>
      <c r="B40" s="25" t="s">
        <v>64</v>
      </c>
      <c r="C40" s="39"/>
      <c r="D40" s="40"/>
      <c r="E40" s="41"/>
      <c r="F40" s="42">
        <f t="shared" si="6"/>
        <v>0</v>
      </c>
      <c r="H40" s="24" t="s">
        <v>63</v>
      </c>
      <c r="I40" s="18" t="s">
        <v>64</v>
      </c>
      <c r="J40" s="30"/>
      <c r="K40" s="30"/>
      <c r="L40" s="30"/>
      <c r="M40" s="30"/>
      <c r="O40" s="24" t="s">
        <v>63</v>
      </c>
      <c r="P40" s="18" t="s">
        <v>64</v>
      </c>
      <c r="Q40" s="19">
        <f t="shared" si="5"/>
        <v>0</v>
      </c>
      <c r="R40" s="19">
        <f t="shared" si="5"/>
        <v>0</v>
      </c>
      <c r="S40" s="19">
        <f t="shared" si="5"/>
        <v>0</v>
      </c>
      <c r="T40" s="19">
        <f t="shared" si="5"/>
        <v>0</v>
      </c>
      <c r="U40" s="58"/>
      <c r="V40" s="34"/>
      <c r="W40" s="9"/>
    </row>
    <row r="41" spans="1:48" ht="17.45" customHeight="1" x14ac:dyDescent="0.25">
      <c r="A41" s="59" t="s">
        <v>65</v>
      </c>
      <c r="B41" s="60" t="s">
        <v>66</v>
      </c>
      <c r="C41" s="39"/>
      <c r="D41" s="40"/>
      <c r="E41" s="41"/>
      <c r="F41" s="42">
        <f t="shared" si="6"/>
        <v>0</v>
      </c>
      <c r="H41" s="59" t="s">
        <v>65</v>
      </c>
      <c r="I41" s="61" t="s">
        <v>66</v>
      </c>
      <c r="J41" s="30"/>
      <c r="K41" s="30"/>
      <c r="L41" s="30"/>
      <c r="M41" s="30"/>
      <c r="O41" s="59" t="s">
        <v>65</v>
      </c>
      <c r="P41" s="61" t="s">
        <v>66</v>
      </c>
      <c r="Q41" s="19">
        <f t="shared" si="5"/>
        <v>0</v>
      </c>
      <c r="R41" s="19">
        <f t="shared" si="5"/>
        <v>0</v>
      </c>
      <c r="S41" s="19">
        <f t="shared" si="5"/>
        <v>0</v>
      </c>
      <c r="T41" s="19">
        <f t="shared" si="5"/>
        <v>0</v>
      </c>
      <c r="U41" s="58"/>
      <c r="V41" s="34"/>
      <c r="W41" s="9"/>
    </row>
    <row r="42" spans="1:48" ht="17.45" customHeight="1" thickBot="1" x14ac:dyDescent="0.3">
      <c r="A42" s="59" t="s">
        <v>67</v>
      </c>
      <c r="B42" s="62" t="s">
        <v>25</v>
      </c>
      <c r="C42" s="63"/>
      <c r="D42" s="64"/>
      <c r="E42" s="65"/>
      <c r="F42" s="66">
        <f t="shared" si="6"/>
        <v>0</v>
      </c>
      <c r="H42" s="59" t="s">
        <v>67</v>
      </c>
      <c r="I42" s="61" t="s">
        <v>25</v>
      </c>
      <c r="J42" s="30"/>
      <c r="K42" s="30"/>
      <c r="L42" s="30"/>
      <c r="M42" s="30"/>
      <c r="O42" s="59" t="s">
        <v>67</v>
      </c>
      <c r="P42" s="61" t="s">
        <v>25</v>
      </c>
      <c r="Q42" s="19">
        <f t="shared" si="5"/>
        <v>0</v>
      </c>
      <c r="R42" s="19">
        <f t="shared" si="5"/>
        <v>0</v>
      </c>
      <c r="S42" s="19">
        <f t="shared" si="5"/>
        <v>0</v>
      </c>
      <c r="T42" s="19">
        <f t="shared" si="5"/>
        <v>0</v>
      </c>
      <c r="U42" s="33"/>
      <c r="V42" s="34"/>
      <c r="W42" s="9"/>
    </row>
    <row r="43" spans="1:48" ht="17.45" customHeight="1" x14ac:dyDescent="0.25">
      <c r="A43" s="67"/>
      <c r="B43" s="68" t="s">
        <v>68</v>
      </c>
      <c r="C43" s="69">
        <f>C16+C35</f>
        <v>848.67800000000011</v>
      </c>
      <c r="D43" s="70">
        <f>D16+D35</f>
        <v>679.67499999999995</v>
      </c>
      <c r="E43" s="71">
        <f>E16+E35</f>
        <v>795.07100000000003</v>
      </c>
      <c r="F43" s="72">
        <f t="shared" si="6"/>
        <v>2323.424</v>
      </c>
      <c r="H43" s="73"/>
      <c r="I43" s="74" t="s">
        <v>68</v>
      </c>
      <c r="J43" s="30">
        <f>J16</f>
        <v>0</v>
      </c>
      <c r="K43" s="30">
        <f>K16+K35</f>
        <v>1262.3628199999998</v>
      </c>
      <c r="L43" s="30">
        <f>L16+L35</f>
        <v>2659.4485999999997</v>
      </c>
      <c r="M43" s="30">
        <f>M16</f>
        <v>2429.5397600000001</v>
      </c>
      <c r="O43" s="73"/>
      <c r="P43" s="74" t="s">
        <v>68</v>
      </c>
      <c r="Q43" s="19">
        <f t="shared" si="5"/>
        <v>-848.67800000000011</v>
      </c>
      <c r="R43" s="19">
        <f t="shared" si="5"/>
        <v>582.68781999999987</v>
      </c>
      <c r="S43" s="19">
        <f t="shared" si="5"/>
        <v>1864.3775999999998</v>
      </c>
      <c r="T43" s="19">
        <f t="shared" si="5"/>
        <v>106.11576000000014</v>
      </c>
      <c r="U43" s="75"/>
      <c r="V43" s="34"/>
      <c r="W43" s="9"/>
    </row>
    <row r="44" spans="1:48" ht="17.45" customHeight="1" x14ac:dyDescent="0.25">
      <c r="A44" s="76"/>
      <c r="B44" s="25" t="s">
        <v>69</v>
      </c>
      <c r="C44" s="39"/>
      <c r="D44" s="40"/>
      <c r="E44" s="41"/>
      <c r="F44" s="77"/>
      <c r="H44" s="78"/>
      <c r="I44" s="79" t="s">
        <v>69</v>
      </c>
      <c r="J44" s="31"/>
      <c r="K44" s="31"/>
      <c r="L44" s="32"/>
      <c r="M44" s="35"/>
      <c r="O44" s="78"/>
      <c r="P44" s="79" t="s">
        <v>69</v>
      </c>
      <c r="Q44" s="19">
        <f t="shared" si="5"/>
        <v>0</v>
      </c>
      <c r="R44" s="19">
        <f t="shared" si="5"/>
        <v>0</v>
      </c>
      <c r="S44" s="19">
        <f t="shared" si="5"/>
        <v>0</v>
      </c>
      <c r="T44" s="19">
        <f t="shared" si="5"/>
        <v>0</v>
      </c>
      <c r="U44" s="33"/>
      <c r="V44" s="34"/>
      <c r="W44" s="9"/>
    </row>
    <row r="45" spans="1:48" ht="17.45" customHeight="1" x14ac:dyDescent="0.25">
      <c r="A45" s="76"/>
      <c r="B45" s="80" t="s">
        <v>70</v>
      </c>
      <c r="C45" s="81"/>
      <c r="D45" s="82"/>
      <c r="E45" s="83"/>
      <c r="F45" s="84"/>
      <c r="H45" s="78"/>
      <c r="I45" s="85" t="s">
        <v>70</v>
      </c>
      <c r="J45" s="31"/>
      <c r="K45" s="31"/>
      <c r="L45" s="32"/>
      <c r="M45" s="35"/>
      <c r="O45" s="78"/>
      <c r="P45" s="85" t="s">
        <v>70</v>
      </c>
      <c r="Q45" s="19">
        <f t="shared" si="5"/>
        <v>0</v>
      </c>
      <c r="R45" s="19">
        <f t="shared" si="5"/>
        <v>0</v>
      </c>
      <c r="S45" s="19">
        <f t="shared" si="5"/>
        <v>0</v>
      </c>
      <c r="T45" s="19">
        <f t="shared" si="5"/>
        <v>0</v>
      </c>
      <c r="U45" s="86"/>
      <c r="V45" s="23"/>
      <c r="W45" s="9"/>
    </row>
    <row r="46" spans="1:48" ht="17.45" customHeight="1" thickBot="1" x14ac:dyDescent="0.3">
      <c r="A46" s="87"/>
      <c r="B46" s="88" t="s">
        <v>71</v>
      </c>
      <c r="C46" s="89"/>
      <c r="D46" s="90"/>
      <c r="E46" s="91"/>
      <c r="F46" s="92"/>
      <c r="H46" s="93"/>
      <c r="I46" s="94" t="s">
        <v>71</v>
      </c>
      <c r="J46" s="95"/>
      <c r="K46" s="95"/>
      <c r="L46" s="96"/>
      <c r="M46" s="97"/>
      <c r="O46" s="93"/>
      <c r="P46" s="94" t="s">
        <v>71</v>
      </c>
      <c r="Q46" s="19">
        <f t="shared" si="5"/>
        <v>0</v>
      </c>
      <c r="R46" s="19">
        <f t="shared" si="5"/>
        <v>0</v>
      </c>
      <c r="S46" s="19">
        <f t="shared" si="5"/>
        <v>0</v>
      </c>
      <c r="T46" s="19">
        <f t="shared" si="5"/>
        <v>0</v>
      </c>
      <c r="U46" s="98"/>
      <c r="V46" s="34"/>
      <c r="W46" s="9"/>
    </row>
    <row r="47" spans="1:48" ht="25.5" customHeight="1" thickBot="1" x14ac:dyDescent="0.3">
      <c r="A47" s="99"/>
      <c r="B47" s="100"/>
      <c r="C47" s="101"/>
      <c r="D47" s="102"/>
      <c r="E47" s="103"/>
      <c r="F47" s="104"/>
      <c r="H47" s="99"/>
      <c r="I47" s="100"/>
      <c r="J47" s="105"/>
      <c r="K47" s="105"/>
      <c r="L47" s="105"/>
      <c r="M47" s="105"/>
      <c r="O47" s="99"/>
      <c r="P47" s="100"/>
      <c r="Q47" s="106"/>
      <c r="R47" s="106"/>
      <c r="S47" s="106"/>
      <c r="T47" s="106"/>
      <c r="U47" s="98"/>
      <c r="V47" s="34"/>
      <c r="W47" s="9"/>
    </row>
    <row r="48" spans="1:48" s="109" customFormat="1" ht="85.5" customHeight="1" x14ac:dyDescent="0.25">
      <c r="A48" s="138" t="s">
        <v>72</v>
      </c>
      <c r="B48" s="138"/>
      <c r="C48" s="138"/>
      <c r="D48" s="138"/>
      <c r="E48" s="138"/>
      <c r="F48" s="138"/>
      <c r="G48" s="107"/>
      <c r="H48" s="107"/>
      <c r="I48" s="108"/>
    </row>
    <row r="49" spans="1:23" s="114" customFormat="1" ht="13.15" customHeight="1" x14ac:dyDescent="0.25">
      <c r="A49" s="110"/>
      <c r="B49" s="111"/>
      <c r="C49" s="112"/>
      <c r="D49" s="112"/>
      <c r="E49" s="112"/>
      <c r="F49" s="113"/>
      <c r="H49" s="110"/>
      <c r="I49" s="111"/>
      <c r="J49" s="115"/>
      <c r="K49" s="115"/>
      <c r="L49" s="115"/>
      <c r="M49" s="115"/>
      <c r="O49" s="110"/>
      <c r="P49" s="111"/>
      <c r="Q49" s="116"/>
      <c r="R49" s="116"/>
      <c r="S49" s="116"/>
      <c r="T49" s="116"/>
      <c r="U49" s="117"/>
      <c r="V49" s="118"/>
      <c r="W49" s="115"/>
    </row>
    <row r="50" spans="1:23" s="119" customFormat="1" ht="13.15" customHeight="1" x14ac:dyDescent="0.25">
      <c r="A50" s="99"/>
      <c r="D50" s="120"/>
      <c r="E50" s="120"/>
      <c r="U50" s="105"/>
      <c r="V50" s="105"/>
      <c r="W50" s="105"/>
    </row>
    <row r="51" spans="1:23" s="119" customFormat="1" x14ac:dyDescent="0.25">
      <c r="A51" s="99"/>
      <c r="D51" s="120"/>
      <c r="E51" s="120"/>
      <c r="J51" s="121"/>
      <c r="K51" s="121"/>
      <c r="L51" s="121"/>
      <c r="M51" s="121"/>
    </row>
    <row r="52" spans="1:23" s="119" customFormat="1" x14ac:dyDescent="0.25">
      <c r="A52" s="122"/>
      <c r="B52" s="122"/>
      <c r="D52" s="120"/>
      <c r="E52" s="120"/>
    </row>
    <row r="53" spans="1:23" s="119" customFormat="1" x14ac:dyDescent="0.25">
      <c r="A53" s="99"/>
      <c r="C53" s="122"/>
      <c r="D53" s="123"/>
      <c r="E53" s="123"/>
      <c r="F53" s="122"/>
    </row>
    <row r="54" spans="1:23" s="119" customFormat="1" ht="15.6" x14ac:dyDescent="0.3">
      <c r="A54" s="139"/>
      <c r="B54" s="139"/>
      <c r="C54" s="139"/>
      <c r="D54" s="139"/>
      <c r="E54" s="139"/>
      <c r="F54" s="139"/>
      <c r="U54" s="105"/>
      <c r="V54" s="105"/>
      <c r="W54" s="105"/>
    </row>
    <row r="55" spans="1:23" s="119" customFormat="1" ht="15.6" x14ac:dyDescent="0.3">
      <c r="A55" s="124"/>
      <c r="B55" s="124"/>
      <c r="C55" s="124"/>
      <c r="D55" s="124"/>
      <c r="E55" s="124"/>
      <c r="F55" s="124"/>
      <c r="U55" s="105"/>
      <c r="V55" s="105"/>
      <c r="W55" s="105"/>
    </row>
    <row r="56" spans="1:23" s="119" customFormat="1" ht="13.15" customHeight="1" x14ac:dyDescent="0.3">
      <c r="A56" s="99"/>
      <c r="B56" s="105"/>
      <c r="U56" s="105"/>
      <c r="V56" s="105"/>
      <c r="W56" s="105"/>
    </row>
    <row r="57" spans="1:23" ht="13.15" customHeight="1" x14ac:dyDescent="0.3">
      <c r="A57" s="99"/>
      <c r="D57" s="125"/>
      <c r="E57" s="125"/>
      <c r="U57" s="9"/>
      <c r="V57" s="9"/>
      <c r="W57" s="9"/>
    </row>
    <row r="58" spans="1:23" ht="15.6" x14ac:dyDescent="0.3">
      <c r="A58" s="99"/>
      <c r="D58" s="55"/>
      <c r="E58" s="55"/>
      <c r="J58" s="126"/>
      <c r="K58" s="126"/>
      <c r="L58" s="126"/>
      <c r="M58" s="126"/>
    </row>
    <row r="59" spans="1:23" ht="15.6" x14ac:dyDescent="0.3">
      <c r="A59" s="127"/>
      <c r="B59" s="127"/>
      <c r="C59" s="127"/>
      <c r="D59" s="128"/>
      <c r="E59" s="128"/>
      <c r="F59" s="127"/>
    </row>
    <row r="60" spans="1:23" ht="15.6" x14ac:dyDescent="0.3">
      <c r="A60" s="99"/>
    </row>
    <row r="61" spans="1:23" ht="15.6" x14ac:dyDescent="0.3">
      <c r="A61" s="129"/>
      <c r="C61" s="130"/>
      <c r="D61" s="130"/>
      <c r="F61" s="131"/>
    </row>
    <row r="62" spans="1:23" ht="15.6" x14ac:dyDescent="0.3">
      <c r="C62" s="132"/>
      <c r="D62" s="132"/>
    </row>
    <row r="63" spans="1:23" ht="15.6" x14ac:dyDescent="0.3">
      <c r="A63" s="119"/>
      <c r="D63" s="8"/>
    </row>
  </sheetData>
  <mergeCells count="3">
    <mergeCell ref="A6:F6"/>
    <mergeCell ref="A48:F48"/>
    <mergeCell ref="A54:F54"/>
  </mergeCells>
  <pageMargins left="0.75" right="0.75" top="1" bottom="1" header="0.5" footer="0.5"/>
  <pageSetup paperSize="9" scale="55" orientation="portrait" r:id="rId1"/>
  <headerFooter alignWithMargins="0"/>
  <rowBreaks count="1" manualBreakCount="1">
    <brk id="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4.2 </vt:lpstr>
      <vt:lpstr>'4.2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В. Кузьменко</dc:creator>
  <cp:lastModifiedBy>Дроздова Марина Викторовна</cp:lastModifiedBy>
  <dcterms:created xsi:type="dcterms:W3CDTF">2015-12-23T05:50:15Z</dcterms:created>
  <dcterms:modified xsi:type="dcterms:W3CDTF">2016-02-05T07:26:25Z</dcterms:modified>
</cp:coreProperties>
</file>