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8" yWindow="-12" windowWidth="14436" windowHeight="12852" tabRatio="853"/>
  </bookViews>
  <sheets>
    <sheet name="3" sheetId="12" r:id="rId1"/>
    <sheet name="4" sheetId="13" r:id="rId2"/>
    <sheet name="5" sheetId="14" r:id="rId3"/>
    <sheet name="6" sheetId="15" r:id="rId4"/>
    <sheet name="7" sheetId="16" r:id="rId5"/>
    <sheet name="8" sheetId="17" r:id="rId6"/>
    <sheet name="9" sheetId="18" r:id="rId7"/>
  </sheets>
  <externalReferences>
    <externalReference r:id="rId8"/>
    <externalReference r:id="rId9"/>
  </externalReferences>
  <definedNames>
    <definedName name="_xlnm.Print_Area" localSheetId="0">'3'!$A$1:$E$45</definedName>
    <definedName name="_xlnm.Print_Area" localSheetId="1">'4'!$A$1:$E$31</definedName>
    <definedName name="_xlnm.Print_Area" localSheetId="2">'5'!$A$1:$D$36</definedName>
    <definedName name="_xlnm.Print_Area" localSheetId="3">'6'!$A$1:$D$15</definedName>
  </definedNames>
  <calcPr calcId="145621"/>
</workbook>
</file>

<file path=xl/calcChain.xml><?xml version="1.0" encoding="utf-8"?>
<calcChain xmlns="http://schemas.openxmlformats.org/spreadsheetml/2006/main">
  <c r="C17" i="14" l="1"/>
  <c r="E38" i="12" l="1"/>
  <c r="E42" i="12"/>
  <c r="E39" i="12"/>
  <c r="E40" i="12"/>
  <c r="E30" i="12"/>
  <c r="E29" i="12"/>
  <c r="E28" i="12"/>
  <c r="E27" i="12"/>
  <c r="E25" i="12"/>
  <c r="E24" i="12"/>
  <c r="E22" i="12"/>
  <c r="E18" i="12" s="1"/>
  <c r="D22" i="12"/>
  <c r="E21" i="12"/>
  <c r="E20" i="12"/>
  <c r="D20" i="12"/>
  <c r="E19" i="12"/>
  <c r="D19" i="12"/>
  <c r="D18" i="12" s="1"/>
  <c r="D16" i="13"/>
  <c r="E20" i="13"/>
  <c r="D21" i="13"/>
  <c r="C21" i="13"/>
  <c r="E21" i="13" s="1"/>
  <c r="D20" i="13"/>
  <c r="C20" i="13"/>
  <c r="D19" i="13"/>
  <c r="C19" i="13"/>
  <c r="E19" i="13" s="1"/>
  <c r="D18" i="13"/>
  <c r="C18" i="13"/>
  <c r="E18" i="13" s="1"/>
  <c r="D17" i="13"/>
  <c r="C17" i="13"/>
  <c r="C16" i="13" s="1"/>
  <c r="E16" i="13" s="1"/>
  <c r="E17" i="13" l="1"/>
  <c r="C29" i="13"/>
  <c r="C26" i="13"/>
  <c r="D23" i="13"/>
  <c r="C23" i="13"/>
  <c r="D12" i="13"/>
  <c r="C12" i="13"/>
  <c r="E23" i="13" l="1"/>
  <c r="E12" i="13"/>
  <c r="D26" i="13"/>
  <c r="D29" i="13" s="1"/>
  <c r="E29" i="13" s="1"/>
  <c r="D11" i="14"/>
  <c r="E26" i="13" l="1"/>
  <c r="D17" i="14"/>
  <c r="C11" i="14"/>
  <c r="C21" i="14" l="1"/>
  <c r="D21" i="14" l="1"/>
  <c r="D28" i="14" l="1"/>
</calcChain>
</file>

<file path=xl/sharedStrings.xml><?xml version="1.0" encoding="utf-8"?>
<sst xmlns="http://schemas.openxmlformats.org/spreadsheetml/2006/main" count="317" uniqueCount="158">
  <si>
    <t>1.</t>
  </si>
  <si>
    <t>2.</t>
  </si>
  <si>
    <t>3.</t>
  </si>
  <si>
    <t>4.</t>
  </si>
  <si>
    <t>5.</t>
  </si>
  <si>
    <t>6.</t>
  </si>
  <si>
    <t>№ п/п</t>
  </si>
  <si>
    <t>ФАКТИЧЕСКИЕ СРЕДНИЕ ДАННЫЕ</t>
  </si>
  <si>
    <t>о присоединенных объемах максимальной мощности
за 3 предыдущих года по каждому мероприятию</t>
  </si>
  <si>
    <t>Наименование 
мероприятий</t>
  </si>
  <si>
    <t>Фактические расходы на строительство подстанций 
за 3 предыдущих года 
(тыс. рублей)</t>
  </si>
  <si>
    <t>Объем мощности, 
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</si>
  <si>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</si>
  <si>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</si>
  <si>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</si>
  <si>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Расходы на строительство воздушных и кабельных линий электропередачи 
на i-м уровне напряжения, фактически построенных за последние 3 года (тыс. рублей)</t>
  </si>
  <si>
    <t>Длина воздушных 
и кабельных линий электропередачи 
на i-м уровне напряжения, фактически построенных за последние 3 года 
(км)</t>
  </si>
  <si>
    <t>Объем 
максимальной мощности, присоединенной путем 
строительства воздушных или кабельных линий 
за последние 
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</si>
  <si>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</si>
  <si>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</si>
  <si>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</si>
  <si>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</si>
  <si>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</si>
  <si>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И Н Ф О Р М А Ц И Я</t>
  </si>
  <si>
    <t>об осуществлении технологического присоединения по договорам, заключенным за текущий год</t>
  </si>
  <si>
    <t>Категория 
заявителей</t>
  </si>
  <si>
    <t>Количество договоров (штук)</t>
  </si>
  <si>
    <t>Максимальная мощность (кВт)</t>
  </si>
  <si>
    <t>Стоимость договоров 
(без НДС) (тыс. рублей)</t>
  </si>
  <si>
    <t>льготная категория *</t>
  </si>
  <si>
    <t>льготная категория **</t>
  </si>
  <si>
    <t>Объекты 
генерации</t>
  </si>
  <si>
    <t>До 15 кВт - всего,  в том числе</t>
  </si>
  <si>
    <t>От 15 до 150 кВт - всего,  в том числе</t>
  </si>
  <si>
    <t>От 150 кВт до 670 кВт - всего, в том числе</t>
  </si>
  <si>
    <t>по индивидуальному проекту</t>
  </si>
  <si>
    <t>От 670 кВт до 8900 кВт - всего, в том числе</t>
  </si>
  <si>
    <t>От 8900 кВт - всего, в том числе</t>
  </si>
  <si>
    <t>о поданных заявках на технологическое присоединение 
за текущий год</t>
  </si>
  <si>
    <t>о длине линий электропередачи и об объемах максимальной</t>
  </si>
  <si>
    <t>по каждому мероприятию</t>
  </si>
  <si>
    <t>мощности построенных объектов за 3 предыдущих года по каждому мероприятию</t>
  </si>
  <si>
    <t>Заявители, оплачивающие технологическое присоединение своих энергопринимающих устройств в размере не более 550 рублей.</t>
  </si>
  <si>
    <t>* -</t>
  </si>
  <si>
    <t>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</si>
  <si>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по постоянной схеме</t>
  </si>
  <si>
    <r>
      <t>С</t>
    </r>
    <r>
      <rPr>
        <vertAlign val="subscript"/>
        <sz val="12"/>
        <rFont val="Times New Roman"/>
        <family val="1"/>
        <charset val="204"/>
      </rPr>
      <t>1</t>
    </r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</si>
  <si>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подпунктов "б" и "в" пункта 16, в расчете на 1 кВт максимальной мощности</t>
  </si>
  <si>
    <t>рублей/кВт</t>
  </si>
  <si>
    <r>
      <t>С</t>
    </r>
    <r>
      <rPr>
        <vertAlign val="subscript"/>
        <sz val="12"/>
        <rFont val="Times New Roman"/>
        <family val="1"/>
        <charset val="204"/>
      </rPr>
      <t>1.1</t>
    </r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</si>
  <si>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</si>
  <si>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r>
      <t>С</t>
    </r>
    <r>
      <rPr>
        <vertAlign val="subscript"/>
        <sz val="12"/>
        <rFont val="Times New Roman"/>
        <family val="1"/>
        <charset val="204"/>
      </rPr>
      <t>1.2</t>
    </r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</si>
  <si>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</si>
  <si>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t>рублей/км</t>
  </si>
  <si>
    <r>
      <t>С</t>
    </r>
    <r>
      <rPr>
        <vertAlign val="subscript"/>
        <sz val="12"/>
        <rFont val="Times New Roman"/>
        <family val="1"/>
        <charset val="204"/>
      </rPr>
      <t>1.3</t>
    </r>
    <r>
      <rPr>
        <sz val="10"/>
        <rFont val="Arial Cyr"/>
        <charset val="204"/>
      </rPr>
      <t/>
    </r>
  </si>
  <si>
    <t>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</si>
  <si>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r>
      <t>С</t>
    </r>
    <r>
      <rPr>
        <vertAlign val="subscript"/>
        <sz val="12"/>
        <rFont val="Times New Roman"/>
        <family val="1"/>
        <charset val="204"/>
      </rPr>
      <t>1.4</t>
    </r>
    <r>
      <rPr>
        <sz val="10"/>
        <rFont val="Arial Cyr"/>
        <charset val="204"/>
      </rPr>
      <t/>
    </r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</si>
  <si>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</si>
  <si>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r>
      <t>С</t>
    </r>
    <r>
      <rPr>
        <vertAlign val="subscript"/>
        <sz val="12"/>
        <rFont val="Times New Roman"/>
        <family val="1"/>
        <charset val="204"/>
      </rPr>
      <t xml:space="preserve">2,i </t>
    </r>
    <r>
      <rPr>
        <sz val="12"/>
        <rFont val="Times New Roman"/>
        <family val="1"/>
        <charset val="204"/>
      </rPr>
      <t>*</t>
    </r>
  </si>
  <si>
    <t>Стандартизированная тарифная ставка на покрытие расходов сетевой организации на строительство воздушных линий электропередачи 
на i-м уровне напряжения 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</si>
  <si>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r>
      <t>С</t>
    </r>
    <r>
      <rPr>
        <vertAlign val="subscript"/>
        <sz val="12"/>
        <rFont val="Times New Roman"/>
        <family val="1"/>
        <charset val="204"/>
      </rPr>
      <t xml:space="preserve">3,i </t>
    </r>
    <r>
      <rPr>
        <sz val="12"/>
        <rFont val="Times New Roman"/>
        <family val="1"/>
        <charset val="204"/>
      </rPr>
      <t>*</t>
    </r>
  </si>
  <si>
    <t>Стандартизированная тарифная ставка на покрытие расходов сетевой организации на строительство кабельных линий электропередачи 
на i-м уровне напряжения 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</si>
  <si>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r>
      <t>С</t>
    </r>
    <r>
      <rPr>
        <vertAlign val="subscript"/>
        <sz val="12"/>
        <rFont val="Times New Roman"/>
        <family val="1"/>
        <charset val="204"/>
      </rPr>
      <t xml:space="preserve">4,i </t>
    </r>
    <r>
      <rPr>
        <sz val="12"/>
        <rFont val="Times New Roman"/>
        <family val="1"/>
        <charset val="204"/>
      </rPr>
      <t>*</t>
    </r>
  </si>
  <si>
    <t>Стандартизированная тарифная ставка на покрытие расходов сетевой организации на строительство подстанций согласно приложению 
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
на i-м уровне напряжения</t>
  </si>
  <si>
    <t>СТАНДАРТИЗИРОВАННЫЕ ТАРИФНЫЕ СТАВКИ</t>
  </si>
  <si>
    <t>к территориальным распределительным сетям на уровне</t>
  </si>
  <si>
    <t>напряжения ниже 35 кВ и присоединяемой мощностью менее 8900 кВт</t>
  </si>
  <si>
    <t>(наименование сетевой организации)</t>
  </si>
  <si>
    <t>к стандартам раскрытия информации субъектами оптового и розничных рынков электрической энергии</t>
  </si>
  <si>
    <t>(в ред. Постановления Правительства</t>
  </si>
  <si>
    <t xml:space="preserve"> от  17.09.2015 № 987)</t>
  </si>
  <si>
    <t>*_</t>
  </si>
  <si>
    <t>Наименование мероприятий</t>
  </si>
  <si>
    <t>Распределение необходимой валовой 
выручки * (рублей)</t>
  </si>
  <si>
    <t>Объем максимальной мощности (кВт)</t>
  </si>
  <si>
    <t>Ставки для расчета платы по каждому мероприятию (рублей/кВт) (без учета НДС)</t>
  </si>
  <si>
    <t>Подготовка и выдача сетевой организацией технических условий заявителю:</t>
  </si>
  <si>
    <t>по временной схеме</t>
  </si>
  <si>
    <t>Разработка сетевой организацией проектной документации по 
строительству "последней мили"</t>
  </si>
  <si>
    <t>Выполнение сетевой организацией мероприятий, связанных со строительством "последней мили":</t>
  </si>
  <si>
    <t>строительство воздушных линий</t>
  </si>
  <si>
    <t>строительство кабельных линий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</si>
  <si>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</si>
  <si>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Проверка сетевой 
организацией выполнения заявителем технических условий:</t>
  </si>
  <si>
    <t>Приложение № 4</t>
  </si>
  <si>
    <t>РАСХОДЫ НА МЕРОПРИЯТИЯ,</t>
  </si>
  <si>
    <t>осуществляемые при технологическом присоединении</t>
  </si>
  <si>
    <t>Показатели</t>
  </si>
  <si>
    <t>Плановые 
показатели 
на следующий 
период</t>
  </si>
  <si>
    <t>Расходы на выполнение мероприятий по технологическому присоединению - всего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</si>
  <si>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</si>
  <si>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</si>
  <si>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</si>
  <si>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</si>
  <si>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</si>
  <si>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</si>
  <si>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</si>
  <si>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
характера</t>
  </si>
  <si>
    <t>налоги и сборы, уменьшающие налогооблагаемую базу на прибыль организаций</t>
  </si>
  <si>
    <t>работы и услуги непроизводственного характера - всего</t>
  </si>
  <si>
    <t>услуги связи</t>
  </si>
  <si>
    <t>расходы на охрану и пожарную 
безопасность</t>
  </si>
  <si>
    <t>расходы на информационное 
обслуживание, консультационные 
и юридические услуги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</si>
  <si>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</si>
  <si>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</si>
  <si>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</si>
  <si>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</si>
  <si>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</si>
  <si>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</si>
  <si>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</si>
  <si>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
электроэнергетики</t>
  </si>
  <si>
    <t>Выпадающие доходы (экономия средств)</t>
  </si>
  <si>
    <t>Итого (размер необходимой валовой 
выручки)</t>
  </si>
  <si>
    <t>Р А С Ч Е Т</t>
  </si>
  <si>
    <t>необходимой валовой выручки сетевой организации
на технологическое присоединение</t>
  </si>
  <si>
    <t>Приложение № 5</t>
  </si>
  <si>
    <t>тыс.рублей</t>
  </si>
  <si>
    <t>Приложение № 6</t>
  </si>
  <si>
    <t>Приложение № 7</t>
  </si>
  <si>
    <t>Приложение № 8</t>
  </si>
  <si>
    <t>Приложение № 9</t>
  </si>
  <si>
    <t>максимальная мощность</t>
  </si>
  <si>
    <t>строительство  ВЛ-10 кВ</t>
  </si>
  <si>
    <t>строительство  ВЛ-0,4 кВ</t>
  </si>
  <si>
    <t xml:space="preserve">строительство  КЛ-10 кВ </t>
  </si>
  <si>
    <t xml:space="preserve">строительство  КЛ-0,4 кВ </t>
  </si>
  <si>
    <t>строительство ТП 10/0,4 кВ 25 кВА</t>
  </si>
  <si>
    <t>строительство ТП 10/0,4 кВ 63 кВА</t>
  </si>
  <si>
    <t>строительство ТП 10/0,4 кВ 100 кВА</t>
  </si>
  <si>
    <t>строительство ТП 10/0,4 кВ 160 кВА</t>
  </si>
  <si>
    <t>строительство ТП 10/0,4 кВ 250 кВА</t>
  </si>
  <si>
    <t>строительство ТП 10/0,4 кВ 630 кВА</t>
  </si>
  <si>
    <t>35 кВ и выше</t>
  </si>
  <si>
    <t>Объекты генерации</t>
  </si>
  <si>
    <t>строительство центров питания и подстанций уровнем напряжения 35 кВ и выше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</si>
  <si>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заявителя:</t>
  </si>
  <si>
    <t>Фактические действия по присоединению и обеспечению работы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
к электрической сети:</t>
  </si>
  <si>
    <t xml:space="preserve">Монтаж коммутационного аппарата </t>
  </si>
  <si>
    <t>филиал АО "ДРСК" - "Электрические сети ЕАО"</t>
  </si>
  <si>
    <r>
      <t>* *</t>
    </r>
    <r>
      <rPr>
        <sz val="11"/>
        <rFont val="Times New Roman"/>
        <family val="1"/>
        <charset val="204"/>
      </rPr>
      <t>-</t>
    </r>
  </si>
  <si>
    <r>
      <t>* *</t>
    </r>
    <r>
      <rPr>
        <sz val="13"/>
        <rFont val="Times New Roman"/>
        <family val="1"/>
        <charset val="204"/>
      </rPr>
      <t>-</t>
    </r>
  </si>
  <si>
    <t>строительство ТП 10/0,4 кВ 40 кВА</t>
  </si>
  <si>
    <t>монтаж коммутационного аппарата 0,22 (0,4) кВ</t>
  </si>
  <si>
    <t>строительство РП -0,4 кВ</t>
  </si>
  <si>
    <t xml:space="preserve">строительство 2-х  КЛ-0,4 кВ </t>
  </si>
  <si>
    <t xml:space="preserve">строительство 2-х   КЛ-10 кВ </t>
  </si>
  <si>
    <t>строительство двухтрансформаторной  ТП 10/0,4 кВ 250 кВА</t>
  </si>
  <si>
    <t>строительство двухтрансформаторной ТП 10/0,4 кВ 630 кВА</t>
  </si>
  <si>
    <t xml:space="preserve">                      </t>
  </si>
  <si>
    <t>строительство  двухтрансформаторнойТП 10/0,4 кВ 400 кВА</t>
  </si>
  <si>
    <t>строительство  ТП 10/0,4 кВ 400 кВА</t>
  </si>
  <si>
    <t>Ожидаемые
показатели 
на следующий 
период</t>
  </si>
  <si>
    <t xml:space="preserve"> -</t>
  </si>
  <si>
    <t xml:space="preserve">Монтаж  коммутационного аппарата 0,22(0,4)кВ </t>
  </si>
  <si>
    <t>строительство РП - 0,4 кВ</t>
  </si>
  <si>
    <r>
      <t xml:space="preserve">на   </t>
    </r>
    <r>
      <rPr>
        <b/>
        <u/>
        <sz val="16"/>
        <color theme="1"/>
        <rFont val="Times New Roman"/>
        <family val="1"/>
        <charset val="204"/>
      </rPr>
      <t>2018</t>
    </r>
    <r>
      <rPr>
        <b/>
        <sz val="16"/>
        <color theme="1"/>
        <rFont val="Times New Roman"/>
        <family val="1"/>
        <charset val="204"/>
      </rPr>
      <t xml:space="preserve">   год</t>
    </r>
  </si>
  <si>
    <t>Для заявителей  до 15 кВт вкл., до 150 кВт, свыше 150 кВт и менее 670 кВт III категории надёжности (1 источник электроснабжения, уровень напряжения до 10 кВ вкл. ), для временного присоединения заявителей</t>
  </si>
  <si>
    <t>Для потребителей свыше 150 кВт и менее 670 кВт, до 150 кВт  I или II кат. надёжности (2 источника электроснабжения, уровень напряжения до 10 кВ вкл.) свыше 670 кВт.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</si>
</sst>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General_)"/>
    <numFmt numFmtId="168" formatCode="_(&quot;р.&quot;* #,##0.00_);_(&quot;р.&quot;* \(#,##0.00\);_(&quot;р.&quot;* &quot;-&quot;??_);_(@_)"/>
    <numFmt numFmtId="169" formatCode="_(* #,##0.00_);_(* \(#,##0.00\);_(* &quot;-&quot;??_);_(@_)"/>
    <numFmt numFmtId="170" formatCode="&quot;$&quot;#,##0_);[Red]\(&quot;$&quot;#,##0\)"/>
    <numFmt numFmtId="171" formatCode="#,##0_);[Red]\(#,##0\)"/>
    <numFmt numFmtId="172" formatCode="#,##0_);\(#,##0\)"/>
    <numFmt numFmtId="173" formatCode="[&lt;=9999999]###\-####;\+#_ \(###\)\ ###\-####"/>
    <numFmt numFmtId="174" formatCode="_-* #,##0.00&quot;р.&quot;_-;\-* #,##0.00&quot;р.&quot;_-;_-* \-??&quot;р.&quot;_-;_-@_-"/>
    <numFmt numFmtId="175" formatCode="_-* #,##0_-;\-* #,##0_-;_-* \-_-;_-@_-"/>
    <numFmt numFmtId="176" formatCode="_-* #,##0.00_-;\-* #,##0.00_-;_-* \-??_-;_-@_-"/>
    <numFmt numFmtId="177" formatCode="\$#,##0_);[Red]&quot;($&quot;#,##0\)"/>
    <numFmt numFmtId="178" formatCode="_-\$* #,##0.00_-;&quot;-$&quot;* #,##0.00_-;_-\$* \-??_-;_-@_-"/>
    <numFmt numFmtId="179" formatCode="#,##0.0"/>
    <numFmt numFmtId="180" formatCode="#,##0.000"/>
  </numFmts>
  <fonts count="88"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Helv"/>
    </font>
    <font>
      <sz val="10"/>
      <name val="NTHarmonica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 Cyr"/>
      <charset val="204"/>
    </font>
    <font>
      <sz val="10"/>
      <name val="MS Sans Serif"/>
      <family val="2"/>
      <charset val="204"/>
    </font>
    <font>
      <sz val="8"/>
      <name val="Optima"/>
      <family val="2"/>
    </font>
    <font>
      <sz val="10"/>
      <name val="Helv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8"/>
      <color indexed="12"/>
      <name val="Arial Cyr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color indexed="9"/>
      <name val="Arial Cyr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8"/>
      <name val="Arial"/>
      <family val="2"/>
    </font>
    <font>
      <sz val="10"/>
      <name val="Helv"/>
      <family val="2"/>
    </font>
    <font>
      <sz val="10"/>
      <name val="Helv"/>
      <family val="2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Helv"/>
      <family val="2"/>
      <charset val="204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sz val="11"/>
      <color rgb="FF0000FF"/>
      <name val="Times New Roman"/>
      <family val="1"/>
      <charset val="204"/>
    </font>
    <font>
      <sz val="13"/>
      <color rgb="FF0000FF"/>
      <name val="Times New Roman"/>
      <family val="1"/>
      <charset val="204"/>
    </font>
    <font>
      <sz val="13"/>
      <color rgb="FF0000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sz val="13"/>
      <name val="Calibri"/>
      <family val="2"/>
      <charset val="204"/>
      <scheme val="minor"/>
    </font>
    <font>
      <sz val="13"/>
      <name val="Calibri"/>
      <family val="2"/>
      <charset val="204"/>
    </font>
    <font>
      <i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</fonts>
  <fills count="4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96">
    <xf numFmtId="0" fontId="0" fillId="0" borderId="0"/>
    <xf numFmtId="0" fontId="16" fillId="0" borderId="0"/>
    <xf numFmtId="0" fontId="61" fillId="0" borderId="0"/>
    <xf numFmtId="0" fontId="62" fillId="0" borderId="0"/>
    <xf numFmtId="0" fontId="25" fillId="0" borderId="0"/>
    <xf numFmtId="0" fontId="50" fillId="0" borderId="0"/>
    <xf numFmtId="0" fontId="61" fillId="0" borderId="0"/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8" fontId="19" fillId="0" borderId="0">
      <protection locked="0"/>
    </xf>
    <xf numFmtId="165" fontId="19" fillId="0" borderId="0">
      <protection locked="0"/>
    </xf>
    <xf numFmtId="174" fontId="63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8" fontId="19" fillId="0" borderId="0">
      <protection locked="0"/>
    </xf>
    <xf numFmtId="165" fontId="19" fillId="0" borderId="0">
      <protection locked="0"/>
    </xf>
    <xf numFmtId="174" fontId="63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8" fontId="19" fillId="0" borderId="0">
      <protection locked="0"/>
    </xf>
    <xf numFmtId="165" fontId="19" fillId="0" borderId="0">
      <protection locked="0"/>
    </xf>
    <xf numFmtId="174" fontId="63" fillId="0" borderId="0">
      <protection locked="0"/>
    </xf>
    <xf numFmtId="165" fontId="19" fillId="0" borderId="0">
      <protection locked="0"/>
    </xf>
    <xf numFmtId="0" fontId="20" fillId="0" borderId="0">
      <protection locked="0"/>
    </xf>
    <xf numFmtId="0" fontId="64" fillId="0" borderId="0">
      <protection locked="0"/>
    </xf>
    <xf numFmtId="0" fontId="20" fillId="0" borderId="0">
      <protection locked="0"/>
    </xf>
    <xf numFmtId="0" fontId="64" fillId="0" borderId="0">
      <protection locked="0"/>
    </xf>
    <xf numFmtId="0" fontId="19" fillId="0" borderId="8">
      <protection locked="0"/>
    </xf>
    <xf numFmtId="0" fontId="63" fillId="0" borderId="9"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4" fontId="65" fillId="0" borderId="10">
      <alignment horizontal="right" vertical="top"/>
    </xf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4" fontId="65" fillId="0" borderId="10">
      <alignment horizontal="right" vertical="top"/>
    </xf>
    <xf numFmtId="171" fontId="54" fillId="17" borderId="0">
      <alignment vertical="top"/>
    </xf>
    <xf numFmtId="38" fontId="54" fillId="17" borderId="0">
      <alignment vertical="top"/>
    </xf>
    <xf numFmtId="175" fontId="66" fillId="0" borderId="0" applyFill="0" applyBorder="0" applyAlignment="0" applyProtection="0"/>
    <xf numFmtId="176" fontId="66" fillId="0" borderId="0" applyFill="0" applyBorder="0" applyAlignment="0" applyProtection="0"/>
    <xf numFmtId="170" fontId="48" fillId="0" borderId="0" applyFont="0" applyFill="0" applyBorder="0" applyAlignment="0" applyProtection="0"/>
    <xf numFmtId="177" fontId="66" fillId="0" borderId="0" applyFill="0" applyBorder="0" applyAlignment="0" applyProtection="0"/>
    <xf numFmtId="178" fontId="66" fillId="0" borderId="0" applyFill="0" applyBorder="0" applyAlignment="0" applyProtection="0"/>
    <xf numFmtId="14" fontId="30" fillId="0" borderId="0">
      <alignment vertical="top"/>
    </xf>
    <xf numFmtId="171" fontId="55" fillId="0" borderId="0">
      <alignment vertical="top"/>
    </xf>
    <xf numFmtId="38" fontId="55" fillId="0" borderId="0">
      <alignment vertical="top"/>
    </xf>
    <xf numFmtId="0" fontId="56" fillId="0" borderId="0">
      <alignment vertical="top"/>
    </xf>
    <xf numFmtId="171" fontId="29" fillId="0" borderId="0">
      <alignment vertical="top"/>
    </xf>
    <xf numFmtId="38" fontId="29" fillId="0" borderId="0">
      <alignment vertical="top"/>
    </xf>
    <xf numFmtId="172" fontId="54" fillId="0" borderId="0">
      <alignment vertical="top"/>
    </xf>
    <xf numFmtId="37" fontId="54" fillId="0" borderId="0">
      <alignment vertical="top"/>
    </xf>
    <xf numFmtId="0" fontId="6" fillId="0" borderId="0"/>
    <xf numFmtId="0" fontId="49" fillId="0" borderId="0"/>
    <xf numFmtId="0" fontId="21" fillId="0" borderId="0"/>
    <xf numFmtId="0" fontId="67" fillId="0" borderId="0"/>
    <xf numFmtId="0" fontId="62" fillId="0" borderId="0"/>
    <xf numFmtId="0" fontId="22" fillId="0" borderId="0" applyNumberFormat="0">
      <alignment horizontal="left"/>
    </xf>
    <xf numFmtId="4" fontId="68" fillId="18" borderId="11" applyNumberFormat="0" applyProtection="0">
      <alignment vertical="center"/>
    </xf>
    <xf numFmtId="4" fontId="69" fillId="18" borderId="11" applyNumberFormat="0" applyProtection="0">
      <alignment vertical="center"/>
    </xf>
    <xf numFmtId="4" fontId="68" fillId="18" borderId="11" applyNumberFormat="0" applyProtection="0">
      <alignment horizontal="left" vertical="center" indent="1"/>
    </xf>
    <xf numFmtId="4" fontId="68" fillId="18" borderId="11" applyNumberFormat="0" applyProtection="0">
      <alignment horizontal="left" vertical="center" indent="1"/>
    </xf>
    <xf numFmtId="0" fontId="18" fillId="19" borderId="11" applyNumberFormat="0" applyProtection="0">
      <alignment horizontal="left" vertical="center" indent="1"/>
    </xf>
    <xf numFmtId="4" fontId="68" fillId="20" borderId="11" applyNumberFormat="0" applyProtection="0">
      <alignment horizontal="right" vertical="center"/>
    </xf>
    <xf numFmtId="4" fontId="68" fillId="21" borderId="11" applyNumberFormat="0" applyProtection="0">
      <alignment horizontal="right" vertical="center"/>
    </xf>
    <xf numFmtId="4" fontId="68" fillId="22" borderId="11" applyNumberFormat="0" applyProtection="0">
      <alignment horizontal="right" vertical="center"/>
    </xf>
    <xf numFmtId="4" fontId="68" fillId="23" borderId="11" applyNumberFormat="0" applyProtection="0">
      <alignment horizontal="right" vertical="center"/>
    </xf>
    <xf numFmtId="4" fontId="68" fillId="24" borderId="11" applyNumberFormat="0" applyProtection="0">
      <alignment horizontal="right" vertical="center"/>
    </xf>
    <xf numFmtId="4" fontId="68" fillId="25" borderId="11" applyNumberFormat="0" applyProtection="0">
      <alignment horizontal="right" vertical="center"/>
    </xf>
    <xf numFmtId="4" fontId="68" fillId="26" borderId="11" applyNumberFormat="0" applyProtection="0">
      <alignment horizontal="right" vertical="center"/>
    </xf>
    <xf numFmtId="4" fontId="68" fillId="27" borderId="11" applyNumberFormat="0" applyProtection="0">
      <alignment horizontal="right" vertical="center"/>
    </xf>
    <xf numFmtId="4" fontId="68" fillId="28" borderId="11" applyNumberFormat="0" applyProtection="0">
      <alignment horizontal="right" vertical="center"/>
    </xf>
    <xf numFmtId="4" fontId="70" fillId="29" borderId="11" applyNumberFormat="0" applyProtection="0">
      <alignment horizontal="left" vertical="center" indent="1"/>
    </xf>
    <xf numFmtId="4" fontId="68" fillId="30" borderId="12" applyNumberFormat="0" applyProtection="0">
      <alignment horizontal="left" vertical="center" indent="1"/>
    </xf>
    <xf numFmtId="4" fontId="71" fillId="31" borderId="0" applyNumberFormat="0" applyProtection="0">
      <alignment horizontal="left" vertical="center" indent="1"/>
    </xf>
    <xf numFmtId="0" fontId="18" fillId="19" borderId="11" applyNumberFormat="0" applyProtection="0">
      <alignment horizontal="left" vertical="center" indent="1"/>
    </xf>
    <xf numFmtId="4" fontId="59" fillId="30" borderId="11" applyNumberFormat="0" applyProtection="0">
      <alignment horizontal="left" vertical="center" indent="1"/>
    </xf>
    <xf numFmtId="4" fontId="59" fillId="32" borderId="11" applyNumberFormat="0" applyProtection="0">
      <alignment horizontal="left" vertical="center" indent="1"/>
    </xf>
    <xf numFmtId="0" fontId="18" fillId="32" borderId="11" applyNumberFormat="0" applyProtection="0">
      <alignment horizontal="left" vertical="center" indent="1"/>
    </xf>
    <xf numFmtId="0" fontId="18" fillId="32" borderId="11" applyNumberFormat="0" applyProtection="0">
      <alignment horizontal="left" vertical="center" indent="1"/>
    </xf>
    <xf numFmtId="0" fontId="18" fillId="33" borderId="11" applyNumberFormat="0" applyProtection="0">
      <alignment horizontal="left" vertical="center" indent="1"/>
    </xf>
    <xf numFmtId="0" fontId="18" fillId="33" borderId="11" applyNumberFormat="0" applyProtection="0">
      <alignment horizontal="left" vertical="center" indent="1"/>
    </xf>
    <xf numFmtId="0" fontId="18" fillId="34" borderId="11" applyNumberFormat="0" applyProtection="0">
      <alignment horizontal="left" vertical="center" indent="1"/>
    </xf>
    <xf numFmtId="0" fontId="18" fillId="34" borderId="11" applyNumberFormat="0" applyProtection="0">
      <alignment horizontal="left" vertical="center" indent="1"/>
    </xf>
    <xf numFmtId="0" fontId="18" fillId="19" borderId="11" applyNumberFormat="0" applyProtection="0">
      <alignment horizontal="left" vertical="center" indent="1"/>
    </xf>
    <xf numFmtId="0" fontId="18" fillId="19" borderId="11" applyNumberFormat="0" applyProtection="0">
      <alignment horizontal="left" vertical="center" indent="1"/>
    </xf>
    <xf numFmtId="4" fontId="68" fillId="35" borderId="11" applyNumberFormat="0" applyProtection="0">
      <alignment vertical="center"/>
    </xf>
    <xf numFmtId="4" fontId="69" fillId="35" borderId="11" applyNumberFormat="0" applyProtection="0">
      <alignment vertical="center"/>
    </xf>
    <xf numFmtId="4" fontId="68" fillId="35" borderId="11" applyNumberFormat="0" applyProtection="0">
      <alignment horizontal="left" vertical="center" indent="1"/>
    </xf>
    <xf numFmtId="4" fontId="68" fillId="35" borderId="11" applyNumberFormat="0" applyProtection="0">
      <alignment horizontal="left" vertical="center" indent="1"/>
    </xf>
    <xf numFmtId="4" fontId="68" fillId="30" borderId="11" applyNumberFormat="0" applyProtection="0">
      <alignment horizontal="right" vertical="center"/>
    </xf>
    <xf numFmtId="4" fontId="69" fillId="30" borderId="11" applyNumberFormat="0" applyProtection="0">
      <alignment horizontal="right" vertical="center"/>
    </xf>
    <xf numFmtId="0" fontId="18" fillId="19" borderId="11" applyNumberFormat="0" applyProtection="0">
      <alignment horizontal="left" vertical="center" indent="1"/>
    </xf>
    <xf numFmtId="0" fontId="18" fillId="19" borderId="11" applyNumberFormat="0" applyProtection="0">
      <alignment horizontal="left" vertical="center" indent="1"/>
    </xf>
    <xf numFmtId="0" fontId="72" fillId="0" borderId="0"/>
    <xf numFmtId="4" fontId="73" fillId="30" borderId="11" applyNumberFormat="0" applyProtection="0">
      <alignment horizontal="right" vertical="center"/>
    </xf>
    <xf numFmtId="171" fontId="57" fillId="36" borderId="0">
      <alignment horizontal="right" vertical="top"/>
    </xf>
    <xf numFmtId="38" fontId="57" fillId="36" borderId="0">
      <alignment horizontal="right" vertical="top"/>
    </xf>
    <xf numFmtId="173" fontId="30" fillId="0" borderId="0">
      <alignment vertical="top"/>
    </xf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40" borderId="0" applyNumberFormat="0" applyBorder="0" applyAlignment="0" applyProtection="0"/>
    <xf numFmtId="167" fontId="23" fillId="0" borderId="13">
      <protection locked="0"/>
    </xf>
    <xf numFmtId="167" fontId="23" fillId="0" borderId="14">
      <protection locked="0"/>
    </xf>
    <xf numFmtId="0" fontId="32" fillId="8" borderId="15" applyNumberFormat="0" applyAlignment="0" applyProtection="0"/>
    <xf numFmtId="0" fontId="32" fillId="8" borderId="15" applyNumberFormat="0" applyAlignment="0" applyProtection="0"/>
    <xf numFmtId="0" fontId="32" fillId="8" borderId="15" applyNumberFormat="0" applyAlignment="0" applyProtection="0"/>
    <xf numFmtId="0" fontId="32" fillId="8" borderId="15" applyNumberFormat="0" applyAlignment="0" applyProtection="0"/>
    <xf numFmtId="0" fontId="32" fillId="8" borderId="15" applyNumberFormat="0" applyAlignment="0" applyProtection="0"/>
    <xf numFmtId="0" fontId="32" fillId="8" borderId="15" applyNumberFormat="0" applyAlignment="0" applyProtection="0"/>
    <xf numFmtId="0" fontId="32" fillId="8" borderId="15" applyNumberFormat="0" applyAlignment="0" applyProtection="0"/>
    <xf numFmtId="0" fontId="32" fillId="8" borderId="15" applyNumberFormat="0" applyAlignment="0" applyProtection="0"/>
    <xf numFmtId="0" fontId="32" fillId="8" borderId="15" applyNumberFormat="0" applyAlignment="0" applyProtection="0"/>
    <xf numFmtId="0" fontId="32" fillId="8" borderId="15" applyNumberFormat="0" applyAlignment="0" applyProtection="0"/>
    <xf numFmtId="0" fontId="32" fillId="8" borderId="15" applyNumberFormat="0" applyAlignment="0" applyProtection="0"/>
    <xf numFmtId="0" fontId="32" fillId="8" borderId="15" applyNumberFormat="0" applyAlignment="0" applyProtection="0"/>
    <xf numFmtId="0" fontId="33" fillId="41" borderId="11" applyNumberFormat="0" applyAlignment="0" applyProtection="0"/>
    <xf numFmtId="0" fontId="33" fillId="41" borderId="11" applyNumberFormat="0" applyAlignment="0" applyProtection="0"/>
    <xf numFmtId="0" fontId="33" fillId="41" borderId="11" applyNumberFormat="0" applyAlignment="0" applyProtection="0"/>
    <xf numFmtId="0" fontId="33" fillId="41" borderId="11" applyNumberFormat="0" applyAlignment="0" applyProtection="0"/>
    <xf numFmtId="0" fontId="33" fillId="41" borderId="11" applyNumberFormat="0" applyAlignment="0" applyProtection="0"/>
    <xf numFmtId="0" fontId="33" fillId="41" borderId="11" applyNumberFormat="0" applyAlignment="0" applyProtection="0"/>
    <xf numFmtId="0" fontId="33" fillId="41" borderId="11" applyNumberFormat="0" applyAlignment="0" applyProtection="0"/>
    <xf numFmtId="0" fontId="33" fillId="41" borderId="11" applyNumberFormat="0" applyAlignment="0" applyProtection="0"/>
    <xf numFmtId="0" fontId="33" fillId="41" borderId="11" applyNumberFormat="0" applyAlignment="0" applyProtection="0"/>
    <xf numFmtId="0" fontId="34" fillId="41" borderId="15" applyNumberFormat="0" applyAlignment="0" applyProtection="0"/>
    <xf numFmtId="0" fontId="34" fillId="41" borderId="15" applyNumberFormat="0" applyAlignment="0" applyProtection="0"/>
    <xf numFmtId="0" fontId="34" fillId="41" borderId="15" applyNumberFormat="0" applyAlignment="0" applyProtection="0"/>
    <xf numFmtId="0" fontId="34" fillId="41" borderId="15" applyNumberFormat="0" applyAlignment="0" applyProtection="0"/>
    <xf numFmtId="0" fontId="34" fillId="41" borderId="15" applyNumberFormat="0" applyAlignment="0" applyProtection="0"/>
    <xf numFmtId="0" fontId="34" fillId="41" borderId="15" applyNumberFormat="0" applyAlignment="0" applyProtection="0"/>
    <xf numFmtId="0" fontId="34" fillId="41" borderId="15" applyNumberFormat="0" applyAlignment="0" applyProtection="0"/>
    <xf numFmtId="0" fontId="34" fillId="41" borderId="15" applyNumberFormat="0" applyAlignment="0" applyProtection="0"/>
    <xf numFmtId="0" fontId="34" fillId="41" borderId="15" applyNumberFormat="0" applyAlignment="0" applyProtection="0"/>
    <xf numFmtId="0" fontId="34" fillId="41" borderId="15" applyNumberFormat="0" applyAlignment="0" applyProtection="0"/>
    <xf numFmtId="0" fontId="34" fillId="41" borderId="15" applyNumberFormat="0" applyAlignment="0" applyProtection="0"/>
    <xf numFmtId="0" fontId="34" fillId="41" borderId="15" applyNumberFormat="0" applyAlignment="0" applyProtection="0"/>
    <xf numFmtId="0" fontId="51" fillId="0" borderId="0" applyBorder="0">
      <alignment horizontal="center" vertical="center" wrapText="1"/>
    </xf>
    <xf numFmtId="0" fontId="35" fillId="0" borderId="16" applyNumberFormat="0" applyFill="0" applyAlignment="0" applyProtection="0"/>
    <xf numFmtId="0" fontId="36" fillId="0" borderId="17" applyNumberFormat="0" applyFill="0" applyAlignment="0" applyProtection="0"/>
    <xf numFmtId="0" fontId="37" fillId="0" borderId="18" applyNumberFormat="0" applyFill="0" applyAlignment="0" applyProtection="0"/>
    <xf numFmtId="0" fontId="37" fillId="0" borderId="0" applyNumberFormat="0" applyFill="0" applyBorder="0" applyAlignment="0" applyProtection="0"/>
    <xf numFmtId="0" fontId="23" fillId="0" borderId="10">
      <alignment horizontal="center" vertical="center" wrapText="1"/>
    </xf>
    <xf numFmtId="0" fontId="52" fillId="0" borderId="19" applyBorder="0">
      <alignment horizontal="center" vertical="center" wrapText="1"/>
    </xf>
    <xf numFmtId="167" fontId="24" fillId="42" borderId="13"/>
    <xf numFmtId="167" fontId="24" fillId="43" borderId="14"/>
    <xf numFmtId="4" fontId="53" fillId="18" borderId="2" applyBorder="0">
      <alignment horizontal="right"/>
    </xf>
    <xf numFmtId="4" fontId="53" fillId="18" borderId="2" applyBorder="0">
      <alignment horizontal="right"/>
    </xf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9" fillId="44" borderId="21" applyNumberFormat="0" applyAlignment="0" applyProtection="0"/>
    <xf numFmtId="0" fontId="40" fillId="0" borderId="0" applyNumberFormat="0" applyFill="0" applyBorder="0" applyAlignment="0" applyProtection="0"/>
    <xf numFmtId="0" fontId="41" fillId="45" borderId="0" applyNumberFormat="0" applyBorder="0" applyAlignment="0" applyProtection="0"/>
    <xf numFmtId="0" fontId="15" fillId="0" borderId="0"/>
    <xf numFmtId="0" fontId="6" fillId="0" borderId="0"/>
    <xf numFmtId="0" fontId="16" fillId="0" borderId="0"/>
    <xf numFmtId="0" fontId="6" fillId="0" borderId="0"/>
    <xf numFmtId="0" fontId="15" fillId="0" borderId="0"/>
    <xf numFmtId="0" fontId="15" fillId="0" borderId="0"/>
    <xf numFmtId="0" fontId="18" fillId="0" borderId="0">
      <alignment vertical="top"/>
    </xf>
    <xf numFmtId="0" fontId="18" fillId="0" borderId="0"/>
    <xf numFmtId="0" fontId="18" fillId="0" borderId="0"/>
    <xf numFmtId="0" fontId="6" fillId="0" borderId="0"/>
    <xf numFmtId="0" fontId="17" fillId="0" borderId="0"/>
    <xf numFmtId="0" fontId="17" fillId="0" borderId="0"/>
    <xf numFmtId="0" fontId="6" fillId="0" borderId="0"/>
    <xf numFmtId="0" fontId="17" fillId="0" borderId="0"/>
    <xf numFmtId="0" fontId="18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8" fillId="0" borderId="0">
      <alignment vertical="top"/>
    </xf>
    <xf numFmtId="0" fontId="60" fillId="0" borderId="0"/>
    <xf numFmtId="0" fontId="6" fillId="0" borderId="0"/>
    <xf numFmtId="0" fontId="18" fillId="0" borderId="0"/>
    <xf numFmtId="0" fontId="15" fillId="0" borderId="0"/>
    <xf numFmtId="0" fontId="18" fillId="0" borderId="0"/>
    <xf numFmtId="0" fontId="6" fillId="0" borderId="0"/>
    <xf numFmtId="0" fontId="17" fillId="0" borderId="0"/>
    <xf numFmtId="171" fontId="6" fillId="0" borderId="0">
      <alignment vertical="top"/>
    </xf>
    <xf numFmtId="0" fontId="17" fillId="0" borderId="0"/>
    <xf numFmtId="38" fontId="6" fillId="0" borderId="0">
      <alignment vertical="top"/>
    </xf>
    <xf numFmtId="0" fontId="18" fillId="0" borderId="0"/>
    <xf numFmtId="0" fontId="17" fillId="0" borderId="0"/>
    <xf numFmtId="0" fontId="27" fillId="0" borderId="0"/>
    <xf numFmtId="0" fontId="15" fillId="0" borderId="0"/>
    <xf numFmtId="0" fontId="15" fillId="0" borderId="0"/>
    <xf numFmtId="0" fontId="17" fillId="0" borderId="0"/>
    <xf numFmtId="0" fontId="6" fillId="0" borderId="0"/>
    <xf numFmtId="0" fontId="17" fillId="0" borderId="0"/>
    <xf numFmtId="0" fontId="15" fillId="0" borderId="0"/>
    <xf numFmtId="0" fontId="47" fillId="0" borderId="0"/>
    <xf numFmtId="0" fontId="17" fillId="0" borderId="0"/>
    <xf numFmtId="0" fontId="18" fillId="0" borderId="0"/>
    <xf numFmtId="0" fontId="6" fillId="0" borderId="0"/>
    <xf numFmtId="0" fontId="15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42" fillId="4" borderId="0" applyNumberFormat="0" applyBorder="0" applyAlignment="0" applyProtection="0"/>
    <xf numFmtId="0" fontId="43" fillId="0" borderId="0" applyNumberFormat="0" applyFill="0" applyBorder="0" applyAlignment="0" applyProtection="0"/>
    <xf numFmtId="0" fontId="17" fillId="2" borderId="7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17" fillId="2" borderId="7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9" fontId="5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4" fillId="0" borderId="23" applyNumberFormat="0" applyFill="0" applyAlignment="0" applyProtection="0"/>
    <xf numFmtId="0" fontId="25" fillId="0" borderId="0"/>
    <xf numFmtId="171" fontId="28" fillId="0" borderId="0">
      <alignment vertical="top"/>
    </xf>
    <xf numFmtId="0" fontId="25" fillId="0" borderId="0"/>
    <xf numFmtId="38" fontId="28" fillId="0" borderId="0">
      <alignment vertical="top"/>
    </xf>
    <xf numFmtId="0" fontId="50" fillId="0" borderId="0"/>
    <xf numFmtId="0" fontId="50" fillId="0" borderId="0"/>
    <xf numFmtId="0" fontId="45" fillId="0" borderId="0" applyNumberFormat="0" applyFill="0" applyBorder="0" applyAlignment="0" applyProtection="0"/>
    <xf numFmtId="164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" fontId="53" fillId="47" borderId="0" applyBorder="0">
      <alignment horizontal="right"/>
    </xf>
    <xf numFmtId="0" fontId="46" fillId="5" borderId="0" applyNumberFormat="0" applyBorder="0" applyAlignment="0" applyProtection="0"/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8" fontId="19" fillId="0" borderId="0">
      <protection locked="0"/>
    </xf>
    <xf numFmtId="165" fontId="19" fillId="0" borderId="0">
      <protection locked="0"/>
    </xf>
    <xf numFmtId="174" fontId="63" fillId="0" borderId="0">
      <protection locked="0"/>
    </xf>
    <xf numFmtId="165" fontId="19" fillId="0" borderId="0">
      <protection locked="0"/>
    </xf>
    <xf numFmtId="0" fontId="18" fillId="0" borderId="0">
      <alignment vertical="top"/>
    </xf>
    <xf numFmtId="0" fontId="15" fillId="0" borderId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25" fillId="0" borderId="0"/>
    <xf numFmtId="166" fontId="15" fillId="0" borderId="0" applyFont="0" applyFill="0" applyBorder="0" applyAlignment="0" applyProtection="0"/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6" fontId="5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0" fontId="15" fillId="0" borderId="0"/>
  </cellStyleXfs>
  <cellXfs count="122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1" fillId="0" borderId="2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7" fillId="0" borderId="0" xfId="0" applyFont="1"/>
    <xf numFmtId="0" fontId="3" fillId="0" borderId="0" xfId="0" applyFont="1" applyBorder="1"/>
    <xf numFmtId="0" fontId="2" fillId="0" borderId="0" xfId="0" applyFont="1" applyAlignment="1">
      <alignment horizontal="right"/>
    </xf>
    <xf numFmtId="0" fontId="8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4" fillId="0" borderId="0" xfId="0" applyFont="1" applyFill="1" applyBorder="1" applyAlignment="1">
      <alignment vertical="top" wrapText="1"/>
    </xf>
    <xf numFmtId="0" fontId="9" fillId="0" borderId="0" xfId="0" applyFont="1" applyBorder="1" applyAlignment="1">
      <alignment horizontal="center" vertical="center" wrapText="1"/>
    </xf>
    <xf numFmtId="0" fontId="13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distributed"/>
    </xf>
    <xf numFmtId="0" fontId="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/>
    </xf>
    <xf numFmtId="4" fontId="3" fillId="0" borderId="0" xfId="0" applyNumberFormat="1" applyFont="1"/>
    <xf numFmtId="4" fontId="0" fillId="0" borderId="0" xfId="0" applyNumberFormat="1"/>
    <xf numFmtId="0" fontId="9" fillId="0" borderId="2" xfId="0" applyFont="1" applyBorder="1" applyAlignment="1">
      <alignment vertical="center" wrapText="1"/>
    </xf>
    <xf numFmtId="2" fontId="4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76" fillId="0" borderId="0" xfId="0" applyFont="1"/>
    <xf numFmtId="0" fontId="78" fillId="0" borderId="0" xfId="0" applyFont="1" applyBorder="1" applyAlignment="1">
      <alignment horizontal="center" vertical="center" wrapText="1"/>
    </xf>
    <xf numFmtId="0" fontId="78" fillId="0" borderId="0" xfId="0" applyFont="1" applyBorder="1" applyAlignment="1">
      <alignment horizontal="left" vertical="top"/>
    </xf>
    <xf numFmtId="0" fontId="77" fillId="0" borderId="0" xfId="0" applyFont="1"/>
    <xf numFmtId="0" fontId="78" fillId="0" borderId="0" xfId="0" applyFont="1"/>
    <xf numFmtId="0" fontId="79" fillId="0" borderId="0" xfId="0" applyFont="1"/>
    <xf numFmtId="0" fontId="0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0" borderId="2" xfId="0" applyFont="1" applyBorder="1" applyAlignment="1">
      <alignment horizontal="center" vertical="top"/>
    </xf>
    <xf numFmtId="4" fontId="79" fillId="0" borderId="0" xfId="0" applyNumberFormat="1" applyFont="1"/>
    <xf numFmtId="0" fontId="79" fillId="0" borderId="0" xfId="0" applyFont="1" applyAlignment="1">
      <alignment horizontal="right"/>
    </xf>
    <xf numFmtId="0" fontId="80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0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Border="1" applyAlignment="1">
      <alignment vertical="top"/>
    </xf>
    <xf numFmtId="0" fontId="82" fillId="0" borderId="0" xfId="0" applyFont="1" applyAlignment="1">
      <alignment horizontal="right" vertical="center"/>
    </xf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top" wrapText="1"/>
    </xf>
    <xf numFmtId="180" fontId="1" fillId="0" borderId="0" xfId="0" applyNumberFormat="1" applyFont="1"/>
    <xf numFmtId="0" fontId="83" fillId="0" borderId="0" xfId="0" applyFont="1"/>
    <xf numFmtId="0" fontId="1" fillId="0" borderId="0" xfId="0" applyFont="1" applyAlignment="1">
      <alignment horizontal="right" wrapText="1"/>
    </xf>
    <xf numFmtId="0" fontId="83" fillId="0" borderId="0" xfId="0" applyFont="1" applyAlignment="1">
      <alignment horizontal="center"/>
    </xf>
    <xf numFmtId="0" fontId="84" fillId="0" borderId="0" xfId="0" applyFont="1" applyAlignment="1">
      <alignment horizontal="right" vertical="center"/>
    </xf>
    <xf numFmtId="0" fontId="1" fillId="0" borderId="0" xfId="0" applyFont="1" applyFill="1" applyBorder="1" applyAlignment="1">
      <alignment horizontal="right" vertical="top"/>
    </xf>
    <xf numFmtId="0" fontId="8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85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4" fontId="83" fillId="0" borderId="0" xfId="0" applyNumberFormat="1" applyFont="1"/>
    <xf numFmtId="0" fontId="83" fillId="0" borderId="0" xfId="0" applyFont="1" applyAlignment="1">
      <alignment horizontal="right"/>
    </xf>
    <xf numFmtId="4" fontId="1" fillId="0" borderId="0" xfId="0" applyNumberFormat="1" applyFont="1" applyBorder="1" applyAlignment="1">
      <alignment horizontal="left" vertical="top"/>
    </xf>
    <xf numFmtId="4" fontId="81" fillId="0" borderId="2" xfId="0" applyNumberFormat="1" applyFont="1" applyBorder="1" applyAlignment="1">
      <alignment horizontal="center" vertical="center"/>
    </xf>
    <xf numFmtId="4" fontId="86" fillId="0" borderId="2" xfId="0" applyNumberFormat="1" applyFont="1" applyBorder="1" applyAlignment="1">
      <alignment horizontal="center" vertical="center" wrapText="1"/>
    </xf>
    <xf numFmtId="4" fontId="86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7" fillId="0" borderId="24" xfId="0" applyFont="1" applyFill="1" applyBorder="1" applyAlignment="1">
      <alignment horizontal="center" vertical="center" wrapText="1"/>
    </xf>
    <xf numFmtId="0" fontId="87" fillId="0" borderId="2" xfId="0" applyFont="1" applyFill="1" applyBorder="1" applyAlignment="1">
      <alignment horizontal="center" vertical="top" wrapText="1"/>
    </xf>
    <xf numFmtId="3" fontId="81" fillId="0" borderId="2" xfId="0" applyNumberFormat="1" applyFont="1" applyBorder="1" applyAlignment="1">
      <alignment horizontal="center" vertical="center" wrapText="1"/>
    </xf>
    <xf numFmtId="180" fontId="1" fillId="0" borderId="2" xfId="0" applyNumberFormat="1" applyFont="1" applyFill="1" applyBorder="1" applyAlignment="1">
      <alignment horizontal="center" vertical="center" wrapText="1"/>
    </xf>
    <xf numFmtId="180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top"/>
    </xf>
    <xf numFmtId="179" fontId="1" fillId="0" borderId="2" xfId="0" applyNumberFormat="1" applyFont="1" applyBorder="1" applyAlignment="1">
      <alignment horizontal="center" vertical="top"/>
    </xf>
    <xf numFmtId="4" fontId="1" fillId="0" borderId="2" xfId="0" applyNumberFormat="1" applyFont="1" applyBorder="1" applyAlignment="1">
      <alignment horizontal="center" vertical="top"/>
    </xf>
    <xf numFmtId="3" fontId="1" fillId="0" borderId="2" xfId="0" applyNumberFormat="1" applyFont="1" applyFill="1" applyBorder="1" applyAlignment="1">
      <alignment horizontal="center" vertical="top"/>
    </xf>
    <xf numFmtId="179" fontId="1" fillId="0" borderId="2" xfId="0" applyNumberFormat="1" applyFont="1" applyFill="1" applyBorder="1" applyAlignment="1">
      <alignment horizontal="center" vertical="top"/>
    </xf>
    <xf numFmtId="4" fontId="1" fillId="0" borderId="2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4" fontId="86" fillId="0" borderId="2" xfId="0" applyNumberFormat="1" applyFont="1" applyFill="1" applyBorder="1" applyAlignment="1">
      <alignment horizontal="center" vertical="center" wrapText="1"/>
    </xf>
    <xf numFmtId="4" fontId="86" fillId="0" borderId="2" xfId="0" applyNumberFormat="1" applyFont="1" applyFill="1" applyBorder="1" applyAlignment="1">
      <alignment horizontal="center" vertical="center"/>
    </xf>
    <xf numFmtId="3" fontId="86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74" fillId="0" borderId="2" xfId="0" applyNumberFormat="1" applyFont="1" applyFill="1" applyBorder="1" applyAlignment="1">
      <alignment horizontal="center" vertical="center"/>
    </xf>
    <xf numFmtId="4" fontId="75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81" fillId="0" borderId="0" xfId="0" applyFont="1" applyAlignment="1">
      <alignment horizontal="center"/>
    </xf>
    <xf numFmtId="0" fontId="81" fillId="0" borderId="0" xfId="0" applyFont="1" applyAlignment="1">
      <alignment horizontal="center" wrapText="1"/>
    </xf>
    <xf numFmtId="4" fontId="83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2" fontId="1" fillId="0" borderId="0" xfId="0" applyNumberFormat="1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3" fontId="81" fillId="0" borderId="2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left" vertical="top"/>
    </xf>
  </cellXfs>
  <cellStyles count="396">
    <cellStyle name=" 1" xfId="338"/>
    <cellStyle name="_tipogr_end" xfId="2"/>
    <cellStyle name="_в отчет" xfId="3"/>
    <cellStyle name="_Модель Стратегия Ленэнерго_3" xfId="4"/>
    <cellStyle name="_ПЛАН на 2010 год помесячно (1)" xfId="5"/>
    <cellStyle name="_Расчет 0,4 кВ" xfId="6"/>
    <cellStyle name="”ќђќ‘ћ‚›‰" xfId="7"/>
    <cellStyle name="”ќђќ‘ћ‚›‰ 2" xfId="8"/>
    <cellStyle name="”ќђќ‘ћ‚›‰ 2 2" xfId="9"/>
    <cellStyle name="”ќђќ‘ћ‚›‰ 2 2 2" xfId="342"/>
    <cellStyle name="”ќђќ‘ћ‚›‰ 2 3" xfId="341"/>
    <cellStyle name="”ќђќ‘ћ‚›‰ 3" xfId="10"/>
    <cellStyle name="”ќђќ‘ћ‚›‰ 3 2" xfId="11"/>
    <cellStyle name="”ќђќ‘ћ‚›‰ 3 2 2" xfId="343"/>
    <cellStyle name="”ќђќ‘ћ‚›‰ 4" xfId="12"/>
    <cellStyle name="”ќђќ‘ћ‚›‰ 5" xfId="13"/>
    <cellStyle name="”ќђќ‘ћ‚›‰ 5 2" xfId="344"/>
    <cellStyle name="”ќђќ‘ћ‚›‰ 6" xfId="340"/>
    <cellStyle name="”љ‘ђћ‚ђќќ›‰" xfId="14"/>
    <cellStyle name="”љ‘ђћ‚ђќќ›‰ 2" xfId="15"/>
    <cellStyle name="”љ‘ђћ‚ђќќ›‰ 2 2" xfId="16"/>
    <cellStyle name="”љ‘ђћ‚ђќќ›‰ 2 2 2" xfId="347"/>
    <cellStyle name="”љ‘ђћ‚ђќќ›‰ 2 3" xfId="346"/>
    <cellStyle name="”љ‘ђћ‚ђќќ›‰ 3" xfId="17"/>
    <cellStyle name="”љ‘ђћ‚ђќќ›‰ 3 2" xfId="18"/>
    <cellStyle name="”љ‘ђћ‚ђќќ›‰ 3 2 2" xfId="348"/>
    <cellStyle name="”љ‘ђћ‚ђќќ›‰ 4" xfId="19"/>
    <cellStyle name="”љ‘ђћ‚ђќќ›‰ 5" xfId="20"/>
    <cellStyle name="”љ‘ђћ‚ђќќ›‰ 5 2" xfId="349"/>
    <cellStyle name="”љ‘ђћ‚ђќќ›‰ 6" xfId="345"/>
    <cellStyle name="„…ќ…†ќ›‰" xfId="21"/>
    <cellStyle name="„…ќ…†ќ›‰ 2" xfId="22"/>
    <cellStyle name="„…ќ…†ќ›‰ 2 2" xfId="23"/>
    <cellStyle name="„…ќ…†ќ›‰ 2 2 2" xfId="352"/>
    <cellStyle name="„…ќ…†ќ›‰ 2 3" xfId="351"/>
    <cellStyle name="„…ќ…†ќ›‰ 3" xfId="24"/>
    <cellStyle name="„…ќ…†ќ›‰ 3 2" xfId="25"/>
    <cellStyle name="„…ќ…†ќ›‰ 3 2 2" xfId="353"/>
    <cellStyle name="„…ќ…†ќ›‰ 4" xfId="26"/>
    <cellStyle name="„…ќ…†ќ›‰ 5" xfId="27"/>
    <cellStyle name="„…ќ…†ќ›‰ 5 2" xfId="354"/>
    <cellStyle name="„…ќ…†ќ›‰ 6" xfId="350"/>
    <cellStyle name="‡ђѓћ‹ћ‚ћљ1" xfId="28"/>
    <cellStyle name="‡ђѓћ‹ћ‚ћљ1 2" xfId="29"/>
    <cellStyle name="‡ђѓћ‹ћ‚ћљ2" xfId="30"/>
    <cellStyle name="‡ђѓћ‹ћ‚ћљ2 2" xfId="31"/>
    <cellStyle name="’ћѓћ‚›‰" xfId="32"/>
    <cellStyle name="’ћѓћ‚›‰ 2" xfId="33"/>
    <cellStyle name="20% - Акцент1 2" xfId="34"/>
    <cellStyle name="20% - Акцент1 2 2" xfId="35"/>
    <cellStyle name="20% - Акцент2 2" xfId="36"/>
    <cellStyle name="20% - Акцент2 2 2" xfId="37"/>
    <cellStyle name="20% - Акцент3 2" xfId="38"/>
    <cellStyle name="20% - Акцент3 2 2" xfId="39"/>
    <cellStyle name="20% - Акцент4 2" xfId="40"/>
    <cellStyle name="20% - Акцент4 2 2" xfId="41"/>
    <cellStyle name="20% - Акцент5 2" xfId="42"/>
    <cellStyle name="20% - Акцент5 2 2" xfId="43"/>
    <cellStyle name="20% - Акцент6 2" xfId="44"/>
    <cellStyle name="20% - Акцент6 2 2" xfId="45"/>
    <cellStyle name="40% - Акцент1 2" xfId="46"/>
    <cellStyle name="40% - Акцент1 2 2" xfId="47"/>
    <cellStyle name="40% - Акцент2 2" xfId="48"/>
    <cellStyle name="40% - Акцент2 2 2" xfId="49"/>
    <cellStyle name="40% - Акцент3 2" xfId="50"/>
    <cellStyle name="40% - Акцент3 2 2" xfId="51"/>
    <cellStyle name="40% - Акцент4 2" xfId="52"/>
    <cellStyle name="40% - Акцент4 2 2" xfId="53"/>
    <cellStyle name="40% - Акцент5 2" xfId="54"/>
    <cellStyle name="40% - Акцент5 2 2" xfId="55"/>
    <cellStyle name="40% - Акцент6 2" xfId="56"/>
    <cellStyle name="40% - Акцент6 2 2" xfId="57"/>
    <cellStyle name="50%" xfId="58"/>
    <cellStyle name="60% - Акцент1 2" xfId="59"/>
    <cellStyle name="60% - Акцент2 2" xfId="60"/>
    <cellStyle name="60% - Акцент3 2" xfId="61"/>
    <cellStyle name="60% - Акцент4 2" xfId="62"/>
    <cellStyle name="60% - Акцент5 2" xfId="63"/>
    <cellStyle name="60% - Акцент6 2" xfId="64"/>
    <cellStyle name="75%" xfId="65"/>
    <cellStyle name="Assumption" xfId="66"/>
    <cellStyle name="Assumption 2" xfId="67"/>
    <cellStyle name="Comma [0]_Avtodet1" xfId="68"/>
    <cellStyle name="Comma_Avtodet1" xfId="69"/>
    <cellStyle name="Currency [0]" xfId="70"/>
    <cellStyle name="Currency [0] 2" xfId="71"/>
    <cellStyle name="Currency_Avtodet1" xfId="72"/>
    <cellStyle name="Dates" xfId="73"/>
    <cellStyle name="E-mail" xfId="74"/>
    <cellStyle name="E-mail 2" xfId="75"/>
    <cellStyle name="Heading" xfId="76"/>
    <cellStyle name="Heading2" xfId="77"/>
    <cellStyle name="Heading2 2" xfId="78"/>
    <cellStyle name="Inputs" xfId="79"/>
    <cellStyle name="Inputs 2" xfId="80"/>
    <cellStyle name="Normal 2" xfId="81"/>
    <cellStyle name="Normal_ASUS" xfId="82"/>
    <cellStyle name="Normal1" xfId="83"/>
    <cellStyle name="Normal1 2" xfId="84"/>
    <cellStyle name="normбlnн_laroux" xfId="85"/>
    <cellStyle name="Price_Body" xfId="86"/>
    <cellStyle name="SAPBEXaggData" xfId="87"/>
    <cellStyle name="SAPBEXaggDataEmph" xfId="88"/>
    <cellStyle name="SAPBEXaggItem" xfId="89"/>
    <cellStyle name="SAPBEXaggItemX" xfId="90"/>
    <cellStyle name="SAPBEXchaText" xfId="91"/>
    <cellStyle name="SAPBEXexcBad7" xfId="92"/>
    <cellStyle name="SAPBEXexcBad8" xfId="93"/>
    <cellStyle name="SAPBEXexcBad9" xfId="94"/>
    <cellStyle name="SAPBEXexcCritical4" xfId="95"/>
    <cellStyle name="SAPBEXexcCritical5" xfId="96"/>
    <cellStyle name="SAPBEXexcCritical6" xfId="97"/>
    <cellStyle name="SAPBEXexcGood1" xfId="98"/>
    <cellStyle name="SAPBEXexcGood2" xfId="99"/>
    <cellStyle name="SAPBEXexcGood3" xfId="100"/>
    <cellStyle name="SAPBEXfilterDrill" xfId="101"/>
    <cellStyle name="SAPBEXfilterItem" xfId="102"/>
    <cellStyle name="SAPBEXfilterText" xfId="103"/>
    <cellStyle name="SAPBEXformats" xfId="104"/>
    <cellStyle name="SAPBEXheaderItem" xfId="105"/>
    <cellStyle name="SAPBEXheaderText" xfId="106"/>
    <cellStyle name="SAPBEXHLevel0" xfId="107"/>
    <cellStyle name="SAPBEXHLevel0X" xfId="108"/>
    <cellStyle name="SAPBEXHLevel1" xfId="109"/>
    <cellStyle name="SAPBEXHLevel1X" xfId="110"/>
    <cellStyle name="SAPBEXHLevel2" xfId="111"/>
    <cellStyle name="SAPBEXHLevel2X" xfId="112"/>
    <cellStyle name="SAPBEXHLevel3" xfId="113"/>
    <cellStyle name="SAPBEXHLevel3X" xfId="114"/>
    <cellStyle name="SAPBEXresData" xfId="115"/>
    <cellStyle name="SAPBEXresDataEmph" xfId="116"/>
    <cellStyle name="SAPBEXresItem" xfId="117"/>
    <cellStyle name="SAPBEXresItemX" xfId="118"/>
    <cellStyle name="SAPBEXstdData" xfId="119"/>
    <cellStyle name="SAPBEXstdDataEmph" xfId="120"/>
    <cellStyle name="SAPBEXstdItem" xfId="121"/>
    <cellStyle name="SAPBEXstdItemX" xfId="122"/>
    <cellStyle name="SAPBEXtitle" xfId="123"/>
    <cellStyle name="SAPBEXundefined" xfId="124"/>
    <cellStyle name="Table Heading" xfId="125"/>
    <cellStyle name="Table Heading 2" xfId="126"/>
    <cellStyle name="Telephone number" xfId="127"/>
    <cellStyle name="Акцент1 2" xfId="128"/>
    <cellStyle name="Акцент2 2" xfId="129"/>
    <cellStyle name="Акцент3 2" xfId="130"/>
    <cellStyle name="Акцент4 2" xfId="131"/>
    <cellStyle name="Акцент5 2" xfId="132"/>
    <cellStyle name="Акцент6 2" xfId="133"/>
    <cellStyle name="Беззащитный" xfId="134"/>
    <cellStyle name="Беззащитный 2" xfId="135"/>
    <cellStyle name="Ввод  2" xfId="136"/>
    <cellStyle name="Ввод  2 2" xfId="137"/>
    <cellStyle name="Ввод  2 2 2" xfId="138"/>
    <cellStyle name="Ввод  2 2 2 2" xfId="139"/>
    <cellStyle name="Ввод  2 2 2 3" xfId="140"/>
    <cellStyle name="Ввод  2 2 3" xfId="141"/>
    <cellStyle name="Ввод  2 3" xfId="142"/>
    <cellStyle name="Ввод  2 3 2" xfId="143"/>
    <cellStyle name="Ввод  2 3 2 2" xfId="144"/>
    <cellStyle name="Ввод  2 3 2 3" xfId="145"/>
    <cellStyle name="Ввод  2 3 3" xfId="146"/>
    <cellStyle name="Ввод  2 4" xfId="147"/>
    <cellStyle name="Вывод 2" xfId="148"/>
    <cellStyle name="Вывод 2 2" xfId="149"/>
    <cellStyle name="Вывод 2 2 2" xfId="150"/>
    <cellStyle name="Вывод 2 2 3" xfId="151"/>
    <cellStyle name="Вывод 2 3" xfId="152"/>
    <cellStyle name="Вывод 2 3 2" xfId="153"/>
    <cellStyle name="Вывод 2 3 3" xfId="154"/>
    <cellStyle name="Вывод 2 4" xfId="155"/>
    <cellStyle name="Вывод 2 5" xfId="156"/>
    <cellStyle name="Вычисление 2" xfId="157"/>
    <cellStyle name="Вычисление 2 2" xfId="158"/>
    <cellStyle name="Вычисление 2 2 2" xfId="159"/>
    <cellStyle name="Вычисление 2 2 2 2" xfId="160"/>
    <cellStyle name="Вычисление 2 2 2 3" xfId="161"/>
    <cellStyle name="Вычисление 2 2 3" xfId="162"/>
    <cellStyle name="Вычисление 2 3" xfId="163"/>
    <cellStyle name="Вычисление 2 3 2" xfId="164"/>
    <cellStyle name="Вычисление 2 3 2 2" xfId="165"/>
    <cellStyle name="Вычисление 2 3 2 3" xfId="166"/>
    <cellStyle name="Вычисление 2 3 3" xfId="167"/>
    <cellStyle name="Вычисление 2 4" xfId="168"/>
    <cellStyle name="Заголовок" xfId="169"/>
    <cellStyle name="Заголовок 1 2" xfId="170"/>
    <cellStyle name="Заголовок 2 2" xfId="171"/>
    <cellStyle name="Заголовок 3 2" xfId="172"/>
    <cellStyle name="Заголовок 4 2" xfId="173"/>
    <cellStyle name="Заголовок таблицы" xfId="174"/>
    <cellStyle name="ЗаголовокСтолбца" xfId="175"/>
    <cellStyle name="Защитный" xfId="176"/>
    <cellStyle name="Защитный 2" xfId="177"/>
    <cellStyle name="Значение" xfId="178"/>
    <cellStyle name="Значение 2" xfId="179"/>
    <cellStyle name="Итог 2" xfId="180"/>
    <cellStyle name="Итог 2 2" xfId="181"/>
    <cellStyle name="Итог 2 2 2" xfId="182"/>
    <cellStyle name="Итог 2 2 3" xfId="183"/>
    <cellStyle name="Итог 2 3" xfId="184"/>
    <cellStyle name="Итог 2 3 2" xfId="185"/>
    <cellStyle name="Итог 2 3 3" xfId="186"/>
    <cellStyle name="Итог 2 4" xfId="187"/>
    <cellStyle name="Итог 2 5" xfId="188"/>
    <cellStyle name="Контрольная ячейка 2" xfId="189"/>
    <cellStyle name="Название 2" xfId="190"/>
    <cellStyle name="Нейтральный 2" xfId="191"/>
    <cellStyle name="Обычный" xfId="0" builtinId="0"/>
    <cellStyle name="Обычный 10" xfId="192"/>
    <cellStyle name="Обычный 10 2" xfId="355"/>
    <cellStyle name="Обычный 10 3" xfId="193"/>
    <cellStyle name="Обычный 11" xfId="194"/>
    <cellStyle name="Обычный 12" xfId="195"/>
    <cellStyle name="Обычный 13" xfId="196"/>
    <cellStyle name="Обычный 13 2" xfId="356"/>
    <cellStyle name="Обычный 14" xfId="197"/>
    <cellStyle name="Обычный 14 2" xfId="357"/>
    <cellStyle name="Обычный 15" xfId="334"/>
    <cellStyle name="Обычный 16" xfId="395"/>
    <cellStyle name="Обычный 17" xfId="1"/>
    <cellStyle name="Обычный 2" xfId="198"/>
    <cellStyle name="Обычный 2 2" xfId="199"/>
    <cellStyle name="Обычный 2 2 2" xfId="200"/>
    <cellStyle name="Обычный 2 2 2 2" xfId="201"/>
    <cellStyle name="Обычный 2 2 2 2 2" xfId="202"/>
    <cellStyle name="Обычный 2 2 2 3" xfId="203"/>
    <cellStyle name="Обычный 2 2 3" xfId="204"/>
    <cellStyle name="Обычный 2 2 3 2" xfId="205"/>
    <cellStyle name="Обычный 2 3" xfId="206"/>
    <cellStyle name="Обычный 2 3 2" xfId="207"/>
    <cellStyle name="Обычный 2 4" xfId="208"/>
    <cellStyle name="Обычный 2 4 2" xfId="209"/>
    <cellStyle name="Обычный 2 4 2 2" xfId="358"/>
    <cellStyle name="Обычный 2 45 2" xfId="333"/>
    <cellStyle name="Обычный 2 5" xfId="210"/>
    <cellStyle name="Обычный 2 6" xfId="211"/>
    <cellStyle name="Обычный 2 7" xfId="212"/>
    <cellStyle name="Обычный 2_8 Инвестиции-свод" xfId="213"/>
    <cellStyle name="Обычный 3" xfId="214"/>
    <cellStyle name="Обычный 3 2" xfId="215"/>
    <cellStyle name="Обычный 3 2 2" xfId="216"/>
    <cellStyle name="Обычный 3 2 3" xfId="217"/>
    <cellStyle name="Обычный 3 2 4" xfId="218"/>
    <cellStyle name="Обычный 3 2 5" xfId="359"/>
    <cellStyle name="Обычный 3 3" xfId="219"/>
    <cellStyle name="Обычный 3 3 2" xfId="220"/>
    <cellStyle name="Обычный 3 3 3" xfId="221"/>
    <cellStyle name="Обычный 3 4" xfId="222"/>
    <cellStyle name="Обычный 3 5" xfId="223"/>
    <cellStyle name="Обычный 3_АРМ БП_ПЭС корр 2010_ОБиАП" xfId="224"/>
    <cellStyle name="Обычный 4" xfId="225"/>
    <cellStyle name="Обычный 4 2" xfId="226"/>
    <cellStyle name="Обычный 4 2 2" xfId="227"/>
    <cellStyle name="Обычный 4 2 3" xfId="361"/>
    <cellStyle name="Обычный 4 3" xfId="228"/>
    <cellStyle name="Обычный 4 4" xfId="229"/>
    <cellStyle name="Обычный 4 5" xfId="360"/>
    <cellStyle name="Обычный 5" xfId="230"/>
    <cellStyle name="Обычный 5 2" xfId="231"/>
    <cellStyle name="Обычный 5 3" xfId="232"/>
    <cellStyle name="Обычный 5 4" xfId="362"/>
    <cellStyle name="Обычный 6" xfId="233"/>
    <cellStyle name="Обычный 6 2" xfId="234"/>
    <cellStyle name="Обычный 6 2 2" xfId="235"/>
    <cellStyle name="Обычный 6 2 2 2" xfId="363"/>
    <cellStyle name="Обычный 7" xfId="236"/>
    <cellStyle name="Обычный 7 2" xfId="237"/>
    <cellStyle name="Обычный 7 2 2" xfId="364"/>
    <cellStyle name="Обычный 8" xfId="238"/>
    <cellStyle name="Обычный 8 2" xfId="239"/>
    <cellStyle name="Обычный 8 2 2" xfId="366"/>
    <cellStyle name="Обычный 8 3" xfId="240"/>
    <cellStyle name="Обычный 8 4" xfId="365"/>
    <cellStyle name="Обычный 9" xfId="241"/>
    <cellStyle name="Плохой 2" xfId="242"/>
    <cellStyle name="Пояснение 2" xfId="243"/>
    <cellStyle name="Примечание 2" xfId="244"/>
    <cellStyle name="Примечание 2 2" xfId="245"/>
    <cellStyle name="Примечание 2 2 2" xfId="246"/>
    <cellStyle name="Примечание 2 2 2 2" xfId="247"/>
    <cellStyle name="Примечание 2 2 2 3" xfId="248"/>
    <cellStyle name="Примечание 2 2 3" xfId="249"/>
    <cellStyle name="Примечание 2 3" xfId="250"/>
    <cellStyle name="Примечание 2 3 2" xfId="251"/>
    <cellStyle name="Примечание 2 3 2 2" xfId="252"/>
    <cellStyle name="Примечание 2 3 2 3" xfId="253"/>
    <cellStyle name="Примечание 2 3 3" xfId="254"/>
    <cellStyle name="Примечание 2 4" xfId="255"/>
    <cellStyle name="Примечание 2 4 2" xfId="256"/>
    <cellStyle name="Примечание 2 4 2 2" xfId="257"/>
    <cellStyle name="Примечание 2 4 2 3" xfId="258"/>
    <cellStyle name="Примечание 2 4 3" xfId="259"/>
    <cellStyle name="Примечание 2 5" xfId="260"/>
    <cellStyle name="Примечание 3" xfId="261"/>
    <cellStyle name="Примечание 3 2" xfId="262"/>
    <cellStyle name="Примечание 3 2 2" xfId="263"/>
    <cellStyle name="Примечание 3 2 2 2" xfId="264"/>
    <cellStyle name="Примечание 3 2 2 3" xfId="265"/>
    <cellStyle name="Примечание 3 2 3" xfId="266"/>
    <cellStyle name="Примечание 3 3" xfId="267"/>
    <cellStyle name="Примечание 3 3 2" xfId="268"/>
    <cellStyle name="Примечание 3 3 2 2" xfId="269"/>
    <cellStyle name="Примечание 3 3 2 3" xfId="270"/>
    <cellStyle name="Примечание 3 3 3" xfId="271"/>
    <cellStyle name="Примечание 3 4" xfId="272"/>
    <cellStyle name="Примечание 3 4 2" xfId="273"/>
    <cellStyle name="Примечание 3 4 3" xfId="274"/>
    <cellStyle name="Примечание 3 5" xfId="275"/>
    <cellStyle name="Процентный 2" xfId="277"/>
    <cellStyle name="Процентный 2 2" xfId="278"/>
    <cellStyle name="Процентный 2 3" xfId="279"/>
    <cellStyle name="Процентный 2 4" xfId="280"/>
    <cellStyle name="Процентный 3" xfId="281"/>
    <cellStyle name="Процентный 4" xfId="282"/>
    <cellStyle name="Процентный 4 2" xfId="283"/>
    <cellStyle name="Процентный 5" xfId="284"/>
    <cellStyle name="Процентный 5 2 2" xfId="285"/>
    <cellStyle name="Процентный 5 2 2 2" xfId="286"/>
    <cellStyle name="Процентный 6" xfId="287"/>
    <cellStyle name="Процентный 7" xfId="276"/>
    <cellStyle name="Связанная ячейка 2" xfId="288"/>
    <cellStyle name="Стиль 1" xfId="289"/>
    <cellStyle name="Стиль 1 2" xfId="290"/>
    <cellStyle name="Стиль 1 2 2" xfId="291"/>
    <cellStyle name="Стиль 1 2 3" xfId="292"/>
    <cellStyle name="Стиль 1 3" xfId="293"/>
    <cellStyle name="Стиль 1_8 Инвестиции-свод" xfId="294"/>
    <cellStyle name="Текст предупреждения 2" xfId="295"/>
    <cellStyle name="Тысячи [0]_3Com" xfId="296"/>
    <cellStyle name="Тысячи_3Com" xfId="297"/>
    <cellStyle name="Финансовый [0] 2" xfId="299"/>
    <cellStyle name="Финансовый [0] 2 2" xfId="368"/>
    <cellStyle name="Финансовый 10" xfId="300"/>
    <cellStyle name="Финансовый 10 2" xfId="369"/>
    <cellStyle name="Финансовый 11" xfId="335"/>
    <cellStyle name="Финансовый 12" xfId="336"/>
    <cellStyle name="Финансовый 13" xfId="339"/>
    <cellStyle name="Финансовый 14" xfId="337"/>
    <cellStyle name="Финансовый 15" xfId="367"/>
    <cellStyle name="Финансовый 16" xfId="298"/>
    <cellStyle name="Финансовый 2" xfId="301"/>
    <cellStyle name="Финансовый 2 2" xfId="302"/>
    <cellStyle name="Финансовый 2 2 2" xfId="303"/>
    <cellStyle name="Финансовый 2 2 2 2" xfId="304"/>
    <cellStyle name="Финансовый 2 2 2 2 2" xfId="373"/>
    <cellStyle name="Финансовый 2 2 2 3" xfId="372"/>
    <cellStyle name="Финансовый 2 2 3" xfId="305"/>
    <cellStyle name="Финансовый 2 2 3 2" xfId="374"/>
    <cellStyle name="Финансовый 2 2 4" xfId="371"/>
    <cellStyle name="Финансовый 2 3" xfId="306"/>
    <cellStyle name="Финансовый 2 4" xfId="307"/>
    <cellStyle name="Финансовый 2 4 2" xfId="375"/>
    <cellStyle name="Финансовый 2 5" xfId="370"/>
    <cellStyle name="Финансовый 3" xfId="308"/>
    <cellStyle name="Финансовый 3 2" xfId="309"/>
    <cellStyle name="Финансовый 3 2 2" xfId="310"/>
    <cellStyle name="Финансовый 3 2 2 2" xfId="378"/>
    <cellStyle name="Финансовый 3 2 3" xfId="377"/>
    <cellStyle name="Финансовый 3 3" xfId="311"/>
    <cellStyle name="Финансовый 3 3 2" xfId="312"/>
    <cellStyle name="Финансовый 3 3 2 2" xfId="380"/>
    <cellStyle name="Финансовый 3 3 3" xfId="379"/>
    <cellStyle name="Финансовый 3 4" xfId="313"/>
    <cellStyle name="Финансовый 3 4 2" xfId="381"/>
    <cellStyle name="Финансовый 3 5" xfId="376"/>
    <cellStyle name="Финансовый 4" xfId="314"/>
    <cellStyle name="Финансовый 4 2" xfId="315"/>
    <cellStyle name="Финансовый 4 2 2" xfId="383"/>
    <cellStyle name="Финансовый 4 3" xfId="382"/>
    <cellStyle name="Финансовый 5" xfId="316"/>
    <cellStyle name="Финансовый 5 2" xfId="317"/>
    <cellStyle name="Финансовый 5 2 2" xfId="384"/>
    <cellStyle name="Финансовый 6" xfId="318"/>
    <cellStyle name="Финансовый 6 2" xfId="319"/>
    <cellStyle name="Финансовый 6 2 2" xfId="386"/>
    <cellStyle name="Финансовый 6 3" xfId="385"/>
    <cellStyle name="Финансовый 7" xfId="320"/>
    <cellStyle name="Финансовый 7 2" xfId="321"/>
    <cellStyle name="Финансовый 7 2 2" xfId="387"/>
    <cellStyle name="Финансовый 8" xfId="322"/>
    <cellStyle name="Финансовый 8 2" xfId="388"/>
    <cellStyle name="Финансовый 9" xfId="323"/>
    <cellStyle name="Финансовый 9 2" xfId="389"/>
    <cellStyle name="Формула" xfId="324"/>
    <cellStyle name="Хороший 2" xfId="325"/>
    <cellStyle name="Џђћ–…ќ’ќ›‰" xfId="326"/>
    <cellStyle name="Џђћ–…ќ’ќ›‰ 2" xfId="327"/>
    <cellStyle name="Џђћ–…ќ’ќ›‰ 2 2" xfId="328"/>
    <cellStyle name="Џђћ–…ќ’ќ›‰ 2 2 2" xfId="392"/>
    <cellStyle name="Џђћ–…ќ’ќ›‰ 2 3" xfId="391"/>
    <cellStyle name="Џђћ–…ќ’ќ›‰ 3" xfId="329"/>
    <cellStyle name="Џђћ–…ќ’ќ›‰ 3 2" xfId="330"/>
    <cellStyle name="Џђћ–…ќ’ќ›‰ 3 2 2" xfId="393"/>
    <cellStyle name="Џђћ–…ќ’ќ›‰ 4" xfId="331"/>
    <cellStyle name="Џђћ–…ќ’ќ›‰ 5" xfId="332"/>
    <cellStyle name="Џђћ–…ќ’ќ›‰ 5 2" xfId="394"/>
    <cellStyle name="Џђћ–…ќ’ќ›‰ 6" xfId="39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40;&#1056;&#1048;&#1060;%20&#1087;&#1086;%20&#1058;&#1055;%20%20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karova_ev/AppData/Local/Microsoft/Windows/Temporary%20Internet%20Files/Content.Outlook/HDDSFWTR/&#1058;&#1040;&#1056;&#1048;&#1060;%20&#1087;&#1086;%20&#1058;&#1055;%20%202017%20%20&#1086;&#1082;&#1086;&#1085;&#1095;&#1072;&#1090;%20&#1074;&#1072;&#1088;&#1080;&#1072;&#1085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1"/>
      <sheetName val="Всп2"/>
      <sheetName val="расш.к пр.1"/>
      <sheetName val="прил.1-НВВ"/>
      <sheetName val="прил.2-калькуляция "/>
      <sheetName val="прил.3-ставки "/>
      <sheetName val="прил.4-станд.став "/>
      <sheetName val="пр.4.1.СПТ- ВЛ,КЛ"/>
      <sheetName val="прл.4.2.-расч.СТП-01-15"/>
      <sheetName val="Свод_прил5"/>
      <sheetName val="прил 6-миля"/>
      <sheetName val="ЗАРП"/>
      <sheetName val="прил 7"/>
      <sheetName val="прил7.1"/>
      <sheetName val="прил 8"/>
      <sheetName val="прил8.1"/>
      <sheetName val="прил 9"/>
      <sheetName val="прил.9.1."/>
      <sheetName val="прил 10."/>
      <sheetName val="прил10.1 "/>
      <sheetName val="накл.р"/>
      <sheetName val="трансп."/>
      <sheetName val="согл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">
          <cell r="D10">
            <v>34207725.897194028</v>
          </cell>
        </row>
        <row r="16">
          <cell r="D16">
            <v>5649274.2833333332</v>
          </cell>
        </row>
        <row r="17">
          <cell r="D17">
            <v>35669255.976666667</v>
          </cell>
        </row>
        <row r="18">
          <cell r="D18">
            <v>12081010</v>
          </cell>
        </row>
        <row r="19">
          <cell r="D19">
            <v>4488657.4713333333</v>
          </cell>
        </row>
        <row r="20">
          <cell r="D20">
            <v>2813065.166666667</v>
          </cell>
        </row>
        <row r="22">
          <cell r="D22">
            <v>1563412</v>
          </cell>
        </row>
        <row r="23">
          <cell r="D23">
            <v>1868426.605</v>
          </cell>
          <cell r="F23">
            <v>26944603.871666666</v>
          </cell>
        </row>
        <row r="35">
          <cell r="D35">
            <v>297754.57</v>
          </cell>
        </row>
        <row r="37">
          <cell r="D37">
            <v>4260510.3466666667</v>
          </cell>
        </row>
        <row r="40">
          <cell r="D40">
            <v>5081021.5</v>
          </cell>
        </row>
        <row r="42">
          <cell r="D42">
            <v>2187108</v>
          </cell>
        </row>
        <row r="43">
          <cell r="D43">
            <v>442362</v>
          </cell>
        </row>
        <row r="55">
          <cell r="D55">
            <v>13610038.672094401</v>
          </cell>
        </row>
        <row r="58">
          <cell r="D58">
            <v>10421.455157585104</v>
          </cell>
        </row>
        <row r="62">
          <cell r="D62">
            <v>15111603.584525872</v>
          </cell>
        </row>
      </sheetData>
      <sheetData sheetId="5" refreshError="1"/>
      <sheetData sheetId="6">
        <row r="8">
          <cell r="D8">
            <v>1663.3429968912478</v>
          </cell>
        </row>
        <row r="9">
          <cell r="D9">
            <v>33.671198852104581</v>
          </cell>
        </row>
        <row r="31">
          <cell r="D31">
            <v>11534.387508895014</v>
          </cell>
        </row>
        <row r="32">
          <cell r="D32">
            <v>0</v>
          </cell>
        </row>
        <row r="33">
          <cell r="D33">
            <v>4478.6339889292558</v>
          </cell>
        </row>
        <row r="34">
          <cell r="D34">
            <v>0</v>
          </cell>
        </row>
        <row r="35">
          <cell r="D35">
            <v>1658.3072301369862</v>
          </cell>
        </row>
        <row r="36">
          <cell r="D36">
            <v>349.23315789473685</v>
          </cell>
        </row>
        <row r="42">
          <cell r="D42">
            <v>24826.939393939392</v>
          </cell>
        </row>
        <row r="44">
          <cell r="D44">
            <v>12575.964152380951</v>
          </cell>
        </row>
        <row r="45">
          <cell r="D45">
            <v>517.50920245398777</v>
          </cell>
        </row>
        <row r="47">
          <cell r="D47">
            <v>11385.017582417582</v>
          </cell>
        </row>
        <row r="49">
          <cell r="D49">
            <v>168.03971528012977</v>
          </cell>
        </row>
        <row r="50">
          <cell r="D50">
            <v>3.4016427632924473</v>
          </cell>
        </row>
        <row r="54">
          <cell r="D54">
            <v>0.97306997664212946</v>
          </cell>
        </row>
        <row r="57">
          <cell r="D57">
            <v>203.90929686318179</v>
          </cell>
        </row>
        <row r="58">
          <cell r="D58">
            <v>4.1277538639385751</v>
          </cell>
        </row>
      </sheetData>
      <sheetData sheetId="7" refreshError="1"/>
      <sheetData sheetId="8" refreshError="1"/>
      <sheetData sheetId="9">
        <row r="6">
          <cell r="C6">
            <v>25720.57</v>
          </cell>
        </row>
      </sheetData>
      <sheetData sheetId="10">
        <row r="34">
          <cell r="J34">
            <v>5643.299</v>
          </cell>
        </row>
        <row r="36">
          <cell r="J36">
            <v>4107.8799999999992</v>
          </cell>
        </row>
        <row r="41">
          <cell r="D41">
            <v>1230.75</v>
          </cell>
        </row>
        <row r="43">
          <cell r="J43">
            <v>2411.5</v>
          </cell>
        </row>
        <row r="53">
          <cell r="D53">
            <v>3795.5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1"/>
      <sheetName val="Всп2"/>
      <sheetName val="расш.к пр.1"/>
      <sheetName val="прил.1-НВВ"/>
      <sheetName val="прил.2-калькуляция "/>
      <sheetName val="прил.3-ставки  (2)"/>
      <sheetName val="прил.3-ставки "/>
      <sheetName val="прил.4-"/>
      <sheetName val="прил.4.1-"/>
      <sheetName val="пр.4.1.СПТ- ВЛ,КЛ"/>
      <sheetName val="прл.4.2.-расч.СТП-01-15"/>
      <sheetName val="Свод_прил5"/>
      <sheetName val="прил 6-миля"/>
      <sheetName val="ЗАРП"/>
      <sheetName val="прил 7"/>
      <sheetName val="прил7.1"/>
      <sheetName val="прил 8"/>
      <sheetName val="прил8.1"/>
      <sheetName val="прил 9"/>
      <sheetName val="прил.9.1."/>
      <sheetName val="прил 10."/>
      <sheetName val="прил10.1 "/>
      <sheetName val="накл.р"/>
      <sheetName val="трансп."/>
      <sheetName val="согл"/>
    </sheetNames>
    <sheetDataSet>
      <sheetData sheetId="0"/>
      <sheetData sheetId="1"/>
      <sheetData sheetId="2"/>
      <sheetData sheetId="3">
        <row r="7">
          <cell r="F7">
            <v>19615.759999999995</v>
          </cell>
        </row>
        <row r="14">
          <cell r="F14">
            <v>1753</v>
          </cell>
        </row>
      </sheetData>
      <sheetData sheetId="4">
        <row r="13">
          <cell r="D13">
            <v>27232650.574773889</v>
          </cell>
        </row>
      </sheetData>
      <sheetData sheetId="5"/>
      <sheetData sheetId="6">
        <row r="9">
          <cell r="D9">
            <v>1413.9154611454035</v>
          </cell>
        </row>
      </sheetData>
      <sheetData sheetId="7"/>
      <sheetData sheetId="8"/>
      <sheetData sheetId="9"/>
      <sheetData sheetId="10"/>
      <sheetData sheetId="11"/>
      <sheetData sheetId="12">
        <row r="31">
          <cell r="D31">
            <v>21243.439999999999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G45"/>
  <sheetViews>
    <sheetView tabSelected="1" topLeftCell="A14" zoomScale="70" zoomScaleNormal="70" workbookViewId="0">
      <selection activeCell="M19" sqref="M19"/>
    </sheetView>
  </sheetViews>
  <sheetFormatPr defaultColWidth="9.109375" defaultRowHeight="13.8"/>
  <cols>
    <col min="1" max="1" width="6.33203125" style="5" customWidth="1"/>
    <col min="2" max="2" width="81.33203125" style="5" customWidth="1"/>
    <col min="3" max="3" width="18" style="5" customWidth="1"/>
    <col min="4" max="4" width="38.44140625" style="5" customWidth="1"/>
    <col min="5" max="5" width="35" style="5" customWidth="1"/>
    <col min="6" max="16384" width="9.109375" style="5"/>
  </cols>
  <sheetData>
    <row r="1" spans="1:6" ht="22.5" customHeight="1">
      <c r="D1" s="18"/>
      <c r="E1" s="18"/>
    </row>
    <row r="2" spans="1:6" ht="51.75" customHeight="1">
      <c r="D2" s="19"/>
      <c r="E2" s="19"/>
    </row>
    <row r="3" spans="1:6" ht="15" customHeight="1"/>
    <row r="4" spans="1:6">
      <c r="D4" s="18"/>
      <c r="E4" s="18"/>
    </row>
    <row r="5" spans="1:6">
      <c r="D5" s="18"/>
      <c r="E5" s="18"/>
    </row>
    <row r="7" spans="1:6" ht="21">
      <c r="A7" s="21"/>
      <c r="B7" s="21"/>
      <c r="C7" s="21"/>
      <c r="D7" s="21"/>
      <c r="E7" s="21"/>
    </row>
    <row r="8" spans="1:6" s="14" customFormat="1" ht="20.399999999999999">
      <c r="A8" s="103" t="s">
        <v>64</v>
      </c>
      <c r="B8" s="103"/>
      <c r="C8" s="103"/>
      <c r="D8" s="103"/>
      <c r="E8" s="103"/>
    </row>
    <row r="9" spans="1:6" s="14" customFormat="1" ht="20.399999999999999">
      <c r="A9" s="103" t="s">
        <v>65</v>
      </c>
      <c r="B9" s="103"/>
      <c r="C9" s="103"/>
      <c r="D9" s="103"/>
      <c r="E9" s="103"/>
    </row>
    <row r="10" spans="1:6" s="14" customFormat="1" ht="20.399999999999999">
      <c r="A10" s="102" t="s">
        <v>66</v>
      </c>
      <c r="B10" s="102"/>
      <c r="C10" s="102"/>
      <c r="D10" s="102"/>
      <c r="E10" s="102"/>
    </row>
    <row r="11" spans="1:6" s="12" customFormat="1" ht="20.399999999999999">
      <c r="A11" s="104" t="s">
        <v>138</v>
      </c>
      <c r="B11" s="104"/>
      <c r="C11" s="104"/>
      <c r="D11" s="104"/>
      <c r="E11" s="104"/>
    </row>
    <row r="12" spans="1:6" s="12" customFormat="1" ht="21">
      <c r="A12" s="105" t="s">
        <v>67</v>
      </c>
      <c r="B12" s="105"/>
      <c r="C12" s="105"/>
      <c r="D12" s="105"/>
      <c r="E12" s="105"/>
    </row>
    <row r="13" spans="1:6" s="12" customFormat="1" ht="20.399999999999999">
      <c r="A13" s="102" t="s">
        <v>155</v>
      </c>
      <c r="B13" s="102"/>
      <c r="C13" s="102"/>
      <c r="D13" s="102"/>
      <c r="E13" s="102"/>
    </row>
    <row r="14" spans="1:6" s="12" customFormat="1">
      <c r="A14" s="13"/>
      <c r="B14" s="13"/>
      <c r="C14" s="13"/>
      <c r="D14" s="13"/>
    </row>
    <row r="15" spans="1:6" s="7" customFormat="1" ht="18" customHeight="1">
      <c r="A15" s="101"/>
      <c r="B15" s="101"/>
      <c r="C15" s="101"/>
      <c r="D15" s="101" t="s">
        <v>45</v>
      </c>
      <c r="E15" s="101"/>
      <c r="F15" s="20"/>
    </row>
    <row r="16" spans="1:6" s="7" customFormat="1" ht="20.25" customHeight="1" thickBot="1">
      <c r="A16" s="101"/>
      <c r="B16" s="101"/>
      <c r="C16" s="101"/>
      <c r="D16" s="101" t="s">
        <v>121</v>
      </c>
      <c r="E16" s="101"/>
      <c r="F16" s="20"/>
    </row>
    <row r="17" spans="1:7" s="7" customFormat="1" ht="68.400000000000006" customHeight="1">
      <c r="A17" s="101"/>
      <c r="B17" s="101"/>
      <c r="C17" s="101"/>
      <c r="D17" s="76" t="s">
        <v>156</v>
      </c>
      <c r="E17" s="77" t="s">
        <v>157</v>
      </c>
      <c r="F17" s="20"/>
    </row>
    <row r="18" spans="1:7" s="8" customFormat="1" ht="136.5" customHeight="1">
      <c r="A18" s="10" t="s">
        <v>46</v>
      </c>
      <c r="B18" s="31" t="s">
        <v>47</v>
      </c>
      <c r="C18" s="24" t="s">
        <v>48</v>
      </c>
      <c r="D18" s="98">
        <f>D19+D20+D21+D22</f>
        <v>2035.2920090345592</v>
      </c>
      <c r="E18" s="98">
        <f>E19+E20+E21+E22</f>
        <v>42.173665455977734</v>
      </c>
    </row>
    <row r="19" spans="1:7" s="8" customFormat="1" ht="52.5" customHeight="1">
      <c r="A19" s="10" t="s">
        <v>49</v>
      </c>
      <c r="B19" s="31" t="s">
        <v>50</v>
      </c>
      <c r="C19" s="24" t="s">
        <v>48</v>
      </c>
      <c r="D19" s="99">
        <f>'[1]прил.4-станд.став '!$D$8</f>
        <v>1663.3429968912478</v>
      </c>
      <c r="E19" s="99">
        <f>'[1]прил.4-станд.став '!$D$9</f>
        <v>33.671198852104581</v>
      </c>
    </row>
    <row r="20" spans="1:7" s="8" customFormat="1" ht="52.5" customHeight="1">
      <c r="A20" s="10" t="s">
        <v>51</v>
      </c>
      <c r="B20" s="31" t="s">
        <v>52</v>
      </c>
      <c r="C20" s="24" t="s">
        <v>48</v>
      </c>
      <c r="D20" s="99">
        <f>'[1]прил.4-станд.став '!$D$49</f>
        <v>168.03971528012977</v>
      </c>
      <c r="E20" s="99">
        <f>'[1]прил.4-станд.став '!$D$50</f>
        <v>3.4016427632924473</v>
      </c>
    </row>
    <row r="21" spans="1:7" s="8" customFormat="1" ht="78.75" customHeight="1">
      <c r="A21" s="10" t="s">
        <v>54</v>
      </c>
      <c r="B21" s="31" t="s">
        <v>55</v>
      </c>
      <c r="C21" s="24" t="s">
        <v>48</v>
      </c>
      <c r="D21" s="99">
        <v>0</v>
      </c>
      <c r="E21" s="99">
        <f>'[1]прил.4-станд.став '!$D$54</f>
        <v>0.97306997664212946</v>
      </c>
      <c r="G21" s="8" t="s">
        <v>148</v>
      </c>
    </row>
    <row r="22" spans="1:7" s="8" customFormat="1" ht="84.75" customHeight="1">
      <c r="A22" s="10" t="s">
        <v>56</v>
      </c>
      <c r="B22" s="31" t="s">
        <v>57</v>
      </c>
      <c r="C22" s="24" t="s">
        <v>48</v>
      </c>
      <c r="D22" s="99">
        <f>'[1]прил.4-станд.став '!$D$57</f>
        <v>203.90929686318179</v>
      </c>
      <c r="E22" s="99">
        <f>'[1]прил.4-станд.став '!$D$58</f>
        <v>4.1277538639385751</v>
      </c>
    </row>
    <row r="23" spans="1:7" s="8" customFormat="1" ht="112.5" customHeight="1">
      <c r="A23" s="10" t="s">
        <v>58</v>
      </c>
      <c r="B23" s="31" t="s">
        <v>59</v>
      </c>
      <c r="C23" s="24"/>
      <c r="D23" s="99"/>
      <c r="E23" s="99"/>
    </row>
    <row r="24" spans="1:7" s="8" customFormat="1" ht="45.75" customHeight="1">
      <c r="A24" s="10"/>
      <c r="B24" s="31" t="s">
        <v>122</v>
      </c>
      <c r="C24" s="24" t="s">
        <v>53</v>
      </c>
      <c r="D24" s="99">
        <v>0</v>
      </c>
      <c r="E24" s="99">
        <f>'[1]прил.4-станд.став '!$D$31</f>
        <v>11534.387508895014</v>
      </c>
    </row>
    <row r="25" spans="1:7" s="8" customFormat="1" ht="45.75" customHeight="1">
      <c r="A25" s="10"/>
      <c r="B25" s="31" t="s">
        <v>123</v>
      </c>
      <c r="C25" s="24" t="s">
        <v>53</v>
      </c>
      <c r="D25" s="99">
        <v>0</v>
      </c>
      <c r="E25" s="99">
        <f>'[1]прил.4-станд.став '!$D$32</f>
        <v>0</v>
      </c>
    </row>
    <row r="26" spans="1:7" s="8" customFormat="1" ht="111.75" customHeight="1">
      <c r="A26" s="10" t="s">
        <v>60</v>
      </c>
      <c r="B26" s="31" t="s">
        <v>61</v>
      </c>
      <c r="C26" s="24"/>
      <c r="D26" s="99"/>
      <c r="E26" s="99"/>
    </row>
    <row r="27" spans="1:7" s="8" customFormat="1" ht="45.75" customHeight="1">
      <c r="A27" s="10"/>
      <c r="B27" s="31" t="s">
        <v>124</v>
      </c>
      <c r="C27" s="24" t="s">
        <v>53</v>
      </c>
      <c r="D27" s="99">
        <v>0</v>
      </c>
      <c r="E27" s="99">
        <f>'[1]прил.4-станд.став '!$D$33</f>
        <v>4478.6339889292558</v>
      </c>
    </row>
    <row r="28" spans="1:7" s="8" customFormat="1" ht="45.75" customHeight="1">
      <c r="A28" s="10"/>
      <c r="B28" s="31" t="s">
        <v>125</v>
      </c>
      <c r="C28" s="24" t="s">
        <v>53</v>
      </c>
      <c r="D28" s="99">
        <v>0</v>
      </c>
      <c r="E28" s="99">
        <f>'[1]прил.4-станд.став '!$D$34</f>
        <v>0</v>
      </c>
    </row>
    <row r="29" spans="1:7" s="8" customFormat="1" ht="45.75" customHeight="1">
      <c r="A29" s="10"/>
      <c r="B29" s="31" t="s">
        <v>144</v>
      </c>
      <c r="C29" s="24" t="s">
        <v>53</v>
      </c>
      <c r="D29" s="99">
        <v>0</v>
      </c>
      <c r="E29" s="99">
        <f>'[1]прил.4-станд.став '!$D$36</f>
        <v>349.23315789473685</v>
      </c>
    </row>
    <row r="30" spans="1:7" s="8" customFormat="1" ht="45.75" customHeight="1">
      <c r="A30" s="10"/>
      <c r="B30" s="31" t="s">
        <v>145</v>
      </c>
      <c r="C30" s="24" t="s">
        <v>53</v>
      </c>
      <c r="D30" s="99">
        <v>0</v>
      </c>
      <c r="E30" s="99">
        <f>'[1]прил.4-станд.став '!$D$35</f>
        <v>1658.3072301369862</v>
      </c>
    </row>
    <row r="31" spans="1:7" s="8" customFormat="1" ht="113.25" customHeight="1">
      <c r="A31" s="11" t="s">
        <v>62</v>
      </c>
      <c r="B31" s="31" t="s">
        <v>63</v>
      </c>
      <c r="C31" s="24"/>
      <c r="D31" s="99"/>
      <c r="E31" s="99"/>
    </row>
    <row r="32" spans="1:7" s="8" customFormat="1" ht="45.75" customHeight="1">
      <c r="A32" s="11"/>
      <c r="B32" s="30" t="s">
        <v>126</v>
      </c>
      <c r="C32" s="24" t="s">
        <v>48</v>
      </c>
      <c r="D32" s="99">
        <v>0</v>
      </c>
      <c r="E32" s="99">
        <v>0</v>
      </c>
    </row>
    <row r="33" spans="1:5" s="8" customFormat="1" ht="45.75" customHeight="1">
      <c r="A33" s="11"/>
      <c r="B33" s="30" t="s">
        <v>141</v>
      </c>
      <c r="C33" s="24" t="s">
        <v>48</v>
      </c>
      <c r="D33" s="99">
        <v>0</v>
      </c>
      <c r="E33" s="99">
        <v>0</v>
      </c>
    </row>
    <row r="34" spans="1:5" s="8" customFormat="1" ht="45.75" customHeight="1">
      <c r="A34" s="11"/>
      <c r="B34" s="30" t="s">
        <v>127</v>
      </c>
      <c r="C34" s="24" t="s">
        <v>48</v>
      </c>
      <c r="D34" s="99">
        <v>0</v>
      </c>
      <c r="E34" s="99">
        <v>0</v>
      </c>
    </row>
    <row r="35" spans="1:5" s="8" customFormat="1" ht="45.75" customHeight="1">
      <c r="A35" s="11"/>
      <c r="B35" s="30" t="s">
        <v>128</v>
      </c>
      <c r="C35" s="24" t="s">
        <v>48</v>
      </c>
      <c r="D35" s="99">
        <v>0</v>
      </c>
      <c r="E35" s="99">
        <v>0</v>
      </c>
    </row>
    <row r="36" spans="1:5" s="8" customFormat="1" ht="45.75" customHeight="1">
      <c r="A36" s="11"/>
      <c r="B36" s="30" t="s">
        <v>129</v>
      </c>
      <c r="C36" s="24" t="s">
        <v>48</v>
      </c>
      <c r="D36" s="99">
        <v>0</v>
      </c>
      <c r="E36" s="99">
        <v>0</v>
      </c>
    </row>
    <row r="37" spans="1:5" s="8" customFormat="1" ht="45.75" customHeight="1">
      <c r="A37" s="11"/>
      <c r="B37" s="30" t="s">
        <v>130</v>
      </c>
      <c r="C37" s="24" t="s">
        <v>48</v>
      </c>
      <c r="D37" s="99">
        <v>0</v>
      </c>
      <c r="E37" s="99">
        <v>0</v>
      </c>
    </row>
    <row r="38" spans="1:5" s="8" customFormat="1" ht="45.75" customHeight="1">
      <c r="A38" s="11"/>
      <c r="B38" s="30" t="s">
        <v>146</v>
      </c>
      <c r="C38" s="24" t="s">
        <v>48</v>
      </c>
      <c r="D38" s="99">
        <v>0</v>
      </c>
      <c r="E38" s="99">
        <f>'[1]прил.4-станд.став '!$D$42</f>
        <v>24826.939393939392</v>
      </c>
    </row>
    <row r="39" spans="1:5" s="8" customFormat="1" ht="45.75" customHeight="1">
      <c r="A39" s="11"/>
      <c r="B39" s="30" t="s">
        <v>150</v>
      </c>
      <c r="C39" s="24" t="s">
        <v>48</v>
      </c>
      <c r="D39" s="99">
        <v>0</v>
      </c>
      <c r="E39" s="99">
        <f>'[1]прил.4-станд.став '!$D$45</f>
        <v>517.50920245398777</v>
      </c>
    </row>
    <row r="40" spans="1:5" s="8" customFormat="1" ht="45.75" customHeight="1">
      <c r="A40" s="11"/>
      <c r="B40" s="30" t="s">
        <v>149</v>
      </c>
      <c r="C40" s="24" t="s">
        <v>48</v>
      </c>
      <c r="D40" s="99">
        <v>0</v>
      </c>
      <c r="E40" s="99">
        <f>'[1]прил.4-станд.став '!$D$44</f>
        <v>12575.964152380951</v>
      </c>
    </row>
    <row r="41" spans="1:5" s="8" customFormat="1" ht="45.75" customHeight="1">
      <c r="A41" s="11"/>
      <c r="B41" s="30" t="s">
        <v>131</v>
      </c>
      <c r="C41" s="24" t="s">
        <v>48</v>
      </c>
      <c r="D41" s="99">
        <v>0</v>
      </c>
      <c r="E41" s="99">
        <v>0</v>
      </c>
    </row>
    <row r="42" spans="1:5" s="8" customFormat="1" ht="45.75" customHeight="1">
      <c r="A42" s="11"/>
      <c r="B42" s="30" t="s">
        <v>147</v>
      </c>
      <c r="C42" s="24" t="s">
        <v>48</v>
      </c>
      <c r="D42" s="99">
        <v>0</v>
      </c>
      <c r="E42" s="99">
        <f>'[1]прил.4-станд.став '!$D$47</f>
        <v>11385.017582417582</v>
      </c>
    </row>
    <row r="43" spans="1:5" s="8" customFormat="1" ht="45.75" customHeight="1">
      <c r="A43" s="11"/>
      <c r="B43" s="30" t="s">
        <v>143</v>
      </c>
      <c r="C43" s="24" t="s">
        <v>48</v>
      </c>
      <c r="D43" s="99">
        <v>0</v>
      </c>
      <c r="E43" s="99">
        <v>0</v>
      </c>
    </row>
    <row r="44" spans="1:5" s="8" customFormat="1" ht="45.75" customHeight="1">
      <c r="A44" s="11"/>
      <c r="B44" s="30" t="s">
        <v>142</v>
      </c>
      <c r="C44" s="24" t="s">
        <v>48</v>
      </c>
      <c r="D44" s="99">
        <v>0</v>
      </c>
      <c r="E44" s="99">
        <v>0</v>
      </c>
    </row>
    <row r="45" spans="1:5" ht="45.75" customHeight="1">
      <c r="A45" s="23" t="s">
        <v>71</v>
      </c>
      <c r="B45" s="100"/>
      <c r="C45" s="100"/>
      <c r="D45" s="100"/>
      <c r="E45" s="100"/>
    </row>
  </sheetData>
  <mergeCells count="11">
    <mergeCell ref="A13:E13"/>
    <mergeCell ref="A8:E8"/>
    <mergeCell ref="A9:E9"/>
    <mergeCell ref="A10:E10"/>
    <mergeCell ref="A11:E11"/>
    <mergeCell ref="A12:E12"/>
    <mergeCell ref="B45:E45"/>
    <mergeCell ref="D15:E15"/>
    <mergeCell ref="D16:E16"/>
    <mergeCell ref="C15:C17"/>
    <mergeCell ref="A15:B17"/>
  </mergeCells>
  <pageMargins left="0.7" right="0.7" top="0.75" bottom="0.75" header="0.3" footer="0.3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I38"/>
  <sheetViews>
    <sheetView topLeftCell="A9" zoomScale="75" zoomScaleNormal="75" zoomScaleSheetLayoutView="89" workbookViewId="0">
      <selection activeCell="I22" sqref="I22"/>
    </sheetView>
  </sheetViews>
  <sheetFormatPr defaultColWidth="9.109375" defaultRowHeight="17.399999999999999"/>
  <cols>
    <col min="1" max="1" width="7.6640625" style="4" customWidth="1"/>
    <col min="2" max="2" width="103.33203125" style="3" customWidth="1"/>
    <col min="3" max="3" width="19.6640625" style="3" customWidth="1"/>
    <col min="4" max="4" width="18.44140625" style="3" customWidth="1"/>
    <col min="5" max="5" width="24.88671875" style="3" customWidth="1"/>
    <col min="6" max="6" width="16.44140625" style="3" customWidth="1"/>
    <col min="7" max="7" width="16.33203125" style="3" customWidth="1"/>
    <col min="8" max="8" width="9.109375" style="3"/>
    <col min="9" max="9" width="15.77734375" style="3" customWidth="1"/>
    <col min="10" max="16384" width="9.109375" style="3"/>
  </cols>
  <sheetData>
    <row r="1" spans="1:7">
      <c r="E1" s="40" t="s">
        <v>84</v>
      </c>
    </row>
    <row r="2" spans="1:7" ht="17.25" customHeight="1">
      <c r="E2" s="40" t="s">
        <v>68</v>
      </c>
    </row>
    <row r="3" spans="1:7">
      <c r="E3" s="39"/>
    </row>
    <row r="4" spans="1:7" ht="17.25" customHeight="1">
      <c r="E4" s="40" t="s">
        <v>69</v>
      </c>
    </row>
    <row r="5" spans="1:7" ht="17.25" customHeight="1">
      <c r="E5" s="40" t="s">
        <v>70</v>
      </c>
    </row>
    <row r="6" spans="1:7">
      <c r="D6" s="17"/>
      <c r="E6" s="17"/>
    </row>
    <row r="7" spans="1:7">
      <c r="D7" s="15"/>
      <c r="E7" s="15"/>
    </row>
    <row r="8" spans="1:7" ht="18">
      <c r="A8" s="107" t="s">
        <v>85</v>
      </c>
      <c r="B8" s="107"/>
      <c r="C8" s="107"/>
      <c r="D8" s="107"/>
      <c r="E8" s="107"/>
    </row>
    <row r="9" spans="1:7" ht="18">
      <c r="A9" s="107" t="s">
        <v>86</v>
      </c>
      <c r="B9" s="107"/>
      <c r="C9" s="107"/>
      <c r="D9" s="107"/>
      <c r="E9" s="107"/>
    </row>
    <row r="11" spans="1:7" s="1" customFormat="1" ht="84">
      <c r="A11" s="25" t="s">
        <v>6</v>
      </c>
      <c r="B11" s="25" t="s">
        <v>72</v>
      </c>
      <c r="C11" s="25" t="s">
        <v>73</v>
      </c>
      <c r="D11" s="25" t="s">
        <v>74</v>
      </c>
      <c r="E11" s="25" t="s">
        <v>75</v>
      </c>
    </row>
    <row r="12" spans="1:7" s="2" customFormat="1" ht="16.8">
      <c r="A12" s="106" t="s">
        <v>0</v>
      </c>
      <c r="B12" s="32" t="s">
        <v>76</v>
      </c>
      <c r="C12" s="96">
        <f>'[1]прил.2-калькуляция '!$D$10</f>
        <v>34207725.897194028</v>
      </c>
      <c r="D12" s="96">
        <f>[1]Свод_прил5!$C$6</f>
        <v>25720.57</v>
      </c>
      <c r="E12" s="97">
        <f>C12/D12</f>
        <v>1329.9754203423186</v>
      </c>
      <c r="F12" s="71"/>
    </row>
    <row r="13" spans="1:7" s="2" customFormat="1" ht="16.8">
      <c r="A13" s="106"/>
      <c r="B13" s="32" t="s">
        <v>45</v>
      </c>
      <c r="C13" s="96"/>
      <c r="D13" s="96"/>
      <c r="E13" s="97"/>
    </row>
    <row r="14" spans="1:7" s="2" customFormat="1" ht="16.8">
      <c r="A14" s="106"/>
      <c r="B14" s="32" t="s">
        <v>77</v>
      </c>
      <c r="C14" s="96"/>
      <c r="D14" s="96"/>
      <c r="E14" s="97"/>
    </row>
    <row r="15" spans="1:7" s="2" customFormat="1" ht="33.6">
      <c r="A15" s="6" t="s">
        <v>1</v>
      </c>
      <c r="B15" s="32" t="s">
        <v>78</v>
      </c>
      <c r="C15" s="96"/>
      <c r="D15" s="96"/>
      <c r="E15" s="97"/>
      <c r="G15" s="71"/>
    </row>
    <row r="16" spans="1:7" s="2" customFormat="1" ht="33.6">
      <c r="A16" s="106" t="s">
        <v>2</v>
      </c>
      <c r="B16" s="32" t="s">
        <v>79</v>
      </c>
      <c r="C16" s="96">
        <f>C17+C18+C19+C20+C21</f>
        <v>103346461.79133333</v>
      </c>
      <c r="D16" s="96">
        <f>D17+D18+D19+D20+D21</f>
        <v>17188.929</v>
      </c>
      <c r="E16" s="97">
        <f>C16/D16</f>
        <v>6012.385169043012</v>
      </c>
      <c r="F16" s="71"/>
      <c r="G16" s="71"/>
    </row>
    <row r="17" spans="1:9" s="2" customFormat="1" ht="16.8">
      <c r="A17" s="106"/>
      <c r="B17" s="32" t="s">
        <v>80</v>
      </c>
      <c r="C17" s="96">
        <f>'[1]прил.2-калькуляция '!$D$16+'[1]прил.2-калькуляция '!$D$17+'[1]прил.2-калькуляция '!$D$18+'[1]прил.2-калькуляция '!$D$37</f>
        <v>57660050.606666662</v>
      </c>
      <c r="D17" s="96">
        <f>'[1]прил 6-миля'!$J$34</f>
        <v>5643.299</v>
      </c>
      <c r="E17" s="97">
        <f>C17/D17</f>
        <v>10217.436752273212</v>
      </c>
      <c r="F17" s="71"/>
      <c r="G17" s="71"/>
      <c r="I17" s="71"/>
    </row>
    <row r="18" spans="1:9" s="2" customFormat="1" ht="16.8">
      <c r="A18" s="106"/>
      <c r="B18" s="32" t="s">
        <v>81</v>
      </c>
      <c r="C18" s="96">
        <f>'[1]прил.2-калькуляция '!$D$19+'[1]прил.2-калькуляция '!$D$20+'[1]прил.2-калькуляция '!$D$22+'[1]прил.2-калькуляция '!$D$40+'[1]прил.2-калькуляция '!$D$42+'[1]прил.2-калькуляция '!$D$43</f>
        <v>16575626.138</v>
      </c>
      <c r="D18" s="96">
        <f>'[1]прил 6-миля'!$J$36</f>
        <v>4107.8799999999992</v>
      </c>
      <c r="E18" s="97">
        <f t="shared" ref="E18:E21" si="0">C18/D18</f>
        <v>4035.0804156888721</v>
      </c>
    </row>
    <row r="19" spans="1:9" s="2" customFormat="1" ht="16.8">
      <c r="A19" s="106"/>
      <c r="B19" s="32" t="s">
        <v>154</v>
      </c>
      <c r="C19" s="96">
        <f>'[1]прил.2-калькуляция '!$D$23</f>
        <v>1868426.605</v>
      </c>
      <c r="D19" s="96">
        <f>'[1]прил 6-миля'!$D$41</f>
        <v>1230.75</v>
      </c>
      <c r="E19" s="97">
        <f t="shared" si="0"/>
        <v>1518.1203371927686</v>
      </c>
    </row>
    <row r="20" spans="1:9" s="2" customFormat="1" ht="16.8">
      <c r="A20" s="106"/>
      <c r="B20" s="32" t="s">
        <v>153</v>
      </c>
      <c r="C20" s="96">
        <f>'[1]прил.2-калькуляция '!$D$35</f>
        <v>297754.57</v>
      </c>
      <c r="D20" s="96">
        <f>'[1]прил 6-миля'!$D$53</f>
        <v>3795.5</v>
      </c>
      <c r="E20" s="97">
        <f t="shared" si="0"/>
        <v>78.449366354893954</v>
      </c>
    </row>
    <row r="21" spans="1:9" s="2" customFormat="1" ht="33.6">
      <c r="A21" s="106"/>
      <c r="B21" s="32" t="s">
        <v>82</v>
      </c>
      <c r="C21" s="96">
        <f>'[1]прил.2-калькуляция '!$F$23</f>
        <v>26944603.871666666</v>
      </c>
      <c r="D21" s="96">
        <f>'[1]прил 6-миля'!$J$43</f>
        <v>2411.5</v>
      </c>
      <c r="E21" s="97">
        <f t="shared" si="0"/>
        <v>11173.379171331813</v>
      </c>
    </row>
    <row r="22" spans="1:9" s="2" customFormat="1" ht="16.8">
      <c r="A22" s="106"/>
      <c r="B22" s="32" t="s">
        <v>134</v>
      </c>
      <c r="C22" s="96"/>
      <c r="D22" s="96"/>
      <c r="E22" s="97"/>
    </row>
    <row r="23" spans="1:9" s="2" customFormat="1" ht="33.6">
      <c r="A23" s="106" t="s">
        <v>3</v>
      </c>
      <c r="B23" s="32" t="s">
        <v>83</v>
      </c>
      <c r="C23" s="96">
        <f>'[1]прил.2-калькуляция '!$D$55</f>
        <v>13610038.672094401</v>
      </c>
      <c r="D23" s="96">
        <f>[1]Свод_прил5!$C$6</f>
        <v>25720.57</v>
      </c>
      <c r="E23" s="97">
        <f>C23/D23</f>
        <v>529.14996332096848</v>
      </c>
    </row>
    <row r="24" spans="1:9" s="2" customFormat="1" ht="16.8">
      <c r="A24" s="106"/>
      <c r="B24" s="32" t="s">
        <v>45</v>
      </c>
      <c r="C24" s="96"/>
      <c r="D24" s="96"/>
      <c r="E24" s="97"/>
    </row>
    <row r="25" spans="1:9" s="2" customFormat="1" ht="16.8">
      <c r="A25" s="106"/>
      <c r="B25" s="32" t="s">
        <v>77</v>
      </c>
      <c r="C25" s="96"/>
      <c r="D25" s="96"/>
      <c r="E25" s="97"/>
    </row>
    <row r="26" spans="1:9" s="2" customFormat="1" ht="33.6">
      <c r="A26" s="106" t="s">
        <v>4</v>
      </c>
      <c r="B26" s="32" t="s">
        <v>135</v>
      </c>
      <c r="C26" s="96">
        <f>'[1]прил.2-калькуляция '!$D$58</f>
        <v>10421.455157585104</v>
      </c>
      <c r="D26" s="96">
        <f>D23</f>
        <v>25720.57</v>
      </c>
      <c r="E26" s="97">
        <f>C26/D26</f>
        <v>0.4051797902451269</v>
      </c>
    </row>
    <row r="27" spans="1:9" s="2" customFormat="1" ht="16.8">
      <c r="A27" s="106"/>
      <c r="B27" s="32" t="s">
        <v>45</v>
      </c>
      <c r="C27" s="96"/>
      <c r="D27" s="96"/>
      <c r="E27" s="97"/>
    </row>
    <row r="28" spans="1:9" s="2" customFormat="1" ht="16.8">
      <c r="A28" s="106"/>
      <c r="B28" s="32" t="s">
        <v>77</v>
      </c>
      <c r="C28" s="96"/>
      <c r="D28" s="96"/>
      <c r="E28" s="97"/>
    </row>
    <row r="29" spans="1:9" s="2" customFormat="1" ht="84">
      <c r="A29" s="106" t="s">
        <v>5</v>
      </c>
      <c r="B29" s="32" t="s">
        <v>136</v>
      </c>
      <c r="C29" s="96">
        <f>'[1]прил.2-калькуляция '!$D$62</f>
        <v>15111603.584525872</v>
      </c>
      <c r="D29" s="96">
        <f>D26</f>
        <v>25720.57</v>
      </c>
      <c r="E29" s="97">
        <f>C29/D29</f>
        <v>587.52988695529973</v>
      </c>
    </row>
    <row r="30" spans="1:9" s="2" customFormat="1" ht="16.8">
      <c r="A30" s="106"/>
      <c r="B30" s="32" t="s">
        <v>45</v>
      </c>
      <c r="C30" s="26"/>
      <c r="D30" s="26"/>
      <c r="E30" s="26"/>
    </row>
    <row r="31" spans="1:9" s="2" customFormat="1" ht="16.8">
      <c r="A31" s="106"/>
      <c r="B31" s="32" t="s">
        <v>77</v>
      </c>
      <c r="C31" s="26"/>
      <c r="D31" s="26"/>
      <c r="E31" s="26"/>
    </row>
    <row r="32" spans="1:9">
      <c r="C32" s="27"/>
    </row>
    <row r="34" spans="3:3">
      <c r="C34" s="27"/>
    </row>
    <row r="38" spans="3:3">
      <c r="C38" s="27"/>
    </row>
  </sheetData>
  <mergeCells count="7">
    <mergeCell ref="A26:A28"/>
    <mergeCell ref="A29:A31"/>
    <mergeCell ref="A8:E8"/>
    <mergeCell ref="A9:E9"/>
    <mergeCell ref="A12:A14"/>
    <mergeCell ref="A16:A22"/>
    <mergeCell ref="A23:A25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41"/>
  <sheetViews>
    <sheetView topLeftCell="A10" zoomScale="75" zoomScaleNormal="75" workbookViewId="0">
      <selection activeCell="F23" sqref="F23"/>
    </sheetView>
  </sheetViews>
  <sheetFormatPr defaultRowHeight="14.4"/>
  <cols>
    <col min="2" max="2" width="86.5546875" customWidth="1"/>
    <col min="3" max="3" width="20.44140625" customWidth="1"/>
    <col min="4" max="4" width="20.5546875" customWidth="1"/>
    <col min="6" max="6" width="19.5546875" customWidth="1"/>
  </cols>
  <sheetData>
    <row r="1" spans="1:6">
      <c r="D1" s="16" t="s">
        <v>115</v>
      </c>
    </row>
    <row r="2" spans="1:6">
      <c r="D2" s="16" t="s">
        <v>68</v>
      </c>
    </row>
    <row r="3" spans="1:6">
      <c r="D3" s="16"/>
    </row>
    <row r="4" spans="1:6">
      <c r="D4" s="16" t="s">
        <v>69</v>
      </c>
    </row>
    <row r="5" spans="1:6">
      <c r="D5" s="16" t="s">
        <v>70</v>
      </c>
    </row>
    <row r="6" spans="1:6">
      <c r="D6" s="41"/>
    </row>
    <row r="7" spans="1:6" ht="17.399999999999999">
      <c r="A7" s="107" t="s">
        <v>113</v>
      </c>
      <c r="B7" s="107"/>
      <c r="C7" s="107"/>
      <c r="D7" s="107"/>
    </row>
    <row r="8" spans="1:6" ht="17.399999999999999">
      <c r="A8" s="108" t="s">
        <v>114</v>
      </c>
      <c r="B8" s="107"/>
      <c r="C8" s="107"/>
      <c r="D8" s="107"/>
    </row>
    <row r="9" spans="1:6">
      <c r="A9" s="5"/>
      <c r="B9" s="5"/>
      <c r="C9" s="5"/>
      <c r="D9" s="16" t="s">
        <v>116</v>
      </c>
    </row>
    <row r="10" spans="1:6" s="7" customFormat="1" ht="62.4">
      <c r="A10" s="22" t="s">
        <v>6</v>
      </c>
      <c r="B10" s="22" t="s">
        <v>87</v>
      </c>
      <c r="C10" s="75" t="s">
        <v>88</v>
      </c>
      <c r="D10" s="22" t="s">
        <v>151</v>
      </c>
      <c r="F10" s="75"/>
    </row>
    <row r="11" spans="1:6" s="8" customFormat="1" ht="17.399999999999999">
      <c r="A11" s="109" t="s">
        <v>0</v>
      </c>
      <c r="B11" s="9" t="s">
        <v>89</v>
      </c>
      <c r="C11" s="72">
        <f>C15+C16+C17+C28</f>
        <v>62939.789000000004</v>
      </c>
      <c r="D11" s="72">
        <f>'[2]прил.1-НВВ'!$F$7</f>
        <v>19615.759999999995</v>
      </c>
    </row>
    <row r="12" spans="1:6" s="8" customFormat="1" ht="18">
      <c r="A12" s="110"/>
      <c r="B12" s="9" t="s">
        <v>90</v>
      </c>
      <c r="C12" s="73"/>
      <c r="D12" s="74"/>
    </row>
    <row r="13" spans="1:6" s="8" customFormat="1" ht="18">
      <c r="A13" s="110"/>
      <c r="B13" s="9" t="s">
        <v>91</v>
      </c>
      <c r="C13" s="73">
        <v>0</v>
      </c>
      <c r="D13" s="74">
        <v>132.26</v>
      </c>
    </row>
    <row r="14" spans="1:6" s="8" customFormat="1" ht="18">
      <c r="A14" s="110"/>
      <c r="B14" s="9" t="s">
        <v>92</v>
      </c>
      <c r="C14" s="73">
        <v>0</v>
      </c>
      <c r="D14" s="74">
        <v>250.6</v>
      </c>
    </row>
    <row r="15" spans="1:6" s="8" customFormat="1" ht="18">
      <c r="A15" s="110"/>
      <c r="B15" s="9" t="s">
        <v>93</v>
      </c>
      <c r="C15" s="93">
        <v>21229.360000000001</v>
      </c>
      <c r="D15" s="93">
        <v>16212.4</v>
      </c>
      <c r="F15" s="121"/>
    </row>
    <row r="16" spans="1:6" s="8" customFormat="1" ht="18">
      <c r="A16" s="110"/>
      <c r="B16" s="9" t="s">
        <v>94</v>
      </c>
      <c r="C16" s="93">
        <v>6453.73</v>
      </c>
      <c r="D16" s="93">
        <v>4864.3999999999996</v>
      </c>
    </row>
    <row r="17" spans="1:4" s="8" customFormat="1" ht="18">
      <c r="A17" s="110"/>
      <c r="B17" s="9" t="s">
        <v>95</v>
      </c>
      <c r="C17" s="94">
        <f>35250.39+6.309</f>
        <v>35256.699000000001</v>
      </c>
      <c r="D17" s="94">
        <f>'[2]прил.1-НВВ'!$F$14</f>
        <v>1753</v>
      </c>
    </row>
    <row r="18" spans="1:4" s="8" customFormat="1" ht="18">
      <c r="A18" s="110"/>
      <c r="B18" s="9" t="s">
        <v>96</v>
      </c>
      <c r="C18" s="93"/>
      <c r="D18" s="94"/>
    </row>
    <row r="19" spans="1:4" s="8" customFormat="1" ht="31.2">
      <c r="A19" s="110"/>
      <c r="B19" s="9" t="s">
        <v>97</v>
      </c>
      <c r="C19" s="94">
        <v>12637.08</v>
      </c>
      <c r="D19" s="94">
        <v>260.12</v>
      </c>
    </row>
    <row r="20" spans="1:4" s="8" customFormat="1" ht="18">
      <c r="A20" s="110"/>
      <c r="B20" s="9" t="s">
        <v>98</v>
      </c>
      <c r="C20" s="93"/>
      <c r="D20" s="94"/>
    </row>
    <row r="21" spans="1:4" s="8" customFormat="1" ht="18">
      <c r="A21" s="110"/>
      <c r="B21" s="9" t="s">
        <v>99</v>
      </c>
      <c r="C21" s="94">
        <f>C27</f>
        <v>0</v>
      </c>
      <c r="D21" s="94">
        <f>D27</f>
        <v>0</v>
      </c>
    </row>
    <row r="22" spans="1:4" s="8" customFormat="1" ht="18">
      <c r="A22" s="110"/>
      <c r="B22" s="9" t="s">
        <v>90</v>
      </c>
      <c r="C22" s="93"/>
      <c r="D22" s="94"/>
    </row>
    <row r="23" spans="1:4" s="8" customFormat="1" ht="18">
      <c r="A23" s="110"/>
      <c r="B23" s="9" t="s">
        <v>100</v>
      </c>
      <c r="C23" s="93"/>
      <c r="D23" s="94"/>
    </row>
    <row r="24" spans="1:4" s="8" customFormat="1" ht="31.2">
      <c r="A24" s="110"/>
      <c r="B24" s="9" t="s">
        <v>101</v>
      </c>
      <c r="C24" s="93"/>
      <c r="D24" s="94"/>
    </row>
    <row r="25" spans="1:4" s="8" customFormat="1" ht="46.8">
      <c r="A25" s="110"/>
      <c r="B25" s="9" t="s">
        <v>102</v>
      </c>
      <c r="C25" s="93"/>
      <c r="D25" s="94"/>
    </row>
    <row r="26" spans="1:4" s="8" customFormat="1" ht="18">
      <c r="A26" s="110"/>
      <c r="B26" s="9" t="s">
        <v>103</v>
      </c>
      <c r="C26" s="93"/>
      <c r="D26" s="94"/>
    </row>
    <row r="27" spans="1:4" s="8" customFormat="1" ht="18">
      <c r="A27" s="110"/>
      <c r="B27" s="9" t="s">
        <v>104</v>
      </c>
      <c r="C27" s="94"/>
      <c r="D27" s="94"/>
    </row>
    <row r="28" spans="1:4" s="8" customFormat="1" ht="18">
      <c r="A28" s="110"/>
      <c r="B28" s="9" t="s">
        <v>105</v>
      </c>
      <c r="C28" s="93">
        <v>0</v>
      </c>
      <c r="D28" s="94">
        <f>D32</f>
        <v>230.51</v>
      </c>
    </row>
    <row r="29" spans="1:4" s="8" customFormat="1" ht="18">
      <c r="A29" s="110"/>
      <c r="B29" s="9" t="s">
        <v>90</v>
      </c>
      <c r="C29" s="93"/>
      <c r="D29" s="94"/>
    </row>
    <row r="30" spans="1:4" s="8" customFormat="1" ht="18">
      <c r="A30" s="110"/>
      <c r="B30" s="9" t="s">
        <v>106</v>
      </c>
      <c r="C30" s="93"/>
      <c r="D30" s="94"/>
    </row>
    <row r="31" spans="1:4" s="8" customFormat="1" ht="18">
      <c r="A31" s="110"/>
      <c r="B31" s="9" t="s">
        <v>107</v>
      </c>
      <c r="C31" s="73"/>
      <c r="D31" s="74"/>
    </row>
    <row r="32" spans="1:4" s="8" customFormat="1" ht="18">
      <c r="A32" s="110"/>
      <c r="B32" s="9" t="s">
        <v>108</v>
      </c>
      <c r="C32" s="73">
        <v>0</v>
      </c>
      <c r="D32" s="74">
        <v>230.51</v>
      </c>
    </row>
    <row r="33" spans="1:6" s="8" customFormat="1" ht="18">
      <c r="A33" s="111"/>
      <c r="B33" s="9" t="s">
        <v>109</v>
      </c>
      <c r="C33" s="73"/>
      <c r="D33" s="74"/>
    </row>
    <row r="34" spans="1:6" s="8" customFormat="1" ht="62.4">
      <c r="A34" s="9" t="s">
        <v>1</v>
      </c>
      <c r="B34" s="9" t="s">
        <v>110</v>
      </c>
      <c r="C34" s="95">
        <v>103346</v>
      </c>
      <c r="D34" s="94">
        <v>68084.94</v>
      </c>
    </row>
    <row r="35" spans="1:6" s="8" customFormat="1" ht="18">
      <c r="A35" s="9" t="s">
        <v>2</v>
      </c>
      <c r="B35" s="9" t="s">
        <v>111</v>
      </c>
      <c r="C35" s="73">
        <v>111520.77</v>
      </c>
      <c r="D35" s="74">
        <v>81866</v>
      </c>
      <c r="F35" s="121"/>
    </row>
    <row r="36" spans="1:6" s="8" customFormat="1" ht="31.2">
      <c r="A36" s="9"/>
      <c r="B36" s="29" t="s">
        <v>112</v>
      </c>
      <c r="C36" s="78">
        <v>277801</v>
      </c>
      <c r="D36" s="120">
        <v>172717.36</v>
      </c>
    </row>
    <row r="41" spans="1:6">
      <c r="C41" s="28"/>
    </row>
  </sheetData>
  <mergeCells count="3">
    <mergeCell ref="A7:D7"/>
    <mergeCell ref="A8:D8"/>
    <mergeCell ref="A11:A33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G37"/>
  <sheetViews>
    <sheetView topLeftCell="A4" zoomScale="80" zoomScaleNormal="80" zoomScaleSheetLayoutView="100" workbookViewId="0">
      <selection activeCell="I11" sqref="I11"/>
    </sheetView>
  </sheetViews>
  <sheetFormatPr defaultColWidth="9.109375" defaultRowHeight="17.399999999999999"/>
  <cols>
    <col min="1" max="1" width="6" style="38" customWidth="1"/>
    <col min="2" max="2" width="85.44140625" style="38" customWidth="1"/>
    <col min="3" max="3" width="28.109375" style="38" customWidth="1"/>
    <col min="4" max="4" width="26.44140625" style="38" customWidth="1"/>
    <col min="5" max="5" width="9.109375" style="38"/>
    <col min="6" max="6" width="15.33203125" style="38" customWidth="1"/>
    <col min="7" max="7" width="11.44140625" style="38" bestFit="1" customWidth="1"/>
    <col min="8" max="16384" width="9.109375" style="38"/>
  </cols>
  <sheetData>
    <row r="1" spans="1:5">
      <c r="A1" s="60"/>
      <c r="B1" s="60"/>
      <c r="C1" s="60"/>
      <c r="D1" s="55" t="s">
        <v>117</v>
      </c>
      <c r="E1" s="60"/>
    </row>
    <row r="2" spans="1:5">
      <c r="A2" s="60"/>
      <c r="B2" s="60"/>
      <c r="C2" s="60"/>
      <c r="D2" s="64" t="s">
        <v>68</v>
      </c>
      <c r="E2" s="60"/>
    </row>
    <row r="3" spans="1:5">
      <c r="A3" s="60"/>
      <c r="B3" s="60"/>
      <c r="C3" s="60"/>
      <c r="D3" s="65"/>
      <c r="E3" s="60"/>
    </row>
    <row r="4" spans="1:5">
      <c r="A4" s="60"/>
      <c r="B4" s="60"/>
      <c r="C4" s="60"/>
      <c r="D4" s="55" t="s">
        <v>69</v>
      </c>
      <c r="E4" s="60"/>
    </row>
    <row r="5" spans="1:5">
      <c r="A5" s="60"/>
      <c r="B5" s="60"/>
      <c r="C5" s="60"/>
      <c r="D5" s="55" t="s">
        <v>70</v>
      </c>
      <c r="E5" s="60"/>
    </row>
    <row r="6" spans="1:5">
      <c r="A6" s="60"/>
      <c r="B6" s="60"/>
      <c r="C6" s="66"/>
      <c r="D6" s="67"/>
      <c r="E6" s="60"/>
    </row>
    <row r="7" spans="1:5">
      <c r="A7" s="60"/>
      <c r="B7" s="60"/>
      <c r="C7" s="60"/>
      <c r="D7" s="60"/>
      <c r="E7" s="60"/>
    </row>
    <row r="8" spans="1:5" ht="18">
      <c r="A8" s="112" t="s">
        <v>7</v>
      </c>
      <c r="B8" s="112"/>
      <c r="C8" s="112"/>
      <c r="D8" s="112"/>
      <c r="E8" s="60"/>
    </row>
    <row r="9" spans="1:5" ht="37.5" customHeight="1">
      <c r="A9" s="113" t="s">
        <v>8</v>
      </c>
      <c r="B9" s="113"/>
      <c r="C9" s="113"/>
      <c r="D9" s="113"/>
      <c r="E9" s="60"/>
    </row>
    <row r="10" spans="1:5">
      <c r="A10" s="68"/>
      <c r="B10" s="68"/>
      <c r="C10" s="68"/>
      <c r="D10" s="68"/>
      <c r="E10" s="60"/>
    </row>
    <row r="11" spans="1:5" s="34" customFormat="1" ht="84">
      <c r="A11" s="49" t="s">
        <v>6</v>
      </c>
      <c r="B11" s="49" t="s">
        <v>9</v>
      </c>
      <c r="C11" s="49" t="s">
        <v>10</v>
      </c>
      <c r="D11" s="49" t="s">
        <v>11</v>
      </c>
      <c r="E11" s="1"/>
    </row>
    <row r="12" spans="1:5" s="35" customFormat="1" ht="52.5" customHeight="1">
      <c r="A12" s="42" t="s">
        <v>0</v>
      </c>
      <c r="B12" s="50" t="s">
        <v>12</v>
      </c>
      <c r="C12" s="79">
        <v>1111025.55</v>
      </c>
      <c r="D12" s="80">
        <v>615.375</v>
      </c>
      <c r="E12" s="2"/>
    </row>
    <row r="13" spans="1:5" s="35" customFormat="1" ht="52.5" customHeight="1">
      <c r="A13" s="42" t="s">
        <v>1</v>
      </c>
      <c r="B13" s="50" t="s">
        <v>137</v>
      </c>
      <c r="C13" s="79">
        <v>297754.57</v>
      </c>
      <c r="D13" s="80">
        <v>3795.5</v>
      </c>
      <c r="E13" s="2"/>
    </row>
    <row r="14" spans="1:5" s="35" customFormat="1" ht="52.5" customHeight="1">
      <c r="A14" s="42" t="s">
        <v>2</v>
      </c>
      <c r="B14" s="50" t="s">
        <v>13</v>
      </c>
      <c r="C14" s="79">
        <v>1785275.19</v>
      </c>
      <c r="D14" s="80">
        <v>150.71899999999999</v>
      </c>
      <c r="E14" s="2"/>
    </row>
    <row r="15" spans="1:5" s="35" customFormat="1" ht="52.5" customHeight="1">
      <c r="A15" s="42" t="s">
        <v>3</v>
      </c>
      <c r="B15" s="50" t="s">
        <v>14</v>
      </c>
      <c r="C15" s="79">
        <v>0</v>
      </c>
      <c r="D15" s="80">
        <v>0</v>
      </c>
      <c r="E15" s="2"/>
    </row>
    <row r="16" spans="1:5">
      <c r="A16" s="60"/>
      <c r="B16" s="60"/>
      <c r="C16" s="69"/>
      <c r="D16" s="69"/>
      <c r="E16" s="60"/>
    </row>
    <row r="17" spans="1:7">
      <c r="A17" s="60"/>
      <c r="B17" s="60"/>
      <c r="C17" s="60"/>
      <c r="D17" s="60"/>
      <c r="E17" s="60"/>
    </row>
    <row r="18" spans="1:7">
      <c r="A18" s="60"/>
      <c r="B18" s="60"/>
      <c r="C18" s="60"/>
      <c r="D18" s="60"/>
      <c r="E18" s="60"/>
    </row>
    <row r="19" spans="1:7">
      <c r="A19" s="60"/>
      <c r="B19" s="60"/>
      <c r="C19" s="60"/>
      <c r="D19" s="60"/>
      <c r="E19" s="60"/>
    </row>
    <row r="20" spans="1:7">
      <c r="A20" s="60"/>
      <c r="B20" s="60"/>
      <c r="C20" s="60"/>
      <c r="D20" s="60"/>
      <c r="E20" s="60"/>
    </row>
    <row r="21" spans="1:7">
      <c r="A21" s="60"/>
      <c r="B21" s="60"/>
      <c r="C21" s="60"/>
      <c r="D21" s="60"/>
      <c r="E21" s="60"/>
    </row>
    <row r="22" spans="1:7">
      <c r="A22" s="60"/>
      <c r="B22" s="60"/>
      <c r="C22" s="69"/>
      <c r="D22" s="69"/>
      <c r="E22" s="60"/>
      <c r="F22" s="43"/>
      <c r="G22" s="43"/>
    </row>
    <row r="23" spans="1:7">
      <c r="A23" s="60"/>
      <c r="B23" s="60"/>
      <c r="C23" s="69"/>
      <c r="D23" s="69"/>
      <c r="E23" s="60"/>
    </row>
    <row r="24" spans="1:7">
      <c r="A24" s="60"/>
      <c r="B24" s="60"/>
      <c r="C24" s="69"/>
      <c r="D24" s="69"/>
      <c r="E24" s="60"/>
    </row>
    <row r="25" spans="1:7">
      <c r="A25" s="60"/>
      <c r="B25" s="70"/>
      <c r="C25" s="69"/>
      <c r="D25" s="69"/>
      <c r="E25" s="60"/>
      <c r="F25" s="43"/>
      <c r="G25" s="43"/>
    </row>
    <row r="26" spans="1:7">
      <c r="A26" s="60"/>
      <c r="B26" s="60"/>
      <c r="C26" s="69"/>
      <c r="D26" s="69"/>
      <c r="E26" s="60"/>
    </row>
    <row r="27" spans="1:7">
      <c r="A27" s="60"/>
      <c r="B27" s="60"/>
      <c r="C27" s="69"/>
      <c r="D27" s="69"/>
      <c r="E27" s="60"/>
    </row>
    <row r="28" spans="1:7">
      <c r="A28" s="60"/>
      <c r="B28" s="60"/>
      <c r="C28" s="114"/>
      <c r="D28" s="114"/>
      <c r="E28" s="60"/>
    </row>
    <row r="29" spans="1:7">
      <c r="A29" s="60"/>
      <c r="B29" s="60"/>
      <c r="C29" s="69"/>
      <c r="D29" s="69"/>
      <c r="E29" s="60"/>
    </row>
    <row r="30" spans="1:7">
      <c r="A30" s="60"/>
      <c r="B30" s="60"/>
      <c r="C30" s="69"/>
      <c r="D30" s="69"/>
      <c r="E30" s="60"/>
    </row>
    <row r="31" spans="1:7">
      <c r="A31" s="60"/>
      <c r="B31" s="60"/>
      <c r="C31" s="69"/>
      <c r="D31" s="69"/>
      <c r="E31" s="60"/>
    </row>
    <row r="32" spans="1:7">
      <c r="B32" s="44"/>
      <c r="C32" s="43"/>
      <c r="D32" s="43"/>
    </row>
    <row r="33" spans="3:4">
      <c r="C33" s="43"/>
      <c r="D33" s="43"/>
    </row>
    <row r="34" spans="3:4">
      <c r="C34" s="43"/>
      <c r="D34" s="43"/>
    </row>
    <row r="35" spans="3:4">
      <c r="C35" s="43"/>
      <c r="D35" s="43"/>
    </row>
    <row r="36" spans="3:4">
      <c r="C36" s="43"/>
      <c r="D36" s="43"/>
    </row>
    <row r="37" spans="3:4">
      <c r="C37" s="43"/>
      <c r="D37" s="43"/>
    </row>
  </sheetData>
  <mergeCells count="3">
    <mergeCell ref="A8:D8"/>
    <mergeCell ref="A9:D9"/>
    <mergeCell ref="C28:D28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F23"/>
  <sheetViews>
    <sheetView zoomScale="70" zoomScaleNormal="70" zoomScaleSheetLayoutView="100" workbookViewId="0">
      <selection activeCell="H12" sqref="H12"/>
    </sheetView>
  </sheetViews>
  <sheetFormatPr defaultColWidth="9.109375" defaultRowHeight="16.8"/>
  <cols>
    <col min="1" max="1" width="9.109375" style="37"/>
    <col min="2" max="2" width="54.88671875" style="37" bestFit="1" customWidth="1"/>
    <col min="3" max="3" width="33.5546875" style="37" customWidth="1"/>
    <col min="4" max="4" width="30.6640625" style="37" customWidth="1"/>
    <col min="5" max="5" width="29.5546875" style="37" customWidth="1"/>
    <col min="6" max="6" width="12.88671875" style="37" customWidth="1"/>
    <col min="7" max="7" width="9.109375" style="37"/>
    <col min="8" max="8" width="17.109375" style="37" customWidth="1"/>
    <col min="9" max="16384" width="9.109375" style="37"/>
  </cols>
  <sheetData>
    <row r="1" spans="1:6">
      <c r="A1" s="54"/>
      <c r="B1" s="54"/>
      <c r="C1" s="54"/>
      <c r="D1" s="54"/>
      <c r="E1" s="55" t="s">
        <v>118</v>
      </c>
      <c r="F1" s="54"/>
    </row>
    <row r="2" spans="1:6">
      <c r="A2" s="54"/>
      <c r="B2" s="54"/>
      <c r="C2" s="54"/>
      <c r="D2" s="54"/>
      <c r="E2" s="56" t="s">
        <v>68</v>
      </c>
      <c r="F2" s="54"/>
    </row>
    <row r="3" spans="1:6">
      <c r="A3" s="54"/>
      <c r="B3" s="54"/>
      <c r="C3" s="54"/>
      <c r="D3" s="54"/>
      <c r="E3" s="55"/>
      <c r="F3" s="54"/>
    </row>
    <row r="4" spans="1:6">
      <c r="A4" s="54"/>
      <c r="B4" s="54"/>
      <c r="C4" s="54"/>
      <c r="D4" s="54"/>
      <c r="E4" s="55" t="s">
        <v>69</v>
      </c>
      <c r="F4" s="54"/>
    </row>
    <row r="5" spans="1:6">
      <c r="A5" s="54"/>
      <c r="B5" s="54"/>
      <c r="C5" s="54"/>
      <c r="D5" s="54"/>
      <c r="E5" s="55" t="s">
        <v>70</v>
      </c>
      <c r="F5" s="54"/>
    </row>
    <row r="6" spans="1:6">
      <c r="A6" s="54"/>
      <c r="B6" s="54"/>
      <c r="C6" s="54"/>
      <c r="D6" s="54"/>
      <c r="E6" s="54"/>
      <c r="F6" s="54"/>
    </row>
    <row r="7" spans="1:6">
      <c r="A7" s="54"/>
      <c r="B7" s="54"/>
      <c r="C7" s="54"/>
      <c r="D7" s="54"/>
      <c r="E7" s="54"/>
      <c r="F7" s="54"/>
    </row>
    <row r="8" spans="1:6" ht="17.399999999999999">
      <c r="A8" s="54"/>
      <c r="B8" s="112" t="s">
        <v>7</v>
      </c>
      <c r="C8" s="112"/>
      <c r="D8" s="112"/>
      <c r="E8" s="112"/>
      <c r="F8" s="54"/>
    </row>
    <row r="9" spans="1:6" ht="17.399999999999999">
      <c r="A9" s="54"/>
      <c r="B9" s="112" t="s">
        <v>39</v>
      </c>
      <c r="C9" s="112"/>
      <c r="D9" s="112"/>
      <c r="E9" s="112"/>
      <c r="F9" s="54"/>
    </row>
    <row r="10" spans="1:6" ht="17.399999999999999">
      <c r="A10" s="54"/>
      <c r="B10" s="112" t="s">
        <v>41</v>
      </c>
      <c r="C10" s="112"/>
      <c r="D10" s="112"/>
      <c r="E10" s="112"/>
      <c r="F10" s="54"/>
    </row>
    <row r="11" spans="1:6">
      <c r="A11" s="54"/>
      <c r="B11" s="54"/>
      <c r="C11" s="54"/>
      <c r="D11" s="54"/>
      <c r="E11" s="54"/>
      <c r="F11" s="54"/>
    </row>
    <row r="12" spans="1:6" s="34" customFormat="1" ht="117.6">
      <c r="A12" s="57" t="s">
        <v>6</v>
      </c>
      <c r="B12" s="49" t="s">
        <v>40</v>
      </c>
      <c r="C12" s="49" t="s">
        <v>15</v>
      </c>
      <c r="D12" s="49" t="s">
        <v>16</v>
      </c>
      <c r="E12" s="49" t="s">
        <v>17</v>
      </c>
      <c r="F12" s="1"/>
    </row>
    <row r="13" spans="1:6" s="35" customFormat="1" ht="26.25" customHeight="1">
      <c r="A13" s="115" t="s">
        <v>0</v>
      </c>
      <c r="B13" s="50" t="s">
        <v>18</v>
      </c>
      <c r="C13" s="51"/>
      <c r="D13" s="51"/>
      <c r="E13" s="51"/>
      <c r="F13" s="2"/>
    </row>
    <row r="14" spans="1:6" s="35" customFormat="1" ht="26.25" customHeight="1">
      <c r="A14" s="116"/>
      <c r="B14" s="58" t="s">
        <v>19</v>
      </c>
      <c r="C14" s="80">
        <v>1354641.29</v>
      </c>
      <c r="D14" s="80">
        <v>0.85699999999999998</v>
      </c>
      <c r="E14" s="80">
        <v>328.483</v>
      </c>
      <c r="F14" s="2"/>
    </row>
    <row r="15" spans="1:6" s="35" customFormat="1" ht="26.25" customHeight="1">
      <c r="A15" s="116"/>
      <c r="B15" s="58" t="s">
        <v>20</v>
      </c>
      <c r="C15" s="80">
        <v>2475285.3489999999</v>
      </c>
      <c r="D15" s="80">
        <v>0.86799999999999999</v>
      </c>
      <c r="E15" s="80">
        <v>558.78899999999999</v>
      </c>
      <c r="F15" s="2"/>
    </row>
    <row r="16" spans="1:6" s="35" customFormat="1" ht="26.25" customHeight="1">
      <c r="A16" s="117"/>
      <c r="B16" s="58" t="s">
        <v>21</v>
      </c>
      <c r="C16" s="80">
        <v>0</v>
      </c>
      <c r="D16" s="80">
        <v>0</v>
      </c>
      <c r="E16" s="80">
        <v>0</v>
      </c>
      <c r="F16" s="2"/>
    </row>
    <row r="17" spans="1:6" s="35" customFormat="1" ht="26.25" customHeight="1">
      <c r="A17" s="115" t="s">
        <v>1</v>
      </c>
      <c r="B17" s="50" t="s">
        <v>22</v>
      </c>
      <c r="C17" s="80"/>
      <c r="D17" s="80"/>
      <c r="E17" s="80"/>
      <c r="F17" s="2"/>
    </row>
    <row r="18" spans="1:6" s="35" customFormat="1" ht="26.25" customHeight="1">
      <c r="A18" s="116"/>
      <c r="B18" s="58" t="s">
        <v>19</v>
      </c>
      <c r="C18" s="80">
        <v>13010179.289999999</v>
      </c>
      <c r="D18" s="80">
        <v>9.7859999999999996</v>
      </c>
      <c r="E18" s="80">
        <v>1332.444</v>
      </c>
      <c r="F18" s="2"/>
    </row>
    <row r="19" spans="1:6" s="35" customFormat="1" ht="26.25" customHeight="1">
      <c r="A19" s="116"/>
      <c r="B19" s="58" t="s">
        <v>20</v>
      </c>
      <c r="C19" s="80">
        <v>3957833.39</v>
      </c>
      <c r="D19" s="80">
        <v>2.5550000000000002</v>
      </c>
      <c r="E19" s="80">
        <v>274.32799999999997</v>
      </c>
      <c r="F19" s="2"/>
    </row>
    <row r="20" spans="1:6" s="35" customFormat="1" ht="26.25" customHeight="1">
      <c r="A20" s="117"/>
      <c r="B20" s="58" t="s">
        <v>21</v>
      </c>
      <c r="C20" s="80">
        <v>0</v>
      </c>
      <c r="D20" s="80">
        <v>0</v>
      </c>
      <c r="E20" s="80">
        <v>0</v>
      </c>
      <c r="F20" s="2"/>
    </row>
    <row r="21" spans="1:6">
      <c r="A21" s="54"/>
      <c r="B21" s="54"/>
      <c r="C21" s="54"/>
      <c r="D21" s="59"/>
      <c r="E21" s="59"/>
      <c r="F21" s="59"/>
    </row>
    <row r="22" spans="1:6">
      <c r="A22" s="54"/>
      <c r="B22" s="54"/>
      <c r="C22" s="54"/>
      <c r="D22" s="54"/>
      <c r="E22" s="54"/>
      <c r="F22" s="54"/>
    </row>
    <row r="23" spans="1:6">
      <c r="A23" s="54"/>
      <c r="B23" s="54"/>
      <c r="C23" s="54"/>
      <c r="D23" s="54"/>
      <c r="E23" s="54"/>
      <c r="F23" s="54"/>
    </row>
  </sheetData>
  <mergeCells count="5">
    <mergeCell ref="A17:A20"/>
    <mergeCell ref="B8:E8"/>
    <mergeCell ref="B9:E9"/>
    <mergeCell ref="B10:E10"/>
    <mergeCell ref="A13:A16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K47"/>
  <sheetViews>
    <sheetView topLeftCell="B4" zoomScaleNormal="100" zoomScaleSheetLayoutView="100" workbookViewId="0">
      <selection activeCell="G6" sqref="G6"/>
    </sheetView>
  </sheetViews>
  <sheetFormatPr defaultColWidth="9.109375" defaultRowHeight="17.399999999999999"/>
  <cols>
    <col min="1" max="1" width="7.44140625" style="38" customWidth="1"/>
    <col min="2" max="2" width="48" style="38" bestFit="1" customWidth="1"/>
    <col min="3" max="11" width="15.5546875" style="38" customWidth="1"/>
    <col min="12" max="16384" width="9.109375" style="38"/>
  </cols>
  <sheetData>
    <row r="1" spans="1:11">
      <c r="A1" s="60"/>
      <c r="B1" s="60"/>
      <c r="C1" s="60"/>
      <c r="D1" s="60"/>
      <c r="E1" s="60"/>
      <c r="F1" s="60"/>
      <c r="G1" s="60"/>
      <c r="H1" s="60"/>
      <c r="I1" s="55"/>
      <c r="J1" s="55"/>
      <c r="K1" s="55" t="s">
        <v>119</v>
      </c>
    </row>
    <row r="2" spans="1:11" ht="17.25" customHeight="1">
      <c r="A2" s="60"/>
      <c r="B2" s="60"/>
      <c r="C2" s="60"/>
      <c r="D2" s="60"/>
      <c r="E2" s="60"/>
      <c r="F2" s="60"/>
      <c r="G2" s="60"/>
      <c r="H2" s="60"/>
      <c r="I2" s="61"/>
      <c r="J2" s="61"/>
      <c r="K2" s="55" t="s">
        <v>68</v>
      </c>
    </row>
    <row r="3" spans="1:11">
      <c r="A3" s="60"/>
      <c r="B3" s="60"/>
      <c r="C3" s="60"/>
      <c r="D3" s="60"/>
      <c r="E3" s="60"/>
      <c r="F3" s="60"/>
      <c r="G3" s="60"/>
      <c r="H3" s="60"/>
      <c r="I3" s="55"/>
      <c r="J3" s="55"/>
      <c r="K3" s="55"/>
    </row>
    <row r="4" spans="1:11">
      <c r="A4" s="60"/>
      <c r="B4" s="60"/>
      <c r="C4" s="60"/>
      <c r="D4" s="60"/>
      <c r="E4" s="60"/>
      <c r="F4" s="60"/>
      <c r="G4" s="60"/>
      <c r="H4" s="60"/>
      <c r="I4" s="55"/>
      <c r="J4" s="55"/>
      <c r="K4" s="55" t="s">
        <v>69</v>
      </c>
    </row>
    <row r="5" spans="1:11">
      <c r="A5" s="60"/>
      <c r="B5" s="60"/>
      <c r="C5" s="60"/>
      <c r="D5" s="60"/>
      <c r="E5" s="60"/>
      <c r="F5" s="60"/>
      <c r="G5" s="60"/>
      <c r="H5" s="60"/>
      <c r="I5" s="55"/>
      <c r="J5" s="55"/>
      <c r="K5" s="55" t="s">
        <v>70</v>
      </c>
    </row>
    <row r="6" spans="1:11">
      <c r="A6" s="60"/>
      <c r="B6" s="60"/>
      <c r="C6" s="60"/>
      <c r="D6" s="60"/>
      <c r="E6" s="60"/>
      <c r="F6" s="60"/>
      <c r="G6" s="60"/>
      <c r="H6" s="62"/>
      <c r="I6" s="62"/>
      <c r="J6" s="62"/>
      <c r="K6" s="62"/>
    </row>
    <row r="7" spans="1:11">
      <c r="A7" s="60"/>
      <c r="B7" s="60"/>
      <c r="C7" s="60"/>
      <c r="D7" s="60"/>
      <c r="E7" s="60"/>
      <c r="F7" s="60"/>
      <c r="G7" s="60"/>
      <c r="H7" s="62"/>
      <c r="I7" s="62"/>
      <c r="J7" s="62"/>
      <c r="K7" s="62"/>
    </row>
    <row r="8" spans="1:11" ht="18">
      <c r="A8" s="112" t="s">
        <v>23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</row>
    <row r="9" spans="1:11" ht="18">
      <c r="A9" s="112" t="s">
        <v>24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</row>
    <row r="10" spans="1:11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s="34" customFormat="1" ht="32.25" customHeight="1">
      <c r="A11" s="119" t="s">
        <v>6</v>
      </c>
      <c r="B11" s="119" t="s">
        <v>25</v>
      </c>
      <c r="C11" s="119" t="s">
        <v>26</v>
      </c>
      <c r="D11" s="119"/>
      <c r="E11" s="119"/>
      <c r="F11" s="119" t="s">
        <v>27</v>
      </c>
      <c r="G11" s="119"/>
      <c r="H11" s="119"/>
      <c r="I11" s="119" t="s">
        <v>28</v>
      </c>
      <c r="J11" s="119"/>
      <c r="K11" s="119"/>
    </row>
    <row r="12" spans="1:11" s="34" customFormat="1" ht="16.8">
      <c r="A12" s="119"/>
      <c r="B12" s="119"/>
      <c r="C12" s="49" t="s">
        <v>19</v>
      </c>
      <c r="D12" s="49" t="s">
        <v>20</v>
      </c>
      <c r="E12" s="49" t="s">
        <v>132</v>
      </c>
      <c r="F12" s="49" t="s">
        <v>19</v>
      </c>
      <c r="G12" s="49" t="s">
        <v>20</v>
      </c>
      <c r="H12" s="49" t="s">
        <v>132</v>
      </c>
      <c r="I12" s="49" t="s">
        <v>19</v>
      </c>
      <c r="J12" s="49" t="s">
        <v>20</v>
      </c>
      <c r="K12" s="49" t="s">
        <v>132</v>
      </c>
    </row>
    <row r="13" spans="1:11" s="35" customFormat="1" ht="16.8">
      <c r="A13" s="106" t="s">
        <v>0</v>
      </c>
      <c r="B13" s="50" t="s">
        <v>32</v>
      </c>
      <c r="C13" s="81">
        <v>1205</v>
      </c>
      <c r="D13" s="81">
        <v>1</v>
      </c>
      <c r="E13" s="81" t="s">
        <v>152</v>
      </c>
      <c r="F13" s="82">
        <v>11712.71</v>
      </c>
      <c r="G13" s="82">
        <v>15</v>
      </c>
      <c r="H13" s="81" t="s">
        <v>152</v>
      </c>
      <c r="I13" s="83">
        <v>1561.41</v>
      </c>
      <c r="J13" s="83">
        <v>0.46600000000000003</v>
      </c>
      <c r="K13" s="81" t="s">
        <v>152</v>
      </c>
    </row>
    <row r="14" spans="1:11" s="35" customFormat="1" ht="16.8">
      <c r="A14" s="106"/>
      <c r="B14" s="50" t="s">
        <v>29</v>
      </c>
      <c r="C14" s="81">
        <v>1108</v>
      </c>
      <c r="D14" s="81">
        <v>1</v>
      </c>
      <c r="E14" s="81" t="s">
        <v>152</v>
      </c>
      <c r="F14" s="82">
        <v>11262.96</v>
      </c>
      <c r="G14" s="82">
        <v>15</v>
      </c>
      <c r="H14" s="81" t="s">
        <v>152</v>
      </c>
      <c r="I14" s="83">
        <v>516.44000000000005</v>
      </c>
      <c r="J14" s="83">
        <v>0.46600000000000003</v>
      </c>
      <c r="K14" s="81" t="s">
        <v>152</v>
      </c>
    </row>
    <row r="15" spans="1:11" s="35" customFormat="1" ht="16.8">
      <c r="A15" s="106" t="s">
        <v>1</v>
      </c>
      <c r="B15" s="50" t="s">
        <v>33</v>
      </c>
      <c r="C15" s="81">
        <v>34</v>
      </c>
      <c r="D15" s="81">
        <v>2</v>
      </c>
      <c r="E15" s="81" t="s">
        <v>152</v>
      </c>
      <c r="F15" s="82">
        <v>1209.8</v>
      </c>
      <c r="G15" s="82">
        <v>270</v>
      </c>
      <c r="H15" s="81" t="s">
        <v>152</v>
      </c>
      <c r="I15" s="83">
        <v>2025.06</v>
      </c>
      <c r="J15" s="83">
        <v>199.12</v>
      </c>
      <c r="K15" s="81" t="s">
        <v>152</v>
      </c>
    </row>
    <row r="16" spans="1:11" s="35" customFormat="1" ht="16.8">
      <c r="A16" s="106"/>
      <c r="B16" s="50" t="s">
        <v>30</v>
      </c>
      <c r="C16" s="84">
        <v>1</v>
      </c>
      <c r="D16" s="84">
        <v>0</v>
      </c>
      <c r="E16" s="81" t="s">
        <v>152</v>
      </c>
      <c r="F16" s="85">
        <v>25</v>
      </c>
      <c r="G16" s="85">
        <v>0</v>
      </c>
      <c r="H16" s="81" t="s">
        <v>152</v>
      </c>
      <c r="I16" s="86">
        <v>29.05</v>
      </c>
      <c r="J16" s="86">
        <v>0</v>
      </c>
      <c r="K16" s="81" t="s">
        <v>152</v>
      </c>
    </row>
    <row r="17" spans="1:11" s="35" customFormat="1" ht="16.8">
      <c r="A17" s="106" t="s">
        <v>2</v>
      </c>
      <c r="B17" s="50" t="s">
        <v>34</v>
      </c>
      <c r="C17" s="81">
        <v>2</v>
      </c>
      <c r="D17" s="81">
        <v>2</v>
      </c>
      <c r="E17" s="81" t="s">
        <v>152</v>
      </c>
      <c r="F17" s="82">
        <v>400</v>
      </c>
      <c r="G17" s="82">
        <v>730</v>
      </c>
      <c r="H17" s="81" t="s">
        <v>152</v>
      </c>
      <c r="I17" s="83">
        <v>465.08</v>
      </c>
      <c r="J17" s="83">
        <v>848.64</v>
      </c>
      <c r="K17" s="81" t="s">
        <v>152</v>
      </c>
    </row>
    <row r="18" spans="1:11" s="35" customFormat="1" ht="16.8">
      <c r="A18" s="106"/>
      <c r="B18" s="50" t="s">
        <v>35</v>
      </c>
      <c r="C18" s="84">
        <v>0</v>
      </c>
      <c r="D18" s="84">
        <v>0</v>
      </c>
      <c r="E18" s="81" t="s">
        <v>152</v>
      </c>
      <c r="F18" s="85">
        <v>0</v>
      </c>
      <c r="G18" s="85">
        <v>0</v>
      </c>
      <c r="H18" s="81" t="s">
        <v>152</v>
      </c>
      <c r="I18" s="86">
        <v>0</v>
      </c>
      <c r="J18" s="86">
        <v>0</v>
      </c>
      <c r="K18" s="81" t="s">
        <v>152</v>
      </c>
    </row>
    <row r="19" spans="1:11" s="35" customFormat="1" ht="33.6">
      <c r="A19" s="106" t="s">
        <v>3</v>
      </c>
      <c r="B19" s="50" t="s">
        <v>36</v>
      </c>
      <c r="C19" s="81">
        <v>0</v>
      </c>
      <c r="D19" s="81">
        <v>2</v>
      </c>
      <c r="E19" s="81" t="s">
        <v>152</v>
      </c>
      <c r="F19" s="82">
        <v>0</v>
      </c>
      <c r="G19" s="82">
        <v>2792</v>
      </c>
      <c r="H19" s="81" t="s">
        <v>152</v>
      </c>
      <c r="I19" s="83">
        <v>0</v>
      </c>
      <c r="J19" s="83">
        <v>9455.34</v>
      </c>
      <c r="K19" s="81" t="s">
        <v>152</v>
      </c>
    </row>
    <row r="20" spans="1:11" s="35" customFormat="1" ht="16.8">
      <c r="A20" s="106"/>
      <c r="B20" s="50" t="s">
        <v>35</v>
      </c>
      <c r="C20" s="84">
        <v>0</v>
      </c>
      <c r="D20" s="84">
        <v>0</v>
      </c>
      <c r="E20" s="81" t="s">
        <v>152</v>
      </c>
      <c r="F20" s="85">
        <v>0</v>
      </c>
      <c r="G20" s="85">
        <v>0</v>
      </c>
      <c r="H20" s="81" t="s">
        <v>152</v>
      </c>
      <c r="I20" s="86">
        <v>0</v>
      </c>
      <c r="J20" s="86">
        <v>0</v>
      </c>
      <c r="K20" s="81" t="s">
        <v>152</v>
      </c>
    </row>
    <row r="21" spans="1:11" s="35" customFormat="1" ht="16.8">
      <c r="A21" s="106" t="s">
        <v>4</v>
      </c>
      <c r="B21" s="50" t="s">
        <v>37</v>
      </c>
      <c r="C21" s="81" t="s">
        <v>152</v>
      </c>
      <c r="D21" s="81" t="s">
        <v>152</v>
      </c>
      <c r="E21" s="81" t="s">
        <v>152</v>
      </c>
      <c r="F21" s="81" t="s">
        <v>152</v>
      </c>
      <c r="G21" s="81" t="s">
        <v>152</v>
      </c>
      <c r="H21" s="81" t="s">
        <v>152</v>
      </c>
      <c r="I21" s="81" t="s">
        <v>152</v>
      </c>
      <c r="J21" s="81" t="s">
        <v>152</v>
      </c>
      <c r="K21" s="81" t="s">
        <v>152</v>
      </c>
    </row>
    <row r="22" spans="1:11" s="35" customFormat="1" ht="16.8">
      <c r="A22" s="106"/>
      <c r="B22" s="50" t="s">
        <v>35</v>
      </c>
      <c r="C22" s="81" t="s">
        <v>152</v>
      </c>
      <c r="D22" s="81" t="s">
        <v>152</v>
      </c>
      <c r="E22" s="81" t="s">
        <v>152</v>
      </c>
      <c r="F22" s="81" t="s">
        <v>152</v>
      </c>
      <c r="G22" s="81" t="s">
        <v>152</v>
      </c>
      <c r="H22" s="81" t="s">
        <v>152</v>
      </c>
      <c r="I22" s="81" t="s">
        <v>152</v>
      </c>
      <c r="J22" s="81" t="s">
        <v>152</v>
      </c>
      <c r="K22" s="81" t="s">
        <v>152</v>
      </c>
    </row>
    <row r="23" spans="1:11" s="35" customFormat="1" ht="33.6">
      <c r="A23" s="42" t="s">
        <v>5</v>
      </c>
      <c r="B23" s="50" t="s">
        <v>31</v>
      </c>
      <c r="C23" s="81" t="s">
        <v>152</v>
      </c>
      <c r="D23" s="81" t="s">
        <v>152</v>
      </c>
      <c r="E23" s="81" t="s">
        <v>152</v>
      </c>
      <c r="F23" s="81" t="s">
        <v>152</v>
      </c>
      <c r="G23" s="81" t="s">
        <v>152</v>
      </c>
      <c r="H23" s="81" t="s">
        <v>152</v>
      </c>
      <c r="I23" s="81" t="s">
        <v>152</v>
      </c>
      <c r="J23" s="81" t="s">
        <v>152</v>
      </c>
      <c r="K23" s="81" t="s">
        <v>152</v>
      </c>
    </row>
    <row r="24" spans="1:1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  <row r="25" spans="1:11" s="37" customFormat="1">
      <c r="A25" s="63" t="s">
        <v>43</v>
      </c>
      <c r="B25" s="118" t="s">
        <v>42</v>
      </c>
      <c r="C25" s="118"/>
      <c r="D25" s="118"/>
      <c r="E25" s="118"/>
      <c r="F25" s="118"/>
      <c r="G25" s="118"/>
      <c r="H25" s="118"/>
      <c r="I25" s="118"/>
      <c r="J25" s="118"/>
      <c r="K25" s="118"/>
    </row>
    <row r="26" spans="1:11" s="37" customFormat="1" ht="16.8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s="37" customFormat="1" ht="89.25" customHeight="1">
      <c r="A27" s="63" t="s">
        <v>140</v>
      </c>
      <c r="B27" s="118" t="s">
        <v>44</v>
      </c>
      <c r="C27" s="118"/>
      <c r="D27" s="118"/>
      <c r="E27" s="118"/>
      <c r="F27" s="118"/>
      <c r="G27" s="118"/>
      <c r="H27" s="118"/>
      <c r="I27" s="118"/>
      <c r="J27" s="118"/>
      <c r="K27" s="118"/>
    </row>
    <row r="28" spans="1:11" s="37" customFormat="1" ht="16.8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</row>
    <row r="29" spans="1:11" s="37" customFormat="1" ht="16.8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1" s="37" customFormat="1" ht="16.8"/>
    <row r="31" spans="1:11" s="37" customFormat="1" ht="16.8"/>
    <row r="32" spans="1:11" s="37" customFormat="1" ht="16.8"/>
    <row r="33" s="37" customFormat="1" ht="16.8"/>
    <row r="34" s="37" customFormat="1" ht="16.8"/>
    <row r="35" s="37" customFormat="1" ht="16.8"/>
    <row r="36" s="37" customFormat="1" ht="16.8"/>
    <row r="37" s="37" customFormat="1" ht="16.8"/>
    <row r="38" s="37" customFormat="1" ht="16.8"/>
    <row r="39" s="37" customFormat="1" ht="16.8"/>
    <row r="40" s="37" customFormat="1" ht="16.8"/>
    <row r="41" s="37" customFormat="1" ht="16.8"/>
    <row r="42" s="37" customFormat="1" ht="16.8"/>
    <row r="43" s="37" customFormat="1" ht="16.8"/>
    <row r="44" s="37" customFormat="1" ht="16.8"/>
    <row r="45" s="37" customFormat="1" ht="16.8"/>
    <row r="46" s="37" customFormat="1" ht="16.8"/>
    <row r="47" s="37" customFormat="1" ht="16.8"/>
  </sheetData>
  <mergeCells count="14">
    <mergeCell ref="A9:K9"/>
    <mergeCell ref="A8:K8"/>
    <mergeCell ref="B27:K27"/>
    <mergeCell ref="A11:A12"/>
    <mergeCell ref="B11:B12"/>
    <mergeCell ref="C11:E11"/>
    <mergeCell ref="F11:H11"/>
    <mergeCell ref="I11:K11"/>
    <mergeCell ref="A13:A14"/>
    <mergeCell ref="A15:A16"/>
    <mergeCell ref="A17:A18"/>
    <mergeCell ref="A19:A20"/>
    <mergeCell ref="A21:A22"/>
    <mergeCell ref="B25:K25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H47"/>
  <sheetViews>
    <sheetView zoomScaleNormal="100" zoomScaleSheetLayoutView="100" workbookViewId="0">
      <selection activeCell="K12" sqref="K12"/>
    </sheetView>
  </sheetViews>
  <sheetFormatPr defaultColWidth="9.109375" defaultRowHeight="14.4"/>
  <cols>
    <col min="1" max="1" width="7.109375" style="33" bestFit="1" customWidth="1"/>
    <col min="2" max="2" width="48" style="33" bestFit="1" customWidth="1"/>
    <col min="3" max="8" width="17.6640625" style="33" customWidth="1"/>
    <col min="9" max="16384" width="9.109375" style="33"/>
  </cols>
  <sheetData>
    <row r="1" spans="1:8">
      <c r="A1" s="45"/>
      <c r="B1" s="45"/>
      <c r="C1" s="45"/>
      <c r="D1" s="45"/>
      <c r="E1" s="45"/>
      <c r="F1" s="45"/>
      <c r="G1" s="46"/>
      <c r="H1" s="46" t="s">
        <v>120</v>
      </c>
    </row>
    <row r="2" spans="1:8">
      <c r="A2" s="45"/>
      <c r="B2" s="45"/>
      <c r="C2" s="45"/>
      <c r="D2" s="45"/>
      <c r="E2" s="45"/>
      <c r="F2" s="45"/>
      <c r="G2" s="46"/>
      <c r="H2" s="46" t="s">
        <v>68</v>
      </c>
    </row>
    <row r="3" spans="1:8">
      <c r="A3" s="45"/>
      <c r="B3" s="45"/>
      <c r="C3" s="45"/>
      <c r="D3" s="45"/>
      <c r="E3" s="45"/>
      <c r="F3" s="45"/>
      <c r="G3" s="46"/>
      <c r="H3" s="46"/>
    </row>
    <row r="4" spans="1:8">
      <c r="A4" s="45"/>
      <c r="B4" s="45"/>
      <c r="C4" s="45"/>
      <c r="D4" s="45"/>
      <c r="E4" s="45"/>
      <c r="F4" s="45"/>
      <c r="G4" s="46"/>
      <c r="H4" s="46" t="s">
        <v>69</v>
      </c>
    </row>
    <row r="5" spans="1:8">
      <c r="A5" s="45"/>
      <c r="B5" s="45"/>
      <c r="C5" s="45"/>
      <c r="D5" s="45"/>
      <c r="E5" s="45"/>
      <c r="F5" s="45"/>
      <c r="G5" s="46"/>
      <c r="H5" s="46" t="s">
        <v>70</v>
      </c>
    </row>
    <row r="6" spans="1:8">
      <c r="A6" s="45"/>
      <c r="B6" s="45"/>
      <c r="C6" s="45"/>
      <c r="D6" s="45"/>
      <c r="E6" s="45"/>
      <c r="F6" s="47"/>
      <c r="G6" s="47"/>
      <c r="H6" s="47"/>
    </row>
    <row r="7" spans="1:8">
      <c r="A7" s="45"/>
      <c r="B7" s="45"/>
      <c r="C7" s="45"/>
      <c r="D7" s="45"/>
      <c r="E7" s="45"/>
      <c r="F7" s="48"/>
      <c r="G7" s="48"/>
      <c r="H7" s="48"/>
    </row>
    <row r="8" spans="1:8" ht="17.399999999999999">
      <c r="A8" s="112" t="s">
        <v>23</v>
      </c>
      <c r="B8" s="112"/>
      <c r="C8" s="112"/>
      <c r="D8" s="112"/>
      <c r="E8" s="112"/>
      <c r="F8" s="112"/>
      <c r="G8" s="112"/>
      <c r="H8" s="112"/>
    </row>
    <row r="9" spans="1:8" ht="17.399999999999999">
      <c r="A9" s="113" t="s">
        <v>38</v>
      </c>
      <c r="B9" s="112"/>
      <c r="C9" s="112"/>
      <c r="D9" s="112"/>
      <c r="E9" s="112"/>
      <c r="F9" s="112"/>
      <c r="G9" s="112"/>
      <c r="H9" s="112"/>
    </row>
    <row r="10" spans="1:8">
      <c r="A10" s="45"/>
      <c r="B10" s="45"/>
      <c r="C10" s="45"/>
      <c r="D10" s="45"/>
      <c r="E10" s="45"/>
      <c r="F10" s="45"/>
      <c r="G10" s="45"/>
      <c r="H10" s="45"/>
    </row>
    <row r="11" spans="1:8" s="34" customFormat="1" ht="16.8">
      <c r="A11" s="119" t="s">
        <v>6</v>
      </c>
      <c r="B11" s="119" t="s">
        <v>25</v>
      </c>
      <c r="C11" s="119" t="s">
        <v>26</v>
      </c>
      <c r="D11" s="119"/>
      <c r="E11" s="119"/>
      <c r="F11" s="119" t="s">
        <v>27</v>
      </c>
      <c r="G11" s="119"/>
      <c r="H11" s="119"/>
    </row>
    <row r="12" spans="1:8" s="34" customFormat="1" ht="16.8">
      <c r="A12" s="119"/>
      <c r="B12" s="119"/>
      <c r="C12" s="49" t="s">
        <v>19</v>
      </c>
      <c r="D12" s="49" t="s">
        <v>20</v>
      </c>
      <c r="E12" s="49" t="s">
        <v>132</v>
      </c>
      <c r="F12" s="49" t="s">
        <v>19</v>
      </c>
      <c r="G12" s="49" t="s">
        <v>20</v>
      </c>
      <c r="H12" s="49" t="s">
        <v>132</v>
      </c>
    </row>
    <row r="13" spans="1:8" s="35" customFormat="1" ht="16.8">
      <c r="A13" s="106" t="s">
        <v>0</v>
      </c>
      <c r="B13" s="50" t="s">
        <v>32</v>
      </c>
      <c r="C13" s="87">
        <v>1402</v>
      </c>
      <c r="D13" s="87">
        <v>4</v>
      </c>
      <c r="E13" s="87"/>
      <c r="F13" s="88">
        <v>13473.66</v>
      </c>
      <c r="G13" s="88">
        <v>50</v>
      </c>
      <c r="H13" s="88"/>
    </row>
    <row r="14" spans="1:8" s="35" customFormat="1" ht="16.8">
      <c r="A14" s="106"/>
      <c r="B14" s="50" t="s">
        <v>29</v>
      </c>
      <c r="C14" s="87">
        <v>1186</v>
      </c>
      <c r="D14" s="87">
        <v>2</v>
      </c>
      <c r="E14" s="87"/>
      <c r="F14" s="88">
        <v>11897.16</v>
      </c>
      <c r="G14" s="88">
        <v>30</v>
      </c>
      <c r="H14" s="88"/>
    </row>
    <row r="15" spans="1:8" s="35" customFormat="1" ht="16.8">
      <c r="A15" s="106" t="s">
        <v>1</v>
      </c>
      <c r="B15" s="50" t="s">
        <v>33</v>
      </c>
      <c r="C15" s="87">
        <v>47</v>
      </c>
      <c r="D15" s="87">
        <v>3</v>
      </c>
      <c r="E15" s="87"/>
      <c r="F15" s="88">
        <v>1914.3</v>
      </c>
      <c r="G15" s="88">
        <v>260</v>
      </c>
      <c r="H15" s="88"/>
    </row>
    <row r="16" spans="1:8" s="35" customFormat="1" ht="16.8">
      <c r="A16" s="106"/>
      <c r="B16" s="50" t="s">
        <v>30</v>
      </c>
      <c r="C16" s="89">
        <v>2</v>
      </c>
      <c r="D16" s="89">
        <v>0</v>
      </c>
      <c r="E16" s="89"/>
      <c r="F16" s="90">
        <v>70</v>
      </c>
      <c r="G16" s="90">
        <v>0</v>
      </c>
      <c r="H16" s="90"/>
    </row>
    <row r="17" spans="1:8" s="35" customFormat="1" ht="16.8">
      <c r="A17" s="106" t="s">
        <v>2</v>
      </c>
      <c r="B17" s="50" t="s">
        <v>34</v>
      </c>
      <c r="C17" s="87">
        <v>7</v>
      </c>
      <c r="D17" s="87">
        <v>4</v>
      </c>
      <c r="E17" s="87"/>
      <c r="F17" s="88">
        <v>2500</v>
      </c>
      <c r="G17" s="88">
        <v>845</v>
      </c>
      <c r="H17" s="88"/>
    </row>
    <row r="18" spans="1:8" s="35" customFormat="1" ht="16.8">
      <c r="A18" s="106"/>
      <c r="B18" s="50" t="s">
        <v>35</v>
      </c>
      <c r="C18" s="89">
        <v>0</v>
      </c>
      <c r="D18" s="89">
        <v>0</v>
      </c>
      <c r="E18" s="89"/>
      <c r="F18" s="90">
        <v>0</v>
      </c>
      <c r="G18" s="90">
        <v>0</v>
      </c>
      <c r="H18" s="90"/>
    </row>
    <row r="19" spans="1:8" s="35" customFormat="1" ht="33.6">
      <c r="A19" s="106" t="s">
        <v>3</v>
      </c>
      <c r="B19" s="50" t="s">
        <v>36</v>
      </c>
      <c r="C19" s="87">
        <v>2</v>
      </c>
      <c r="D19" s="87">
        <v>4</v>
      </c>
      <c r="E19" s="87">
        <v>2</v>
      </c>
      <c r="F19" s="88">
        <v>1600</v>
      </c>
      <c r="G19" s="88">
        <v>4697</v>
      </c>
      <c r="H19" s="88">
        <v>1715</v>
      </c>
    </row>
    <row r="20" spans="1:8" s="35" customFormat="1" ht="16.8">
      <c r="A20" s="106"/>
      <c r="B20" s="50" t="s">
        <v>35</v>
      </c>
      <c r="C20" s="89">
        <v>0</v>
      </c>
      <c r="D20" s="89">
        <v>0</v>
      </c>
      <c r="E20" s="91"/>
      <c r="F20" s="91">
        <v>0</v>
      </c>
      <c r="G20" s="91">
        <v>0</v>
      </c>
      <c r="H20" s="91">
        <v>0</v>
      </c>
    </row>
    <row r="21" spans="1:8" s="35" customFormat="1" ht="16.8">
      <c r="A21" s="106" t="s">
        <v>4</v>
      </c>
      <c r="B21" s="50" t="s">
        <v>37</v>
      </c>
      <c r="C21" s="87"/>
      <c r="D21" s="87"/>
      <c r="E21" s="92"/>
      <c r="F21" s="92"/>
      <c r="G21" s="92"/>
      <c r="H21" s="92"/>
    </row>
    <row r="22" spans="1:8" s="35" customFormat="1" ht="16.8">
      <c r="A22" s="106"/>
      <c r="B22" s="50" t="s">
        <v>35</v>
      </c>
      <c r="C22" s="87"/>
      <c r="D22" s="87"/>
      <c r="E22" s="92"/>
      <c r="F22" s="92"/>
      <c r="G22" s="92"/>
      <c r="H22" s="92"/>
    </row>
    <row r="23" spans="1:8" s="35" customFormat="1" ht="16.8">
      <c r="A23" s="42" t="s">
        <v>5</v>
      </c>
      <c r="B23" s="50" t="s">
        <v>133</v>
      </c>
      <c r="C23" s="87"/>
      <c r="D23" s="87"/>
      <c r="E23" s="87"/>
      <c r="F23" s="87"/>
      <c r="G23" s="87"/>
      <c r="H23" s="87"/>
    </row>
    <row r="24" spans="1:8">
      <c r="A24" s="45"/>
      <c r="B24" s="45"/>
      <c r="C24" s="45"/>
      <c r="D24" s="45"/>
      <c r="E24" s="45"/>
      <c r="F24" s="45"/>
      <c r="G24" s="45"/>
      <c r="H24" s="45"/>
    </row>
    <row r="25" spans="1:8" s="36" customFormat="1" ht="16.8">
      <c r="A25" s="52" t="s">
        <v>43</v>
      </c>
      <c r="B25" s="118" t="s">
        <v>42</v>
      </c>
      <c r="C25" s="118"/>
      <c r="D25" s="118"/>
      <c r="E25" s="118"/>
      <c r="F25" s="118"/>
      <c r="G25" s="118"/>
      <c r="H25" s="118"/>
    </row>
    <row r="26" spans="1:8" s="36" customFormat="1" ht="16.8">
      <c r="A26" s="53"/>
      <c r="B26" s="54"/>
      <c r="C26" s="54"/>
      <c r="D26" s="54"/>
      <c r="E26" s="54"/>
      <c r="F26" s="54"/>
      <c r="G26" s="54"/>
      <c r="H26" s="54"/>
    </row>
    <row r="27" spans="1:8" s="36" customFormat="1" ht="92.25" customHeight="1">
      <c r="A27" s="52" t="s">
        <v>139</v>
      </c>
      <c r="B27" s="118" t="s">
        <v>44</v>
      </c>
      <c r="C27" s="118"/>
      <c r="D27" s="118"/>
      <c r="E27" s="118"/>
      <c r="F27" s="118"/>
      <c r="G27" s="118"/>
      <c r="H27" s="118"/>
    </row>
    <row r="28" spans="1:8" s="36" customFormat="1" ht="13.8">
      <c r="A28" s="53"/>
      <c r="B28" s="53"/>
      <c r="C28" s="53"/>
      <c r="D28" s="53"/>
      <c r="E28" s="53"/>
      <c r="F28" s="53"/>
      <c r="G28" s="53"/>
      <c r="H28" s="53"/>
    </row>
    <row r="29" spans="1:8" s="36" customFormat="1" ht="13.8">
      <c r="A29" s="53"/>
      <c r="B29" s="53"/>
      <c r="C29" s="53"/>
      <c r="D29" s="53"/>
      <c r="E29" s="53"/>
      <c r="F29" s="53"/>
      <c r="G29" s="53"/>
      <c r="H29" s="53"/>
    </row>
    <row r="30" spans="1:8" s="36" customFormat="1" ht="13.8"/>
    <row r="31" spans="1:8" s="36" customFormat="1" ht="13.8"/>
    <row r="32" spans="1:8" s="36" customFormat="1" ht="13.8"/>
    <row r="33" s="36" customFormat="1" ht="13.8"/>
    <row r="34" s="36" customFormat="1" ht="13.8"/>
    <row r="35" s="36" customFormat="1" ht="13.8"/>
    <row r="36" s="36" customFormat="1" ht="13.8"/>
    <row r="37" s="36" customFormat="1" ht="13.8"/>
    <row r="38" s="36" customFormat="1" ht="13.8"/>
    <row r="39" s="36" customFormat="1" ht="13.8"/>
    <row r="40" s="36" customFormat="1" ht="13.8"/>
    <row r="41" s="36" customFormat="1" ht="13.8"/>
    <row r="42" s="36" customFormat="1" ht="13.8"/>
    <row r="43" s="36" customFormat="1" ht="13.8"/>
    <row r="44" s="36" customFormat="1" ht="13.8"/>
    <row r="45" s="36" customFormat="1" ht="13.8"/>
    <row r="46" s="36" customFormat="1" ht="13.8"/>
    <row r="47" s="36" customFormat="1" ht="13.8"/>
  </sheetData>
  <mergeCells count="13">
    <mergeCell ref="A15:A16"/>
    <mergeCell ref="A8:H8"/>
    <mergeCell ref="A9:H9"/>
    <mergeCell ref="A11:A12"/>
    <mergeCell ref="B11:B12"/>
    <mergeCell ref="C11:E11"/>
    <mergeCell ref="F11:H11"/>
    <mergeCell ref="A13:A14"/>
    <mergeCell ref="A17:A18"/>
    <mergeCell ref="A19:A20"/>
    <mergeCell ref="A21:A22"/>
    <mergeCell ref="B25:H25"/>
    <mergeCell ref="B27:H2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3</vt:lpstr>
      <vt:lpstr>4</vt:lpstr>
      <vt:lpstr>5</vt:lpstr>
      <vt:lpstr>6</vt:lpstr>
      <vt:lpstr>7</vt:lpstr>
      <vt:lpstr>8</vt:lpstr>
      <vt:lpstr>9</vt:lpstr>
      <vt:lpstr>'3'!Область_печати</vt:lpstr>
      <vt:lpstr>'4'!Область_печати</vt:lpstr>
      <vt:lpstr>'5'!Область_печати</vt:lpstr>
      <vt:lpstr>'6'!Область_печати</vt:lpstr>
    </vt:vector>
  </TitlesOfParts>
  <Company>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Сарапулова Людмила Владимировна</dc:creator>
  <cp:lastModifiedBy>Киреенко Татьяна Владимировна</cp:lastModifiedBy>
  <cp:lastPrinted>2016-10-10T23:07:09Z</cp:lastPrinted>
  <dcterms:created xsi:type="dcterms:W3CDTF">2015-09-27T23:10:48Z</dcterms:created>
  <dcterms:modified xsi:type="dcterms:W3CDTF">2017-10-18T04:19:44Z</dcterms:modified>
</cp:coreProperties>
</file>