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ХЭС" sheetId="1" r:id="rId1"/>
    <sheet name="1.2. ХЭС" sheetId="2" r:id="rId2"/>
  </sheets>
  <externalReferences>
    <externalReference r:id="rId3"/>
  </externalReference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ХЭС'!$B$2:$O$53</definedName>
    <definedName name="_xlnm.Print_Area" localSheetId="1">'1.2. ХЭС'!$B$2:$Q$98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J63" i="2"/>
  <c r="I63" i="2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I59" i="2"/>
  <c r="J59" i="2" s="1"/>
  <c r="E59" i="2"/>
  <c r="K58" i="2"/>
  <c r="E58" i="2"/>
  <c r="K57" i="2"/>
  <c r="I57" i="2"/>
  <c r="J57" i="2" s="1"/>
  <c r="E57" i="2"/>
  <c r="K56" i="2"/>
  <c r="E56" i="2"/>
  <c r="K55" i="2"/>
  <c r="H55" i="2"/>
  <c r="G55" i="2"/>
  <c r="I55" i="2" s="1"/>
  <c r="F55" i="2"/>
  <c r="E55" i="2"/>
  <c r="K54" i="2"/>
  <c r="E54" i="2"/>
  <c r="K53" i="2"/>
  <c r="I53" i="2"/>
  <c r="J53" i="2" s="1"/>
  <c r="E53" i="2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H54" i="2" s="1"/>
  <c r="G47" i="2"/>
  <c r="I47" i="2" s="1"/>
  <c r="F47" i="2"/>
  <c r="F54" i="2" s="1"/>
  <c r="E47" i="2"/>
  <c r="K46" i="2"/>
  <c r="I46" i="2"/>
  <c r="J46" i="2" s="1"/>
  <c r="E46" i="2"/>
  <c r="K45" i="2"/>
  <c r="I45" i="2"/>
  <c r="J45" i="2" s="1"/>
  <c r="E45" i="2"/>
  <c r="K44" i="2"/>
  <c r="I44" i="2"/>
  <c r="J44" i="2" s="1"/>
  <c r="E44" i="2"/>
  <c r="K43" i="2"/>
  <c r="H43" i="2"/>
  <c r="G43" i="2"/>
  <c r="I43" i="2" s="1"/>
  <c r="F43" i="2"/>
  <c r="J43" i="2" s="1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J37" i="2" s="1"/>
  <c r="E37" i="2"/>
  <c r="K36" i="2"/>
  <c r="I36" i="2"/>
  <c r="J36" i="2" s="1"/>
  <c r="E36" i="2"/>
  <c r="K35" i="2"/>
  <c r="I35" i="2"/>
  <c r="J35" i="2" s="1"/>
  <c r="E35" i="2"/>
  <c r="K34" i="2"/>
  <c r="I34" i="2"/>
  <c r="J34" i="2" s="1"/>
  <c r="E34" i="2"/>
  <c r="K33" i="2"/>
  <c r="H33" i="2"/>
  <c r="G33" i="2"/>
  <c r="I33" i="2" s="1"/>
  <c r="F33" i="2"/>
  <c r="J33" i="2" s="1"/>
  <c r="E33" i="2"/>
  <c r="K32" i="2"/>
  <c r="I32" i="2"/>
  <c r="E32" i="2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E28" i="2"/>
  <c r="K27" i="2"/>
  <c r="I27" i="2"/>
  <c r="J27" i="2" s="1"/>
  <c r="E27" i="2"/>
  <c r="K26" i="2"/>
  <c r="I26" i="2"/>
  <c r="J26" i="2" s="1"/>
  <c r="E26" i="2"/>
  <c r="K25" i="2"/>
  <c r="I25" i="2"/>
  <c r="J25" i="2" s="1"/>
  <c r="E25" i="2"/>
  <c r="K24" i="2"/>
  <c r="I24" i="2"/>
  <c r="J24" i="2" s="1"/>
  <c r="E24" i="2"/>
  <c r="K23" i="2"/>
  <c r="I23" i="2"/>
  <c r="J23" i="2" s="1"/>
  <c r="E23" i="2"/>
  <c r="K22" i="2"/>
  <c r="H22" i="2"/>
  <c r="G22" i="2"/>
  <c r="I22" i="2" s="1"/>
  <c r="F22" i="2"/>
  <c r="E22" i="2"/>
  <c r="K21" i="2"/>
  <c r="J21" i="2"/>
  <c r="I21" i="2"/>
  <c r="E21" i="2"/>
  <c r="K20" i="2"/>
  <c r="H20" i="2"/>
  <c r="H48" i="2" s="1"/>
  <c r="H19" i="2" s="1"/>
  <c r="G20" i="2"/>
  <c r="I20" i="2" s="1"/>
  <c r="F20" i="2"/>
  <c r="F48" i="2" s="1"/>
  <c r="E20" i="2"/>
  <c r="K19" i="2"/>
  <c r="E19" i="2"/>
  <c r="K16" i="2"/>
  <c r="E16" i="2"/>
  <c r="M14" i="2"/>
  <c r="F14" i="2"/>
  <c r="J34" i="1"/>
  <c r="E34" i="1"/>
  <c r="J33" i="1"/>
  <c r="I33" i="1"/>
  <c r="E33" i="1"/>
  <c r="J32" i="1"/>
  <c r="E32" i="1"/>
  <c r="J31" i="1"/>
  <c r="E31" i="1"/>
  <c r="J30" i="1"/>
  <c r="I30" i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E24" i="1"/>
  <c r="J23" i="1"/>
  <c r="E23" i="1"/>
  <c r="J22" i="1"/>
  <c r="I22" i="1"/>
  <c r="E22" i="1"/>
  <c r="J21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E20" i="1"/>
  <c r="J19" i="1"/>
  <c r="I19" i="1"/>
  <c r="I21" i="1" s="1"/>
  <c r="I24" i="1" s="1"/>
  <c r="I29" i="1" s="1"/>
  <c r="I31" i="1" s="1"/>
  <c r="E19" i="1"/>
  <c r="J16" i="1"/>
  <c r="E16" i="1"/>
  <c r="J14" i="1"/>
  <c r="J22" i="2" l="1"/>
  <c r="J28" i="2"/>
  <c r="J55" i="2"/>
  <c r="F19" i="2"/>
  <c r="H58" i="2"/>
  <c r="F49" i="2"/>
  <c r="H49" i="2"/>
  <c r="J20" i="2"/>
  <c r="J32" i="2"/>
  <c r="J47" i="2"/>
  <c r="G48" i="2"/>
  <c r="G54" i="2"/>
  <c r="G49" i="2" l="1"/>
  <c r="I49" i="2" s="1"/>
  <c r="I54" i="2"/>
  <c r="J54" i="2" s="1"/>
  <c r="J49" i="2"/>
  <c r="I48" i="2"/>
  <c r="J48" i="2" s="1"/>
  <c r="G19" i="2"/>
  <c r="F58" i="2"/>
  <c r="G58" i="2" l="1"/>
  <c r="I58" i="2" s="1"/>
  <c r="J58" i="2" s="1"/>
  <c r="I19" i="2"/>
  <c r="J19" i="2" s="1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<sst xmlns="http://schemas.openxmlformats.org/spreadsheetml/2006/main" count="388" uniqueCount="176">
  <si>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</si>
  <si>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</si>
  <si>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</si>
  <si>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</si>
  <si>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</si>
  <si>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</si>
  <si>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</si>
  <si>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</si>
  <si>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</si>
  <si>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</si>
  <si>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</si>
  <si>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</si>
  <si>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</si>
  <si>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</si>
  <si>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</si>
  <si>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</si>
  <si>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</si>
  <si>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</si>
  <si>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</si>
  <si>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</si>
  <si>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</si>
  <si>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</si>
  <si>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</si>
  <si>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</si>
  <si>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</si>
  <si>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</si>
  <si>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</si>
  <si>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</si>
  <si>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</si>
  <si>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</si>
  <si>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</si>
  <si>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</si>
  <si>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</si>
  <si>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</si>
  <si>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</si>
  <si>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</si>
  <si>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</si>
  <si>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</si>
  <si>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</si>
  <si>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</si>
  <si>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</si>
  <si>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</si>
  <si>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</si>
  <si>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</si>
  <si>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</si>
  <si>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</si>
  <si>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</si>
  <si>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</si>
  <si>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</si>
  <si>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</si>
  <si>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</si>
  <si>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</si>
  <si>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</si>
  <si>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</si>
  <si>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</si>
  <si>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</si>
  <si>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</si>
  <si>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</si>
  <si>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</si>
  <si>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</si>
  <si>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</si>
  <si>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</si>
  <si>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</si>
  <si>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</si>
  <si>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</si>
  <si>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</si>
  <si>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</si>
  <si>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</si>
  <si>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</si>
  <si>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</si>
  <si>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</si>
  <si>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</si>
  <si>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</si>
  <si>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</si>
  <si>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</si>
  <si>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</si>
  <si>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</si>
  <si>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</si>
  <si>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</si>
  <si>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</si>
  <si>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</si>
  <si>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</si>
  <si>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</si>
  <si>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</si>
  <si>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</si>
  <si>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</si>
  <si>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</si>
  <si>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</si>
  <si>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</si>
  <si>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В соответствии с Учетной политикой по бухгалтерскому учету ОАО "ДРСК" на соответствующий год.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</si>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</sst>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4" fontId="6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6%20&#1084;&#1077;&#1089;&#1103;&#1094;&#1077;&#1074;%202015/&#1058;&#1072;&#1073;&#1083;&#1080;&#1094;&#1099;%201.1%20&#1080;%201.2_1%20&#1082;&#1074;.%202014%20-6%20&#1084;&#1077;&#1089;.%202015%20&#1075;&#1075;.%20-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J16" t="str">
            <v>За аналогичный период предыдущего года, всего по предприятию (6 месяцев 2014 г.факт)</v>
          </cell>
        </row>
        <row r="19">
          <cell r="E19">
            <v>12887422.11871391</v>
          </cell>
          <cell r="J19">
            <v>12635625.532753</v>
          </cell>
        </row>
        <row r="20">
          <cell r="E20">
            <v>12188154.43778</v>
          </cell>
          <cell r="J20">
            <v>11359454.937349999</v>
          </cell>
        </row>
        <row r="21">
          <cell r="E21">
            <v>699267.68093390949</v>
          </cell>
          <cell r="J21">
            <v>1276170.595403</v>
          </cell>
        </row>
        <row r="22">
          <cell r="E22">
            <v>31625.096319999997</v>
          </cell>
          <cell r="J22">
            <v>395.61381999999998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667642.58461390948</v>
          </cell>
          <cell r="J24">
            <v>1275774.9815829999</v>
          </cell>
        </row>
        <row r="25">
          <cell r="E25">
            <v>25739.228940000001</v>
          </cell>
          <cell r="J25">
            <v>31224.125049999999</v>
          </cell>
        </row>
        <row r="26">
          <cell r="E26">
            <v>615383.53943999996</v>
          </cell>
          <cell r="J26">
            <v>391836.1</v>
          </cell>
        </row>
        <row r="27">
          <cell r="E27">
            <v>131721.52477000005</v>
          </cell>
          <cell r="J27">
            <v>113211.58274</v>
          </cell>
        </row>
        <row r="28">
          <cell r="E28">
            <v>488856.33906000014</v>
          </cell>
          <cell r="J28">
            <v>211690.51762067</v>
          </cell>
        </row>
        <row r="29">
          <cell r="E29">
            <v>-279136.54017609055</v>
          </cell>
          <cell r="J29">
            <v>816684.07175233099</v>
          </cell>
        </row>
        <row r="30">
          <cell r="E30">
            <v>37517.707654251324</v>
          </cell>
          <cell r="J30">
            <v>275351.71081550198</v>
          </cell>
        </row>
        <row r="31">
          <cell r="E31">
            <v>-316654.24783034186</v>
          </cell>
          <cell r="J31">
            <v>541332.36093682796</v>
          </cell>
        </row>
        <row r="33">
          <cell r="E33">
            <v>4825.1000000000004</v>
          </cell>
          <cell r="J33">
            <v>3370.77</v>
          </cell>
        </row>
        <row r="34">
          <cell r="E34">
            <v>48843.725149999998</v>
          </cell>
          <cell r="J34">
            <v>4928.7481299999999</v>
          </cell>
        </row>
        <row r="46">
          <cell r="B46" t="str">
            <v>И.о. Генерального директора</v>
          </cell>
          <cell r="N46" t="str">
            <v>А.Г. Палей</v>
          </cell>
        </row>
      </sheetData>
      <sheetData sheetId="1">
        <row r="14">
          <cell r="M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K16" t="str">
            <v>За аналогичный период предыдущего года, всего по предприятию (6 месяцев 2014 г.факт)</v>
          </cell>
        </row>
        <row r="19">
          <cell r="E19">
            <v>12835163.07354</v>
          </cell>
          <cell r="K19">
            <v>11751686.65117</v>
          </cell>
        </row>
        <row r="20">
          <cell r="E20">
            <v>2293908.6379399598</v>
          </cell>
          <cell r="K20">
            <v>1823805.3460200001</v>
          </cell>
        </row>
        <row r="21">
          <cell r="E21">
            <v>287757.25899999996</v>
          </cell>
          <cell r="K21">
            <v>196003.39064</v>
          </cell>
        </row>
        <row r="22">
          <cell r="E22">
            <v>1853632.6010299595</v>
          </cell>
          <cell r="K22">
            <v>1484950.5570100001</v>
          </cell>
        </row>
        <row r="23">
          <cell r="E23">
            <v>563407.62167652324</v>
          </cell>
          <cell r="K23">
            <v>443805.87832122698</v>
          </cell>
        </row>
        <row r="24">
          <cell r="E24">
            <v>383629.05283941637</v>
          </cell>
          <cell r="K24">
            <v>317171.53494110802</v>
          </cell>
        </row>
        <row r="25">
          <cell r="E25">
            <v>387815.79469781398</v>
          </cell>
          <cell r="K25">
            <v>311600.62375038501</v>
          </cell>
        </row>
        <row r="26">
          <cell r="E26">
            <v>518780.13181620603</v>
          </cell>
          <cell r="K26">
            <v>412372.51999728102</v>
          </cell>
        </row>
        <row r="27">
          <cell r="E27">
            <v>152518.77791</v>
          </cell>
          <cell r="K27">
            <v>142851.39837000001</v>
          </cell>
        </row>
        <row r="28">
          <cell r="E28">
            <v>4992437.5547500001</v>
          </cell>
          <cell r="K28">
            <v>5172458.3023800002</v>
          </cell>
        </row>
        <row r="29">
          <cell r="E29">
            <v>17578.955179999997</v>
          </cell>
          <cell r="K29">
            <v>12257.43123</v>
          </cell>
        </row>
        <row r="30">
          <cell r="E30">
            <v>2443174.4839400002</v>
          </cell>
          <cell r="K30">
            <v>2467741.2242100001</v>
          </cell>
        </row>
        <row r="31">
          <cell r="E31">
            <v>2405016.9971500002</v>
          </cell>
          <cell r="K31">
            <v>2616669.44</v>
          </cell>
        </row>
        <row r="32">
          <cell r="E32">
            <v>126667.11848</v>
          </cell>
          <cell r="K32">
            <v>75790.206940000004</v>
          </cell>
        </row>
        <row r="33">
          <cell r="E33">
            <v>2574184.3788300022</v>
          </cell>
          <cell r="K33">
            <v>2155653.2428700002</v>
          </cell>
        </row>
        <row r="34">
          <cell r="E34">
            <v>721151.542344596</v>
          </cell>
          <cell r="K34">
            <v>625302.28346262104</v>
          </cell>
        </row>
        <row r="35">
          <cell r="E35">
            <v>743097.285063916</v>
          </cell>
          <cell r="K35">
            <v>617676.64878199098</v>
          </cell>
        </row>
        <row r="36">
          <cell r="E36">
            <v>1109935.55142149</v>
          </cell>
          <cell r="K36">
            <v>912674.31062538805</v>
          </cell>
        </row>
        <row r="37">
          <cell r="E37">
            <v>7305.4650000000001</v>
          </cell>
          <cell r="K37">
            <v>7108.4035000000003</v>
          </cell>
        </row>
        <row r="38">
          <cell r="E38">
            <v>1197.4849999999999</v>
          </cell>
          <cell r="K38">
            <v>1175.5540000000001</v>
          </cell>
        </row>
        <row r="39">
          <cell r="E39">
            <v>1901.335</v>
          </cell>
          <cell r="K39">
            <v>1850.837</v>
          </cell>
        </row>
        <row r="40">
          <cell r="E40">
            <v>4206.6450000000004</v>
          </cell>
          <cell r="K40">
            <v>4082.0124999999998</v>
          </cell>
        </row>
        <row r="41">
          <cell r="E41">
            <v>758890.20070000004</v>
          </cell>
          <cell r="K41">
            <v>629100.65402000002</v>
          </cell>
        </row>
        <row r="42">
          <cell r="E42">
            <v>1020777.7857100001</v>
          </cell>
          <cell r="K42">
            <v>1098965.5214199999</v>
          </cell>
        </row>
        <row r="43">
          <cell r="E43">
            <v>136100.84101</v>
          </cell>
          <cell r="K43">
            <v>113162.48341</v>
          </cell>
        </row>
        <row r="44">
          <cell r="E44">
            <v>136100.84101</v>
          </cell>
          <cell r="K44">
            <v>113162.48341</v>
          </cell>
        </row>
        <row r="46">
          <cell r="E46">
            <v>127664.85785999999</v>
          </cell>
          <cell r="K46">
            <v>98147.335000000006</v>
          </cell>
        </row>
        <row r="47">
          <cell r="E47">
            <v>615383.53943999996</v>
          </cell>
          <cell r="K47">
            <v>391836.1</v>
          </cell>
        </row>
        <row r="48">
          <cell r="E48">
            <v>315815.27730003779</v>
          </cell>
          <cell r="K48">
            <v>268557.66604999901</v>
          </cell>
        </row>
        <row r="49">
          <cell r="E49">
            <v>1488856.3390600001</v>
          </cell>
          <cell r="K49">
            <v>211690.51762067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150720.91627999992</v>
          </cell>
          <cell r="K53">
            <v>115883.59864067</v>
          </cell>
        </row>
        <row r="54">
          <cell r="E54">
            <v>338135.42278000026</v>
          </cell>
          <cell r="K54">
            <v>95806.918979999697</v>
          </cell>
        </row>
        <row r="55">
          <cell r="E55">
            <v>37517.707654251324</v>
          </cell>
          <cell r="K55">
            <v>275351.71081550198</v>
          </cell>
        </row>
        <row r="57">
          <cell r="E57">
            <v>9518695.7599899992</v>
          </cell>
          <cell r="K57">
            <v>9109176.2348999996</v>
          </cell>
        </row>
        <row r="58">
          <cell r="E58">
            <v>3316467.313550001</v>
          </cell>
          <cell r="K58">
            <v>2642510.4162699999</v>
          </cell>
        </row>
        <row r="59">
          <cell r="E59">
            <v>956407.10340999998</v>
          </cell>
          <cell r="K59">
            <v>816117.56529000006</v>
          </cell>
        </row>
        <row r="60">
          <cell r="E60">
            <v>277405.68812999997</v>
          </cell>
          <cell r="K60">
            <v>247489.36801000001</v>
          </cell>
        </row>
        <row r="61">
          <cell r="E61">
            <v>52498.339670000001</v>
          </cell>
          <cell r="K61">
            <v>64323.347139999998</v>
          </cell>
        </row>
        <row r="62">
          <cell r="E62">
            <v>97107.449679999991</v>
          </cell>
          <cell r="K62">
            <v>105430.08411</v>
          </cell>
        </row>
        <row r="63">
          <cell r="E63">
            <v>126667.11848</v>
          </cell>
          <cell r="K63">
            <v>75790.23676</v>
          </cell>
        </row>
        <row r="64">
          <cell r="E64">
            <v>1132.7802999999913</v>
          </cell>
          <cell r="K64">
            <v>1945.7</v>
          </cell>
        </row>
        <row r="65">
          <cell r="E65">
            <v>87616.133000565198</v>
          </cell>
          <cell r="K65">
            <v>60522.531144250599</v>
          </cell>
        </row>
        <row r="76">
          <cell r="E76">
            <v>2930614.2343000001</v>
          </cell>
          <cell r="K76">
            <v>2369023.7200000002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37093187</v>
          </cell>
        </row>
        <row r="81">
          <cell r="E81">
            <v>6650026</v>
          </cell>
          <cell r="K81">
            <v>7043883</v>
          </cell>
        </row>
        <row r="82">
          <cell r="E82">
            <v>2311244.1187479999</v>
          </cell>
          <cell r="K82">
            <v>2942413.7705899999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view="pageBreakPreview" topLeftCell="A13" zoomScale="60" zoomScaleNormal="40" workbookViewId="0">
      <pane xSplit="4" ySplit="6" topLeftCell="E34" activePane="bottomRight" state="frozen"/>
      <selection activeCell="E39" sqref="E39"/>
      <selection pane="topRight" activeCell="E39" sqref="E39"/>
      <selection pane="bottomLeft" activeCell="E39" sqref="E39"/>
      <selection pane="bottomRight" activeCell="A54" sqref="A54:IV5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  <c r="M10" s="1" t="s">
        <v>9</v>
      </c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6 месяцев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(6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(6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12887422.11871391</v>
      </c>
      <c r="F19" s="21">
        <v>2967386.7077900008</v>
      </c>
      <c r="G19" s="22">
        <v>2796921.6937300009</v>
      </c>
      <c r="H19" s="22">
        <v>161619.09125999999</v>
      </c>
      <c r="I19" s="22">
        <f>F19-G19-H19</f>
        <v>8845.9227999999712</v>
      </c>
      <c r="J19" s="21">
        <f>'[1]1.1. АЭС'!J19</f>
        <v>12635625.532753</v>
      </c>
      <c r="K19" s="21">
        <v>2873991.8424499999</v>
      </c>
      <c r="L19" s="22">
        <v>2854338.11925</v>
      </c>
      <c r="M19" s="22">
        <v>9642.8132000000005</v>
      </c>
      <c r="N19" s="22">
        <v>10010.9099999999</v>
      </c>
      <c r="O19" s="23" t="s">
        <v>30</v>
      </c>
      <c r="P19" s="24"/>
      <c r="Q19" s="24"/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12188154.43778</v>
      </c>
      <c r="F20" s="21">
        <v>2797618.9812600007</v>
      </c>
      <c r="G20" s="22">
        <v>2770070.8985099997</v>
      </c>
      <c r="H20" s="22">
        <v>19984.329680000003</v>
      </c>
      <c r="I20" s="22">
        <f>F20-G20-H20</f>
        <v>7563.7530700009884</v>
      </c>
      <c r="J20" s="21">
        <f>'[1]1.1. АЭС'!J20</f>
        <v>11359454.937349999</v>
      </c>
      <c r="K20" s="21">
        <v>2563344.19</v>
      </c>
      <c r="L20" s="21">
        <v>2544469.6800000002</v>
      </c>
      <c r="M20" s="21">
        <v>12651.49</v>
      </c>
      <c r="N20" s="22">
        <v>6223.0200000002396</v>
      </c>
      <c r="O20" s="25"/>
      <c r="P20" s="24"/>
      <c r="Q20" s="24"/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699267.68093390949</v>
      </c>
      <c r="F21" s="21">
        <f>F19-F20</f>
        <v>169767.7265300001</v>
      </c>
      <c r="G21" s="22">
        <f>G19-G20</f>
        <v>26850.795220001135</v>
      </c>
      <c r="H21" s="22">
        <f>H19-H20</f>
        <v>141634.76157999999</v>
      </c>
      <c r="I21" s="22">
        <f>I19-I20</f>
        <v>1282.1697299989828</v>
      </c>
      <c r="J21" s="21">
        <f>'[1]1.1. АЭС'!J21</f>
        <v>1276170.595403</v>
      </c>
      <c r="K21" s="21">
        <v>310647.652449999</v>
      </c>
      <c r="L21" s="22">
        <v>309868.43925</v>
      </c>
      <c r="M21" s="22">
        <v>-3008.6768000000002</v>
      </c>
      <c r="N21" s="22">
        <v>3787.8899999996502</v>
      </c>
      <c r="O21" s="17" t="s">
        <v>35</v>
      </c>
      <c r="P21" s="24"/>
      <c r="Q21" s="24"/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31625.096319999997</v>
      </c>
      <c r="F22" s="21">
        <v>0</v>
      </c>
      <c r="G22" s="21"/>
      <c r="H22" s="21"/>
      <c r="I22" s="22">
        <f>F22-G22-H22</f>
        <v>0</v>
      </c>
      <c r="J22" s="21">
        <f>'[1]1.1. АЭС'!J22</f>
        <v>395.61381999999998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667642.58461390948</v>
      </c>
      <c r="F24" s="21">
        <f>F21-F22</f>
        <v>169767.7265300001</v>
      </c>
      <c r="G24" s="22">
        <f>G21-G22</f>
        <v>26850.795220001135</v>
      </c>
      <c r="H24" s="22">
        <f>H21-H22</f>
        <v>141634.76157999999</v>
      </c>
      <c r="I24" s="22">
        <f>I21-I22</f>
        <v>1282.1697299989828</v>
      </c>
      <c r="J24" s="21">
        <f>'[1]1.1. АЭС'!J24</f>
        <v>1275774.9815829999</v>
      </c>
      <c r="K24" s="21">
        <v>310647.652449999</v>
      </c>
      <c r="L24" s="22">
        <v>309868.43925</v>
      </c>
      <c r="M24" s="22">
        <v>-3008.6768000000002</v>
      </c>
      <c r="N24" s="22">
        <v>3787.8899999996502</v>
      </c>
      <c r="O24" s="17" t="s">
        <v>35</v>
      </c>
      <c r="P24" s="24"/>
      <c r="Q24" s="24"/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25739.228940000001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31224.125049999999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/>
      <c r="Q25" s="24"/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615383.53943999996</v>
      </c>
      <c r="F26" s="21">
        <v>77459.100000000006</v>
      </c>
      <c r="G26" s="21">
        <v>76795.206999999995</v>
      </c>
      <c r="H26" s="21">
        <v>663.89300000000003</v>
      </c>
      <c r="I26" s="22">
        <f>F26-G26-H26</f>
        <v>1.0913936421275139E-11</v>
      </c>
      <c r="J26" s="21">
        <f>'[1]1.1. АЭС'!J26</f>
        <v>391836.1</v>
      </c>
      <c r="K26" s="21">
        <v>49441.32</v>
      </c>
      <c r="L26" s="22">
        <v>49441.32</v>
      </c>
      <c r="M26" s="22">
        <v>0</v>
      </c>
      <c r="N26" s="22">
        <v>0</v>
      </c>
      <c r="O26" s="17" t="s">
        <v>47</v>
      </c>
      <c r="P26" s="24"/>
      <c r="Q26" s="24"/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131721.52477000005</v>
      </c>
      <c r="F27" s="21">
        <v>9721.1446347457622</v>
      </c>
      <c r="G27" s="21">
        <v>1641.8656647457628</v>
      </c>
      <c r="H27" s="21">
        <v>2.3599999999999999E-2</v>
      </c>
      <c r="I27" s="22">
        <f>F27-G27-H27</f>
        <v>8079.2553699999989</v>
      </c>
      <c r="J27" s="21">
        <f>'[1]1.1. АЭС'!J27</f>
        <v>113211.58274</v>
      </c>
      <c r="K27" s="21">
        <v>17485.89</v>
      </c>
      <c r="L27" s="21">
        <v>842.36</v>
      </c>
      <c r="M27" s="21">
        <v>0</v>
      </c>
      <c r="N27" s="22">
        <v>16643.53</v>
      </c>
      <c r="O27" s="23" t="s">
        <v>50</v>
      </c>
      <c r="P27" s="24"/>
      <c r="Q27" s="24"/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488856.33906000014</v>
      </c>
      <c r="F28" s="21">
        <v>35823.037790847506</v>
      </c>
      <c r="G28" s="21">
        <v>34199.706358149349</v>
      </c>
      <c r="H28" s="21">
        <v>115.2322955468604</v>
      </c>
      <c r="I28" s="22">
        <f>F28-G28-H28</f>
        <v>1508.099137151296</v>
      </c>
      <c r="J28" s="21">
        <f>'[1]1.1. АЭС'!J28</f>
        <v>211690.51762067</v>
      </c>
      <c r="K28" s="21">
        <v>30080.5844732937</v>
      </c>
      <c r="L28" s="21">
        <v>23819.692755530199</v>
      </c>
      <c r="M28" s="21">
        <v>0</v>
      </c>
      <c r="N28" s="22">
        <v>6260.8917177634603</v>
      </c>
      <c r="O28" s="25"/>
      <c r="P28" s="24"/>
      <c r="Q28" s="24"/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-279136.54017609055</v>
      </c>
      <c r="F29" s="21">
        <f>F24+F25+F27-F26-F28</f>
        <v>66206.733373898343</v>
      </c>
      <c r="G29" s="22">
        <f>G24+G25+G27-G26-G28</f>
        <v>-82502.252473402448</v>
      </c>
      <c r="H29" s="22">
        <f>H24+H25+H27-H26-H28</f>
        <v>140855.65988445311</v>
      </c>
      <c r="I29" s="22">
        <f>I24+I25+I27-I26-I28</f>
        <v>7853.3259628476753</v>
      </c>
      <c r="J29" s="21">
        <f>'[1]1.1. АЭС'!J29</f>
        <v>816684.07175233099</v>
      </c>
      <c r="K29" s="21">
        <v>248611.637976706</v>
      </c>
      <c r="L29" s="22">
        <v>237449.78649447</v>
      </c>
      <c r="M29" s="22">
        <v>-3008.6768000000002</v>
      </c>
      <c r="N29" s="22">
        <v>14170.528282236201</v>
      </c>
      <c r="O29" s="17" t="s">
        <v>35</v>
      </c>
      <c r="P29" s="24"/>
      <c r="Q29" s="24"/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37517.707654251324</v>
      </c>
      <c r="F30" s="21">
        <v>35013.331130205937</v>
      </c>
      <c r="G30" s="22">
        <v>3876.4058291803599</v>
      </c>
      <c r="H30" s="22">
        <v>28891.931796636101</v>
      </c>
      <c r="I30" s="22">
        <f>F30-G30-H30</f>
        <v>2244.9935043894766</v>
      </c>
      <c r="J30" s="21">
        <f>'[1]1.1. АЭС'!J30</f>
        <v>275351.71081550198</v>
      </c>
      <c r="K30" s="21">
        <v>76623.843431999994</v>
      </c>
      <c r="L30" s="22">
        <v>72062.063707975205</v>
      </c>
      <c r="M30" s="22">
        <v>-174.72523890194</v>
      </c>
      <c r="N30" s="22">
        <v>4736.5049629267196</v>
      </c>
      <c r="O30" s="17"/>
      <c r="P30" s="24"/>
      <c r="Q30" s="24"/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-316654.24783034186</v>
      </c>
      <c r="F31" s="21">
        <f>F29-F30</f>
        <v>31193.402243692406</v>
      </c>
      <c r="G31" s="22">
        <f>G29-G30</f>
        <v>-86378.658302582815</v>
      </c>
      <c r="H31" s="22">
        <f>H29-H30</f>
        <v>111963.72808781701</v>
      </c>
      <c r="I31" s="22">
        <f>I29-I30</f>
        <v>5608.3324584581987</v>
      </c>
      <c r="J31" s="21">
        <f>'[1]1.1. АЭС'!J31</f>
        <v>541332.36093682796</v>
      </c>
      <c r="K31" s="21">
        <v>171987.794544706</v>
      </c>
      <c r="L31" s="22">
        <v>165387.72278649401</v>
      </c>
      <c r="M31" s="22">
        <v>-2833.9515610980602</v>
      </c>
      <c r="N31" s="22">
        <v>9434.02331930947</v>
      </c>
      <c r="O31" s="17" t="s">
        <v>35</v>
      </c>
      <c r="P31" s="24"/>
      <c r="Q31" s="24"/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4825.1000000000004</v>
      </c>
      <c r="F33" s="21">
        <v>1898.93</v>
      </c>
      <c r="G33" s="21">
        <v>0</v>
      </c>
      <c r="H33" s="21">
        <v>226.36</v>
      </c>
      <c r="I33" s="22">
        <f>F33-G33-H33</f>
        <v>1672.5700000000002</v>
      </c>
      <c r="J33" s="21">
        <f>'[1]1.1. АЭС'!J33</f>
        <v>3370.77</v>
      </c>
      <c r="K33" s="21">
        <v>1780.47</v>
      </c>
      <c r="L33" s="21">
        <v>0</v>
      </c>
      <c r="M33" s="21">
        <v>0</v>
      </c>
      <c r="N33" s="22">
        <v>1780.47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48843.725149999998</v>
      </c>
      <c r="F34" s="21">
        <v>54.381983898305407</v>
      </c>
      <c r="G34" s="21">
        <v>54.381983898305407</v>
      </c>
      <c r="H34" s="31" t="s">
        <v>35</v>
      </c>
      <c r="I34" s="31" t="s">
        <v>35</v>
      </c>
      <c r="J34" s="21">
        <f>'[1]1.1. АЭС'!J34</f>
        <v>4928.7481299999999</v>
      </c>
      <c r="K34" s="21">
        <v>-1044.98</v>
      </c>
      <c r="L34" s="21">
        <v>-1044.98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x14ac:dyDescent="0.3">
      <c r="D55" s="45"/>
      <c r="E55" s="46"/>
      <c r="F55" s="41"/>
      <c r="G55" s="41"/>
      <c r="H55" s="41"/>
      <c r="I55" s="41"/>
      <c r="J55" s="46"/>
      <c r="K55" s="41"/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tabSelected="1" view="pageBreakPreview" topLeftCell="A85" zoomScale="60" zoomScaleNormal="55" workbookViewId="0">
      <selection activeCell="A99" sqref="A99:IV109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6 месяцев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(6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(6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12835163.07354</v>
      </c>
      <c r="F19" s="73">
        <f>F20+F28+F33+F41+F42+F43+F46+F47+F48</f>
        <v>2875078.0812600008</v>
      </c>
      <c r="G19" s="74">
        <f>G20+G28+G33+G41+G42+G43+G46+G47+G48</f>
        <v>2846866.1055099997</v>
      </c>
      <c r="H19" s="75">
        <f>H20+H28+H33+H41+H42+H43+H46+H47+H48</f>
        <v>20648.222680000003</v>
      </c>
      <c r="I19" s="75">
        <f>G19+H19</f>
        <v>2867514.3281899998</v>
      </c>
      <c r="J19" s="76">
        <f>F19-I19</f>
        <v>7563.7530700010248</v>
      </c>
      <c r="K19" s="73">
        <f>'[1]1.2. АЭС'!K19</f>
        <v>11751686.65117</v>
      </c>
      <c r="L19" s="73">
        <v>2612785.5099999998</v>
      </c>
      <c r="M19" s="74">
        <v>2593911</v>
      </c>
      <c r="N19" s="75">
        <v>12651.49</v>
      </c>
      <c r="O19" s="75">
        <v>2606562.4900000002</v>
      </c>
      <c r="P19" s="76">
        <v>6223.0200000004797</v>
      </c>
      <c r="Q19" s="77" t="s">
        <v>89</v>
      </c>
    </row>
    <row r="20" spans="2:19" s="33" customFormat="1" ht="37.5" x14ac:dyDescent="0.3">
      <c r="B20" s="78" t="s">
        <v>90</v>
      </c>
      <c r="C20" s="79" t="s">
        <v>28</v>
      </c>
      <c r="D20" s="79" t="s">
        <v>54</v>
      </c>
      <c r="E20" s="80">
        <f>'[1]1.2. АЭС'!E20</f>
        <v>2293908.6379399598</v>
      </c>
      <c r="F20" s="80">
        <f>F21+F22+F27</f>
        <v>501045.25141170708</v>
      </c>
      <c r="G20" s="81">
        <f>G21+G22+G27</f>
        <v>500382.00060170703</v>
      </c>
      <c r="H20" s="21">
        <f>H21+H22+H27</f>
        <v>214.53699</v>
      </c>
      <c r="I20" s="21">
        <f t="shared" ref="I20:I54" si="0">G20+H20</f>
        <v>500596.53759170702</v>
      </c>
      <c r="J20" s="82">
        <f t="shared" ref="J20:J65" si="1">F20-I20</f>
        <v>448.7138200000627</v>
      </c>
      <c r="K20" s="80">
        <f>'[1]1.2. АЭС'!K20</f>
        <v>1823805.3460200001</v>
      </c>
      <c r="L20" s="80">
        <v>391200.2</v>
      </c>
      <c r="M20" s="83">
        <v>390722.16</v>
      </c>
      <c r="N20" s="21">
        <v>111.06</v>
      </c>
      <c r="O20" s="21">
        <v>390833.22</v>
      </c>
      <c r="P20" s="82">
        <v>366.98000000003998</v>
      </c>
      <c r="Q20" s="84"/>
      <c r="R20" s="85"/>
      <c r="S20" s="86"/>
    </row>
    <row r="21" spans="2:19" x14ac:dyDescent="0.3">
      <c r="B21" s="87" t="s">
        <v>91</v>
      </c>
      <c r="C21" s="88" t="s">
        <v>28</v>
      </c>
      <c r="D21" s="88" t="s">
        <v>92</v>
      </c>
      <c r="E21" s="89">
        <f>'[1]1.2. АЭС'!E21</f>
        <v>287757.25899999996</v>
      </c>
      <c r="F21" s="89">
        <v>30341.562369999996</v>
      </c>
      <c r="G21" s="90">
        <v>30021.450400000002</v>
      </c>
      <c r="H21" s="22">
        <v>99.55641</v>
      </c>
      <c r="I21" s="22">
        <f t="shared" si="0"/>
        <v>30121.006810000003</v>
      </c>
      <c r="J21" s="91">
        <f t="shared" si="1"/>
        <v>220.55555999999342</v>
      </c>
      <c r="K21" s="89">
        <f>'[1]1.2. АЭС'!K21</f>
        <v>196003.39064</v>
      </c>
      <c r="L21" s="89">
        <v>35133.29</v>
      </c>
      <c r="M21" s="92">
        <v>34892.870000000003</v>
      </c>
      <c r="N21" s="22">
        <v>60.15</v>
      </c>
      <c r="O21" s="22">
        <v>34953.019999999997</v>
      </c>
      <c r="P21" s="91">
        <v>180.269999999997</v>
      </c>
      <c r="Q21" s="84"/>
      <c r="R21" s="24"/>
      <c r="S21" s="24"/>
    </row>
    <row r="22" spans="2:19" ht="75" x14ac:dyDescent="0.3">
      <c r="B22" s="87" t="s">
        <v>93</v>
      </c>
      <c r="C22" s="88" t="s">
        <v>28</v>
      </c>
      <c r="D22" s="88" t="s">
        <v>94</v>
      </c>
      <c r="E22" s="89">
        <f>'[1]1.2. АЭС'!E22</f>
        <v>1853632.6010299595</v>
      </c>
      <c r="F22" s="89">
        <f>SUM(F23:F26)</f>
        <v>452380.54262170708</v>
      </c>
      <c r="G22" s="90">
        <f>SUM(G23:G26)</f>
        <v>452380.54262170708</v>
      </c>
      <c r="H22" s="22">
        <f>SUM(H23:H26)</f>
        <v>0</v>
      </c>
      <c r="I22" s="22">
        <f t="shared" si="0"/>
        <v>452380.54262170708</v>
      </c>
      <c r="J22" s="91">
        <f t="shared" si="1"/>
        <v>0</v>
      </c>
      <c r="K22" s="89">
        <f>'[1]1.2. АЭС'!K22</f>
        <v>1484950.5570100001</v>
      </c>
      <c r="L22" s="89">
        <v>339647.57</v>
      </c>
      <c r="M22" s="92">
        <v>339647.57</v>
      </c>
      <c r="N22" s="22">
        <v>0</v>
      </c>
      <c r="O22" s="22">
        <v>339647.57</v>
      </c>
      <c r="P22" s="91">
        <v>0</v>
      </c>
      <c r="Q22" s="93"/>
      <c r="R22" s="24"/>
      <c r="S22" s="24"/>
    </row>
    <row r="23" spans="2:19" x14ac:dyDescent="0.3">
      <c r="B23" s="94" t="s">
        <v>95</v>
      </c>
      <c r="C23" s="88" t="s">
        <v>28</v>
      </c>
      <c r="D23" s="88" t="s">
        <v>96</v>
      </c>
      <c r="E23" s="89">
        <f>'[1]1.2. АЭС'!E23</f>
        <v>563407.62167652324</v>
      </c>
      <c r="F23" s="89">
        <v>166391.33675396757</v>
      </c>
      <c r="G23" s="89">
        <v>166391.33675396757</v>
      </c>
      <c r="H23" s="89">
        <v>0</v>
      </c>
      <c r="I23" s="22">
        <f t="shared" si="0"/>
        <v>166391.33675396757</v>
      </c>
      <c r="J23" s="91">
        <f t="shared" si="1"/>
        <v>0</v>
      </c>
      <c r="K23" s="89">
        <f>'[1]1.2. АЭС'!K23</f>
        <v>443805.87832122698</v>
      </c>
      <c r="L23" s="89">
        <v>119651.12143216</v>
      </c>
      <c r="M23" s="89">
        <v>119651.12143216</v>
      </c>
      <c r="N23" s="89">
        <v>0</v>
      </c>
      <c r="O23" s="22">
        <v>119651.12143216</v>
      </c>
      <c r="P23" s="91">
        <v>0</v>
      </c>
      <c r="Q23" s="95" t="s">
        <v>97</v>
      </c>
    </row>
    <row r="24" spans="2:19" x14ac:dyDescent="0.3">
      <c r="B24" s="94" t="s">
        <v>98</v>
      </c>
      <c r="C24" s="88" t="s">
        <v>28</v>
      </c>
      <c r="D24" s="88" t="s">
        <v>96</v>
      </c>
      <c r="E24" s="89">
        <f>'[1]1.2. АЭС'!E24</f>
        <v>383629.05283941637</v>
      </c>
      <c r="F24" s="89">
        <v>115755.50824882514</v>
      </c>
      <c r="G24" s="89">
        <v>115755.50824882514</v>
      </c>
      <c r="H24" s="89">
        <v>0</v>
      </c>
      <c r="I24" s="22">
        <f t="shared" si="0"/>
        <v>115755.50824882514</v>
      </c>
      <c r="J24" s="91">
        <f t="shared" si="1"/>
        <v>0</v>
      </c>
      <c r="K24" s="89">
        <f>'[1]1.2. АЭС'!K24</f>
        <v>317171.53494110802</v>
      </c>
      <c r="L24" s="89">
        <v>93604.474169157504</v>
      </c>
      <c r="M24" s="89">
        <v>93604.474169157504</v>
      </c>
      <c r="N24" s="89">
        <v>0</v>
      </c>
      <c r="O24" s="22">
        <v>93604.474169157504</v>
      </c>
      <c r="P24" s="91">
        <v>0</v>
      </c>
      <c r="Q24" s="96"/>
    </row>
    <row r="25" spans="2:19" x14ac:dyDescent="0.3">
      <c r="B25" s="94" t="s">
        <v>99</v>
      </c>
      <c r="C25" s="88" t="s">
        <v>28</v>
      </c>
      <c r="D25" s="88" t="s">
        <v>96</v>
      </c>
      <c r="E25" s="89">
        <f>'[1]1.2. АЭС'!E25</f>
        <v>387815.79469781398</v>
      </c>
      <c r="F25" s="89">
        <v>91394.596188871001</v>
      </c>
      <c r="G25" s="89">
        <v>91394.596188871001</v>
      </c>
      <c r="H25" s="89">
        <v>0</v>
      </c>
      <c r="I25" s="22">
        <f t="shared" si="0"/>
        <v>91394.596188871001</v>
      </c>
      <c r="J25" s="91">
        <f t="shared" si="1"/>
        <v>0</v>
      </c>
      <c r="K25" s="89">
        <f>'[1]1.2. АЭС'!K25</f>
        <v>311600.62375038501</v>
      </c>
      <c r="L25" s="89">
        <v>75388.264861096395</v>
      </c>
      <c r="M25" s="89">
        <v>75388.264861096395</v>
      </c>
      <c r="N25" s="89">
        <v>0</v>
      </c>
      <c r="O25" s="22">
        <v>75388.264861096395</v>
      </c>
      <c r="P25" s="91">
        <v>0</v>
      </c>
      <c r="Q25" s="96"/>
    </row>
    <row r="26" spans="2:19" x14ac:dyDescent="0.3">
      <c r="B26" s="94" t="s">
        <v>100</v>
      </c>
      <c r="C26" s="88" t="s">
        <v>28</v>
      </c>
      <c r="D26" s="88" t="s">
        <v>96</v>
      </c>
      <c r="E26" s="89">
        <f>'[1]1.2. АЭС'!E26</f>
        <v>518780.13181620603</v>
      </c>
      <c r="F26" s="89">
        <v>78839.101430043345</v>
      </c>
      <c r="G26" s="89">
        <v>78839.101430043345</v>
      </c>
      <c r="H26" s="89">
        <v>0</v>
      </c>
      <c r="I26" s="22">
        <f t="shared" si="0"/>
        <v>78839.101430043345</v>
      </c>
      <c r="J26" s="91">
        <f t="shared" si="1"/>
        <v>0</v>
      </c>
      <c r="K26" s="89">
        <f>'[1]1.2. АЭС'!K26</f>
        <v>412372.51999728102</v>
      </c>
      <c r="L26" s="89">
        <v>51003.709537586197</v>
      </c>
      <c r="M26" s="89">
        <v>51003.709537586197</v>
      </c>
      <c r="N26" s="89">
        <v>0</v>
      </c>
      <c r="O26" s="22">
        <v>51003.709537586197</v>
      </c>
      <c r="P26" s="91">
        <v>0</v>
      </c>
      <c r="Q26" s="97"/>
    </row>
    <row r="27" spans="2:19" ht="37.5" x14ac:dyDescent="0.3">
      <c r="B27" s="87" t="s">
        <v>101</v>
      </c>
      <c r="C27" s="88" t="s">
        <v>28</v>
      </c>
      <c r="D27" s="88" t="s">
        <v>102</v>
      </c>
      <c r="E27" s="89">
        <f>'[1]1.2. АЭС'!E27</f>
        <v>152518.77791</v>
      </c>
      <c r="F27" s="89">
        <v>18323.146420000001</v>
      </c>
      <c r="G27" s="90">
        <v>17980.007579999998</v>
      </c>
      <c r="H27" s="22">
        <v>114.98058</v>
      </c>
      <c r="I27" s="22">
        <f t="shared" si="0"/>
        <v>18094.988159999997</v>
      </c>
      <c r="J27" s="91">
        <f t="shared" si="1"/>
        <v>228.15826000000379</v>
      </c>
      <c r="K27" s="89">
        <f>'[1]1.2. АЭС'!K27</f>
        <v>142851.39837000001</v>
      </c>
      <c r="L27" s="89">
        <v>16419.34</v>
      </c>
      <c r="M27" s="92">
        <v>16181.72</v>
      </c>
      <c r="N27" s="22">
        <v>50.91</v>
      </c>
      <c r="O27" s="22">
        <v>16232.63</v>
      </c>
      <c r="P27" s="91">
        <v>186.710000000001</v>
      </c>
      <c r="Q27" s="98" t="s">
        <v>89</v>
      </c>
      <c r="R27" s="24"/>
      <c r="S27" s="24"/>
    </row>
    <row r="28" spans="2:19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4992437.5547500001</v>
      </c>
      <c r="F28" s="80">
        <f>F29+F30+F31+F32</f>
        <v>1296584.7643200001</v>
      </c>
      <c r="G28" s="81">
        <f>G29+G30+G31+G32</f>
        <v>1296470.26217</v>
      </c>
      <c r="H28" s="21">
        <f>H29+H30+H31+H32</f>
        <v>55.534410000000001</v>
      </c>
      <c r="I28" s="21">
        <f t="shared" si="0"/>
        <v>1296525.7965800001</v>
      </c>
      <c r="J28" s="82">
        <f t="shared" si="1"/>
        <v>58.967739999992773</v>
      </c>
      <c r="K28" s="80">
        <f>'[1]1.2. АЭС'!K28</f>
        <v>5172458.3023800002</v>
      </c>
      <c r="L28" s="80">
        <v>1255227.06</v>
      </c>
      <c r="M28" s="83">
        <v>1255201.0900000001</v>
      </c>
      <c r="N28" s="21">
        <v>12.07</v>
      </c>
      <c r="O28" s="21">
        <v>1255213.1599999999</v>
      </c>
      <c r="P28" s="82">
        <v>13.9000000001397</v>
      </c>
      <c r="Q28" s="99"/>
    </row>
    <row r="29" spans="2:19" x14ac:dyDescent="0.3">
      <c r="B29" s="87" t="s">
        <v>104</v>
      </c>
      <c r="C29" s="88" t="s">
        <v>28</v>
      </c>
      <c r="D29" s="88" t="s">
        <v>105</v>
      </c>
      <c r="E29" s="89">
        <f>'[1]1.2. АЭС'!E29</f>
        <v>17578.955179999997</v>
      </c>
      <c r="F29" s="89">
        <v>3327.2065600000001</v>
      </c>
      <c r="G29" s="89">
        <v>3279.4500800000001</v>
      </c>
      <c r="H29" s="89">
        <v>30.974740000000004</v>
      </c>
      <c r="I29" s="21">
        <f t="shared" si="0"/>
        <v>3310.4248200000002</v>
      </c>
      <c r="J29" s="91">
        <f t="shared" si="1"/>
        <v>16.7817399999999</v>
      </c>
      <c r="K29" s="89">
        <f>'[1]1.2. АЭС'!K29</f>
        <v>12257.43123</v>
      </c>
      <c r="L29" s="89">
        <v>2501.7399999999998</v>
      </c>
      <c r="M29" s="92">
        <v>2482.27</v>
      </c>
      <c r="N29" s="22">
        <v>10.07</v>
      </c>
      <c r="O29" s="22">
        <v>2492.34</v>
      </c>
      <c r="P29" s="91">
        <v>9.3999999999996398</v>
      </c>
      <c r="Q29" s="99"/>
      <c r="R29" s="24"/>
      <c r="S29" s="24"/>
    </row>
    <row r="30" spans="2:19" x14ac:dyDescent="0.3">
      <c r="B30" s="87" t="s">
        <v>106</v>
      </c>
      <c r="C30" s="88" t="s">
        <v>28</v>
      </c>
      <c r="D30" s="88" t="s">
        <v>107</v>
      </c>
      <c r="E30" s="89">
        <f>'[1]1.2. АЭС'!E30</f>
        <v>2443174.4839400002</v>
      </c>
      <c r="F30" s="89">
        <v>204970.15368000002</v>
      </c>
      <c r="G30" s="90">
        <v>204970.15368000002</v>
      </c>
      <c r="H30" s="22">
        <v>0</v>
      </c>
      <c r="I30" s="22">
        <f t="shared" si="0"/>
        <v>204970.15368000002</v>
      </c>
      <c r="J30" s="91">
        <f t="shared" si="1"/>
        <v>0</v>
      </c>
      <c r="K30" s="89">
        <f>'[1]1.2. АЭС'!K30</f>
        <v>2467741.2242100001</v>
      </c>
      <c r="L30" s="89">
        <v>250854.63</v>
      </c>
      <c r="M30" s="92">
        <v>250854.63</v>
      </c>
      <c r="N30" s="22">
        <v>0</v>
      </c>
      <c r="O30" s="22">
        <v>250854.63</v>
      </c>
      <c r="P30" s="91">
        <v>0</v>
      </c>
      <c r="Q30" s="99"/>
      <c r="R30" s="24"/>
      <c r="S30" s="24"/>
    </row>
    <row r="31" spans="2:19" ht="37.5" x14ac:dyDescent="0.3">
      <c r="B31" s="87" t="s">
        <v>108</v>
      </c>
      <c r="C31" s="88" t="s">
        <v>28</v>
      </c>
      <c r="D31" s="88" t="s">
        <v>109</v>
      </c>
      <c r="E31" s="89">
        <f>'[1]1.2. АЭС'!E31</f>
        <v>2405016.9971500002</v>
      </c>
      <c r="F31" s="89">
        <v>1043109.20053</v>
      </c>
      <c r="G31" s="90">
        <v>1043109.20053</v>
      </c>
      <c r="H31" s="22">
        <v>0</v>
      </c>
      <c r="I31" s="22">
        <f t="shared" si="0"/>
        <v>1043109.20053</v>
      </c>
      <c r="J31" s="91">
        <f t="shared" si="1"/>
        <v>0</v>
      </c>
      <c r="K31" s="89">
        <f>'[1]1.2. АЭС'!K31</f>
        <v>2616669.44</v>
      </c>
      <c r="L31" s="89">
        <v>973394.56</v>
      </c>
      <c r="M31" s="92">
        <v>973394.56</v>
      </c>
      <c r="N31" s="22">
        <v>0</v>
      </c>
      <c r="O31" s="22">
        <v>973394.56</v>
      </c>
      <c r="P31" s="91">
        <v>0</v>
      </c>
      <c r="Q31" s="99"/>
      <c r="R31" s="24"/>
      <c r="S31" s="24"/>
    </row>
    <row r="32" spans="2:19" ht="42" customHeight="1" x14ac:dyDescent="0.3">
      <c r="B32" s="87" t="s">
        <v>110</v>
      </c>
      <c r="C32" s="88" t="s">
        <v>28</v>
      </c>
      <c r="D32" s="88" t="s">
        <v>111</v>
      </c>
      <c r="E32" s="89">
        <f>'[1]1.2. АЭС'!E32</f>
        <v>126667.11848</v>
      </c>
      <c r="F32" s="89">
        <v>45178.203549999998</v>
      </c>
      <c r="G32" s="90">
        <v>45111.457880000002</v>
      </c>
      <c r="H32" s="22">
        <v>24.559669999999997</v>
      </c>
      <c r="I32" s="22">
        <f t="shared" si="0"/>
        <v>45136.017550000004</v>
      </c>
      <c r="J32" s="91">
        <f t="shared" si="1"/>
        <v>42.185999999994237</v>
      </c>
      <c r="K32" s="89">
        <f>'[1]1.2. АЭС'!K32</f>
        <v>75790.206940000004</v>
      </c>
      <c r="L32" s="89">
        <v>28476.13</v>
      </c>
      <c r="M32" s="92">
        <v>28469.63</v>
      </c>
      <c r="N32" s="22">
        <v>2</v>
      </c>
      <c r="O32" s="22">
        <v>28471.63</v>
      </c>
      <c r="P32" s="91">
        <v>4.5</v>
      </c>
      <c r="Q32" s="99"/>
      <c r="R32" s="24"/>
      <c r="S32" s="24"/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2574184.3788300022</v>
      </c>
      <c r="F33" s="80">
        <f>F34+F35+F36</f>
        <v>457455.35531999997</v>
      </c>
      <c r="G33" s="81">
        <f>G34+G35+G36</f>
        <v>441548.52731999999</v>
      </c>
      <c r="H33" s="21">
        <f>H34+H35+H36</f>
        <v>11482.36118</v>
      </c>
      <c r="I33" s="21">
        <f t="shared" si="0"/>
        <v>453030.8885</v>
      </c>
      <c r="J33" s="82">
        <f t="shared" si="1"/>
        <v>4424.4668199999724</v>
      </c>
      <c r="K33" s="80">
        <f>'[1]1.2. АЭС'!K33</f>
        <v>2155653.2428700002</v>
      </c>
      <c r="L33" s="80">
        <v>390327.94</v>
      </c>
      <c r="M33" s="83">
        <v>378946.94</v>
      </c>
      <c r="N33" s="21">
        <v>7656.7</v>
      </c>
      <c r="O33" s="21">
        <v>386603.64</v>
      </c>
      <c r="P33" s="82">
        <v>3724.2999999999902</v>
      </c>
      <c r="Q33" s="100"/>
    </row>
    <row r="34" spans="2:19" x14ac:dyDescent="0.3">
      <c r="B34" s="94" t="s">
        <v>113</v>
      </c>
      <c r="C34" s="88" t="s">
        <v>28</v>
      </c>
      <c r="D34" s="88" t="s">
        <v>96</v>
      </c>
      <c r="E34" s="89">
        <f>'[1]1.2. АЭС'!E34</f>
        <v>721151.542344596</v>
      </c>
      <c r="F34" s="89">
        <v>108554.18</v>
      </c>
      <c r="G34" s="89">
        <v>104845.14</v>
      </c>
      <c r="H34" s="89">
        <v>3709.04</v>
      </c>
      <c r="I34" s="22">
        <f t="shared" si="0"/>
        <v>108554.18</v>
      </c>
      <c r="J34" s="91">
        <f t="shared" si="1"/>
        <v>0</v>
      </c>
      <c r="K34" s="89">
        <f>'[1]1.2. АЭС'!K34</f>
        <v>625302.28346262104</v>
      </c>
      <c r="L34" s="89">
        <v>96977.3</v>
      </c>
      <c r="M34" s="92">
        <v>94555.8</v>
      </c>
      <c r="N34" s="22">
        <v>2421.5</v>
      </c>
      <c r="O34" s="22">
        <v>96977.3</v>
      </c>
      <c r="P34" s="91">
        <v>0</v>
      </c>
      <c r="Q34" s="95" t="s">
        <v>97</v>
      </c>
    </row>
    <row r="35" spans="2:19" x14ac:dyDescent="0.3">
      <c r="B35" s="94" t="s">
        <v>114</v>
      </c>
      <c r="C35" s="88" t="s">
        <v>28</v>
      </c>
      <c r="D35" s="88" t="s">
        <v>96</v>
      </c>
      <c r="E35" s="89">
        <f>'[1]1.2. АЭС'!E35</f>
        <v>743097.285063916</v>
      </c>
      <c r="F35" s="89">
        <v>138216.97</v>
      </c>
      <c r="G35" s="89">
        <v>131225.81</v>
      </c>
      <c r="H35" s="89">
        <v>6991.16</v>
      </c>
      <c r="I35" s="22">
        <f t="shared" si="0"/>
        <v>138216.97</v>
      </c>
      <c r="J35" s="91">
        <f t="shared" si="1"/>
        <v>0</v>
      </c>
      <c r="K35" s="89">
        <f>'[1]1.2. АЭС'!K35</f>
        <v>617676.64878199098</v>
      </c>
      <c r="L35" s="89">
        <v>115468.24</v>
      </c>
      <c r="M35" s="92">
        <v>110233.04</v>
      </c>
      <c r="N35" s="22">
        <v>5235.2</v>
      </c>
      <c r="O35" s="22">
        <v>115468.24</v>
      </c>
      <c r="P35" s="91">
        <v>0</v>
      </c>
      <c r="Q35" s="101"/>
    </row>
    <row r="36" spans="2:19" x14ac:dyDescent="0.3">
      <c r="B36" s="94" t="s">
        <v>115</v>
      </c>
      <c r="C36" s="88" t="s">
        <v>28</v>
      </c>
      <c r="D36" s="88" t="s">
        <v>96</v>
      </c>
      <c r="E36" s="89">
        <f>'[1]1.2. АЭС'!E36</f>
        <v>1109935.55142149</v>
      </c>
      <c r="F36" s="89">
        <v>210684.20532000001</v>
      </c>
      <c r="G36" s="89">
        <v>205477.57732000001</v>
      </c>
      <c r="H36" s="89">
        <v>782.16117999999904</v>
      </c>
      <c r="I36" s="22">
        <f t="shared" si="0"/>
        <v>206259.73850000001</v>
      </c>
      <c r="J36" s="91">
        <f t="shared" si="1"/>
        <v>4424.4668200000015</v>
      </c>
      <c r="K36" s="89">
        <f>'[1]1.2. АЭС'!K36</f>
        <v>912674.31062538805</v>
      </c>
      <c r="L36" s="89">
        <v>177882.4</v>
      </c>
      <c r="M36" s="92">
        <v>174158.1</v>
      </c>
      <c r="N36" s="22">
        <v>0</v>
      </c>
      <c r="O36" s="22">
        <v>174158.1</v>
      </c>
      <c r="P36" s="91">
        <v>3724.2999999999902</v>
      </c>
      <c r="Q36" s="101"/>
    </row>
    <row r="37" spans="2:19" ht="56.25" x14ac:dyDescent="0.3">
      <c r="B37" s="102" t="s">
        <v>116</v>
      </c>
      <c r="C37" s="88" t="s">
        <v>117</v>
      </c>
      <c r="D37" s="88" t="s">
        <v>96</v>
      </c>
      <c r="E37" s="89">
        <f>'[1]1.2. АЭС'!E37</f>
        <v>7305.4650000000001</v>
      </c>
      <c r="F37" s="89">
        <f>F38+F39+F40</f>
        <v>1337.6100000000001</v>
      </c>
      <c r="G37" s="90">
        <f>G38+G39+G40</f>
        <v>1285</v>
      </c>
      <c r="H37" s="22">
        <f>H38+H39+H40</f>
        <v>36.43</v>
      </c>
      <c r="I37" s="22">
        <f t="shared" si="0"/>
        <v>1321.43</v>
      </c>
      <c r="J37" s="91">
        <f t="shared" si="1"/>
        <v>16.180000000000064</v>
      </c>
      <c r="K37" s="89">
        <f>'[1]1.2. АЭС'!K37</f>
        <v>7108.4035000000003</v>
      </c>
      <c r="L37" s="89">
        <v>1321.75</v>
      </c>
      <c r="M37" s="92">
        <v>1287.04</v>
      </c>
      <c r="N37" s="22">
        <v>23.63</v>
      </c>
      <c r="O37" s="22">
        <v>1310.67</v>
      </c>
      <c r="P37" s="91">
        <v>11.079999999999901</v>
      </c>
      <c r="Q37" s="101"/>
    </row>
    <row r="38" spans="2:19" x14ac:dyDescent="0.3">
      <c r="B38" s="94" t="s">
        <v>113</v>
      </c>
      <c r="C38" s="88" t="s">
        <v>117</v>
      </c>
      <c r="D38" s="88" t="s">
        <v>96</v>
      </c>
      <c r="E38" s="89">
        <f>'[1]1.2. АЭС'!E38</f>
        <v>1197.4849999999999</v>
      </c>
      <c r="F38" s="89">
        <v>197.57</v>
      </c>
      <c r="G38" s="90">
        <v>190.19</v>
      </c>
      <c r="H38" s="22">
        <v>7.38</v>
      </c>
      <c r="I38" s="22">
        <f t="shared" si="0"/>
        <v>197.57</v>
      </c>
      <c r="J38" s="91">
        <f t="shared" si="1"/>
        <v>0</v>
      </c>
      <c r="K38" s="89">
        <f>'[1]1.2. АЭС'!K38</f>
        <v>1175.5540000000001</v>
      </c>
      <c r="L38" s="89">
        <v>197.9</v>
      </c>
      <c r="M38" s="92">
        <v>192</v>
      </c>
      <c r="N38" s="22">
        <v>5.9</v>
      </c>
      <c r="O38" s="22">
        <v>197.9</v>
      </c>
      <c r="P38" s="91">
        <v>0</v>
      </c>
      <c r="Q38" s="101"/>
    </row>
    <row r="39" spans="2:19" x14ac:dyDescent="0.3">
      <c r="B39" s="94" t="s">
        <v>114</v>
      </c>
      <c r="C39" s="88" t="s">
        <v>117</v>
      </c>
      <c r="D39" s="88" t="s">
        <v>96</v>
      </c>
      <c r="E39" s="89">
        <f>'[1]1.2. АЭС'!E39</f>
        <v>1901.335</v>
      </c>
      <c r="F39" s="89">
        <v>367.91</v>
      </c>
      <c r="G39" s="90">
        <v>343.39</v>
      </c>
      <c r="H39" s="22">
        <v>24.52</v>
      </c>
      <c r="I39" s="22">
        <f t="shared" si="0"/>
        <v>367.90999999999997</v>
      </c>
      <c r="J39" s="91">
        <f t="shared" si="1"/>
        <v>0</v>
      </c>
      <c r="K39" s="89">
        <f>'[1]1.2. АЭС'!K39</f>
        <v>1850.837</v>
      </c>
      <c r="L39" s="89">
        <v>357.3</v>
      </c>
      <c r="M39" s="92">
        <v>339.57</v>
      </c>
      <c r="N39" s="22">
        <v>17.73</v>
      </c>
      <c r="O39" s="22">
        <v>357.3</v>
      </c>
      <c r="P39" s="91">
        <v>0</v>
      </c>
      <c r="Q39" s="101"/>
    </row>
    <row r="40" spans="2:19" x14ac:dyDescent="0.3">
      <c r="B40" s="94" t="s">
        <v>115</v>
      </c>
      <c r="C40" s="88" t="s">
        <v>117</v>
      </c>
      <c r="D40" s="88" t="s">
        <v>96</v>
      </c>
      <c r="E40" s="89">
        <f>'[1]1.2. АЭС'!E40</f>
        <v>4206.6450000000004</v>
      </c>
      <c r="F40" s="89">
        <v>772.13</v>
      </c>
      <c r="G40" s="90">
        <v>751.42</v>
      </c>
      <c r="H40" s="22">
        <v>4.53</v>
      </c>
      <c r="I40" s="22">
        <f t="shared" si="0"/>
        <v>755.94999999999993</v>
      </c>
      <c r="J40" s="91">
        <f t="shared" si="1"/>
        <v>16.180000000000064</v>
      </c>
      <c r="K40" s="89">
        <f>'[1]1.2. АЭС'!K40</f>
        <v>4082.0124999999998</v>
      </c>
      <c r="L40" s="89">
        <v>766.55</v>
      </c>
      <c r="M40" s="92">
        <v>755.47</v>
      </c>
      <c r="N40" s="22">
        <v>0</v>
      </c>
      <c r="O40" s="22">
        <v>755.47</v>
      </c>
      <c r="P40" s="91">
        <v>11.079999999999901</v>
      </c>
      <c r="Q40" s="103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758890.20070000004</v>
      </c>
      <c r="F41" s="80">
        <v>136635.59456999999</v>
      </c>
      <c r="G41" s="81">
        <v>131916.36470999999</v>
      </c>
      <c r="H41" s="81">
        <v>3380.65229</v>
      </c>
      <c r="I41" s="21">
        <f t="shared" si="0"/>
        <v>135297.01699999999</v>
      </c>
      <c r="J41" s="82">
        <f t="shared" si="1"/>
        <v>1338.577569999994</v>
      </c>
      <c r="K41" s="80">
        <f>'[1]1.2. АЭС'!K41</f>
        <v>629100.65402000002</v>
      </c>
      <c r="L41" s="80">
        <v>116075.37</v>
      </c>
      <c r="M41" s="83">
        <v>112709.61</v>
      </c>
      <c r="N41" s="21">
        <v>2239.09</v>
      </c>
      <c r="O41" s="21">
        <v>114948.7</v>
      </c>
      <c r="P41" s="82">
        <v>1126.67</v>
      </c>
      <c r="Q41" s="98" t="s">
        <v>89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1020777.7857100001</v>
      </c>
      <c r="F42" s="80">
        <v>222729.84434000001</v>
      </c>
      <c r="G42" s="80">
        <v>221959.50266999999</v>
      </c>
      <c r="H42" s="80">
        <v>196.19705999999999</v>
      </c>
      <c r="I42" s="21">
        <f t="shared" si="0"/>
        <v>222155.69972999999</v>
      </c>
      <c r="J42" s="82">
        <f t="shared" si="1"/>
        <v>574.14461000001756</v>
      </c>
      <c r="K42" s="80">
        <f>'[1]1.2. АЭС'!K42</f>
        <v>1098965.5214199999</v>
      </c>
      <c r="L42" s="80">
        <v>246512.87</v>
      </c>
      <c r="M42" s="83">
        <v>245966.37</v>
      </c>
      <c r="N42" s="21">
        <v>112.29</v>
      </c>
      <c r="O42" s="21">
        <v>246078.66</v>
      </c>
      <c r="P42" s="82">
        <v>434.20999999999202</v>
      </c>
      <c r="Q42" s="84"/>
      <c r="R42" s="104"/>
      <c r="S42" s="104"/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136100.84101</v>
      </c>
      <c r="F43" s="80">
        <f>F44+F45</f>
        <v>15713.893669999999</v>
      </c>
      <c r="G43" s="81">
        <f>G44+G45</f>
        <v>15689.02558</v>
      </c>
      <c r="H43" s="21">
        <f>H44+H45</f>
        <v>5.9797000000000002</v>
      </c>
      <c r="I43" s="21">
        <f t="shared" si="0"/>
        <v>15695.005279999999</v>
      </c>
      <c r="J43" s="82">
        <f t="shared" si="1"/>
        <v>18.888390000000072</v>
      </c>
      <c r="K43" s="80">
        <f>'[1]1.2. АЭС'!K43</f>
        <v>113162.48341</v>
      </c>
      <c r="L43" s="80">
        <v>18427.75</v>
      </c>
      <c r="M43" s="83">
        <v>18406.23</v>
      </c>
      <c r="N43" s="21">
        <v>3.62</v>
      </c>
      <c r="O43" s="21">
        <v>18409.849999999999</v>
      </c>
      <c r="P43" s="82">
        <v>17.900000000001501</v>
      </c>
      <c r="Q43" s="84"/>
    </row>
    <row r="44" spans="2:19" x14ac:dyDescent="0.3">
      <c r="B44" s="102" t="s">
        <v>122</v>
      </c>
      <c r="C44" s="88" t="s">
        <v>28</v>
      </c>
      <c r="D44" s="105">
        <v>161</v>
      </c>
      <c r="E44" s="89">
        <f>'[1]1.2. АЭС'!E44</f>
        <v>136100.84101</v>
      </c>
      <c r="F44" s="89">
        <v>15713.893669999999</v>
      </c>
      <c r="G44" s="89">
        <v>15689.02558</v>
      </c>
      <c r="H44" s="89">
        <v>5.9797000000000002</v>
      </c>
      <c r="I44" s="22">
        <f t="shared" si="0"/>
        <v>15695.005279999999</v>
      </c>
      <c r="J44" s="91">
        <f t="shared" si="1"/>
        <v>18.888390000000072</v>
      </c>
      <c r="K44" s="89">
        <f>'[1]1.2. АЭС'!K44</f>
        <v>113162.48341</v>
      </c>
      <c r="L44" s="89">
        <v>18427.75</v>
      </c>
      <c r="M44" s="92">
        <v>18406.23</v>
      </c>
      <c r="N44" s="22">
        <v>3.62</v>
      </c>
      <c r="O44" s="22">
        <v>18409.849999999999</v>
      </c>
      <c r="P44" s="91">
        <v>17.900000000001501</v>
      </c>
      <c r="Q44" s="84"/>
      <c r="R44" s="24"/>
      <c r="S44" s="24"/>
    </row>
    <row r="45" spans="2:19" x14ac:dyDescent="0.3">
      <c r="B45" s="102" t="s">
        <v>123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v>0</v>
      </c>
      <c r="P45" s="91">
        <v>0</v>
      </c>
      <c r="Q45" s="84"/>
    </row>
    <row r="46" spans="2:19" s="33" customFormat="1" x14ac:dyDescent="0.3">
      <c r="B46" s="78" t="s">
        <v>71</v>
      </c>
      <c r="C46" s="79" t="s">
        <v>28</v>
      </c>
      <c r="D46" s="79" t="s">
        <v>124</v>
      </c>
      <c r="E46" s="80">
        <f>'[1]1.2. АЭС'!E46</f>
        <v>127664.85785999999</v>
      </c>
      <c r="F46" s="80">
        <v>30954.431000000004</v>
      </c>
      <c r="G46" s="80">
        <v>29740.180659999998</v>
      </c>
      <c r="H46" s="80">
        <v>956.45049000000006</v>
      </c>
      <c r="I46" s="21">
        <f t="shared" si="0"/>
        <v>30696.631149999997</v>
      </c>
      <c r="J46" s="82">
        <f t="shared" si="1"/>
        <v>257.7998500000067</v>
      </c>
      <c r="K46" s="80">
        <f>'[1]1.2. АЭС'!K46</f>
        <v>98147.335000000006</v>
      </c>
      <c r="L46" s="80">
        <v>22337.95</v>
      </c>
      <c r="M46" s="83">
        <v>21646.01</v>
      </c>
      <c r="N46" s="21">
        <v>514.75</v>
      </c>
      <c r="O46" s="21">
        <v>22160.76</v>
      </c>
      <c r="P46" s="82">
        <v>177.19000000000199</v>
      </c>
      <c r="Q46" s="84"/>
      <c r="R46" s="104"/>
      <c r="S46" s="104"/>
    </row>
    <row r="47" spans="2:19" s="33" customFormat="1" ht="56.25" x14ac:dyDescent="0.3">
      <c r="B47" s="78" t="s">
        <v>125</v>
      </c>
      <c r="C47" s="79" t="s">
        <v>28</v>
      </c>
      <c r="D47" s="79" t="s">
        <v>126</v>
      </c>
      <c r="E47" s="80">
        <f>'[1]1.2. АЭС'!E47</f>
        <v>615383.53943999996</v>
      </c>
      <c r="F47" s="80">
        <f>'1.1. ХЭС'!F26</f>
        <v>77459.100000000006</v>
      </c>
      <c r="G47" s="80">
        <f>'1.1. ХЭС'!G26</f>
        <v>76795.206999999995</v>
      </c>
      <c r="H47" s="80">
        <f>'1.1. ХЭС'!H26</f>
        <v>663.89300000000003</v>
      </c>
      <c r="I47" s="21">
        <f t="shared" si="0"/>
        <v>77459.099999999991</v>
      </c>
      <c r="J47" s="82">
        <f t="shared" si="1"/>
        <v>0</v>
      </c>
      <c r="K47" s="80">
        <f>'[1]1.2. АЭС'!K47</f>
        <v>391836.1</v>
      </c>
      <c r="L47" s="80">
        <v>49441.32</v>
      </c>
      <c r="M47" s="80">
        <v>49441.32</v>
      </c>
      <c r="N47" s="80">
        <v>0</v>
      </c>
      <c r="O47" s="21">
        <v>49441.32</v>
      </c>
      <c r="P47" s="82"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127</v>
      </c>
      <c r="E48" s="80">
        <f>'[1]1.2. АЭС'!E48</f>
        <v>315815.27730003779</v>
      </c>
      <c r="F48" s="80">
        <f>('1.1. ХЭС'!F20+'1.1. ХЭС'!F22)-F20-F28-F33-F41-F42-F43-F46</f>
        <v>136499.84662829357</v>
      </c>
      <c r="G48" s="81">
        <f>('1.1. ХЭС'!G20+'1.1. ХЭС'!G22)-G20-G28-G33-G41-G42-G43-G46</f>
        <v>132365.03479829273</v>
      </c>
      <c r="H48" s="21">
        <f>('1.1. ХЭС'!H20+'1.1. ХЭС'!H22)-H20-H28-H33-H41-H42-H43-H46</f>
        <v>3692.6175600000015</v>
      </c>
      <c r="I48" s="21">
        <f t="shared" si="0"/>
        <v>136057.65235829275</v>
      </c>
      <c r="J48" s="82">
        <f t="shared" si="1"/>
        <v>442.19427000082214</v>
      </c>
      <c r="K48" s="80">
        <f>'[1]1.2. АЭС'!K48</f>
        <v>268557.66604999901</v>
      </c>
      <c r="L48" s="80">
        <v>123235.05</v>
      </c>
      <c r="M48" s="80">
        <v>120871.27</v>
      </c>
      <c r="N48" s="80">
        <v>2001.91</v>
      </c>
      <c r="O48" s="21">
        <v>122873.18</v>
      </c>
      <c r="P48" s="82">
        <v>361.87000000005401</v>
      </c>
      <c r="Q48" s="107"/>
    </row>
    <row r="49" spans="2:19" s="33" customFormat="1" ht="56.25" x14ac:dyDescent="0.3">
      <c r="B49" s="108" t="s">
        <v>128</v>
      </c>
      <c r="C49" s="79" t="s">
        <v>28</v>
      </c>
      <c r="D49" s="79" t="s">
        <v>129</v>
      </c>
      <c r="E49" s="80">
        <f>'[1]1.2. АЭС'!E49</f>
        <v>1488856.3390600001</v>
      </c>
      <c r="F49" s="80">
        <f>F50+F51+F52+F53+F54</f>
        <v>35823.037790847506</v>
      </c>
      <c r="G49" s="81">
        <f>G50+G51+G52+G53+G54</f>
        <v>34199.706358149349</v>
      </c>
      <c r="H49" s="21">
        <f>H50+H51+H52+H53+H54</f>
        <v>115.23229554686048</v>
      </c>
      <c r="I49" s="21">
        <f t="shared" si="0"/>
        <v>34314.938653696212</v>
      </c>
      <c r="J49" s="82">
        <f t="shared" si="1"/>
        <v>1508.0991371512937</v>
      </c>
      <c r="K49" s="80">
        <f>'[1]1.2. АЭС'!K49</f>
        <v>211690.51762067</v>
      </c>
      <c r="L49" s="80">
        <v>30080.5844732937</v>
      </c>
      <c r="M49" s="83">
        <v>23819.692755530199</v>
      </c>
      <c r="N49" s="21">
        <v>0</v>
      </c>
      <c r="O49" s="21">
        <v>23819.692755530199</v>
      </c>
      <c r="P49" s="82">
        <v>6260.8917177634603</v>
      </c>
      <c r="Q49" s="109"/>
    </row>
    <row r="50" spans="2:19" x14ac:dyDescent="0.3">
      <c r="B50" s="110" t="s">
        <v>130</v>
      </c>
      <c r="C50" s="88"/>
      <c r="D50" s="88" t="s">
        <v>131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v>0</v>
      </c>
      <c r="P50" s="113">
        <v>0</v>
      </c>
      <c r="Q50" s="114"/>
    </row>
    <row r="51" spans="2:19" x14ac:dyDescent="0.3">
      <c r="B51" s="110" t="s">
        <v>132</v>
      </c>
      <c r="C51" s="88" t="s">
        <v>28</v>
      </c>
      <c r="D51" s="88" t="s">
        <v>133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v>0</v>
      </c>
      <c r="P51" s="91">
        <v>0</v>
      </c>
      <c r="Q51" s="115" t="s">
        <v>35</v>
      </c>
    </row>
    <row r="52" spans="2:19" x14ac:dyDescent="0.3">
      <c r="B52" s="110" t="s">
        <v>134</v>
      </c>
      <c r="C52" s="88" t="s">
        <v>28</v>
      </c>
      <c r="D52" s="88" t="s">
        <v>135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v>0</v>
      </c>
      <c r="P52" s="91">
        <v>0</v>
      </c>
      <c r="Q52" s="115" t="s">
        <v>35</v>
      </c>
    </row>
    <row r="53" spans="2:19" ht="65.099999999999994" customHeight="1" x14ac:dyDescent="0.3">
      <c r="B53" s="110" t="s">
        <v>136</v>
      </c>
      <c r="C53" s="88" t="s">
        <v>28</v>
      </c>
      <c r="D53" s="88" t="s">
        <v>137</v>
      </c>
      <c r="E53" s="89">
        <f>'[1]1.2. АЭС'!E53</f>
        <v>150720.91627999992</v>
      </c>
      <c r="F53" s="89">
        <v>29287.147009999997</v>
      </c>
      <c r="G53" s="89">
        <v>28727.106822667985</v>
      </c>
      <c r="H53" s="89">
        <v>109.35107310694428</v>
      </c>
      <c r="I53" s="22">
        <f t="shared" si="0"/>
        <v>28836.457895774929</v>
      </c>
      <c r="J53" s="91">
        <f t="shared" si="1"/>
        <v>450.6891142250679</v>
      </c>
      <c r="K53" s="89">
        <f>'[1]1.2. АЭС'!K53</f>
        <v>115883.59864067</v>
      </c>
      <c r="L53" s="89">
        <v>20531.024473293699</v>
      </c>
      <c r="M53" s="89">
        <v>20101.169161886301</v>
      </c>
      <c r="N53" s="89">
        <v>0</v>
      </c>
      <c r="O53" s="22">
        <v>20101.169161886301</v>
      </c>
      <c r="P53" s="91">
        <v>429.855311407351</v>
      </c>
      <c r="Q53" s="98" t="s">
        <v>138</v>
      </c>
      <c r="R53" s="116"/>
      <c r="S53" s="116"/>
    </row>
    <row r="54" spans="2:19" ht="65.099999999999994" customHeight="1" x14ac:dyDescent="0.3">
      <c r="B54" s="110" t="s">
        <v>139</v>
      </c>
      <c r="C54" s="88" t="s">
        <v>28</v>
      </c>
      <c r="D54" s="88" t="s">
        <v>140</v>
      </c>
      <c r="E54" s="89">
        <f>'[1]1.2. АЭС'!E54</f>
        <v>338135.42278000026</v>
      </c>
      <c r="F54" s="89">
        <f>('1.1. ХЭС'!F26+'1.1. ХЭС'!F28)-F53-F47</f>
        <v>6535.8907808475051</v>
      </c>
      <c r="G54" s="90">
        <f>('1.1. ХЭС'!G26+'1.1. ХЭС'!G28)-G53-G47</f>
        <v>5472.599535481364</v>
      </c>
      <c r="H54" s="22">
        <f>('1.1. ХЭС'!H26+'1.1. ХЭС'!H28)-H53-H47</f>
        <v>5.8812224399162005</v>
      </c>
      <c r="I54" s="22">
        <f t="shared" si="0"/>
        <v>5478.4807579212802</v>
      </c>
      <c r="J54" s="91">
        <f t="shared" si="1"/>
        <v>1057.4100229262249</v>
      </c>
      <c r="K54" s="89">
        <f>'[1]1.2. АЭС'!K54</f>
        <v>95806.918979999697</v>
      </c>
      <c r="L54" s="89">
        <v>9549.56</v>
      </c>
      <c r="M54" s="89">
        <v>3718.5235936438999</v>
      </c>
      <c r="N54" s="89">
        <v>0</v>
      </c>
      <c r="O54" s="22">
        <v>3718.5235936438999</v>
      </c>
      <c r="P54" s="91">
        <v>5831.0364063561101</v>
      </c>
      <c r="Q54" s="100"/>
    </row>
    <row r="55" spans="2:19" s="33" customFormat="1" ht="37.5" x14ac:dyDescent="0.3">
      <c r="B55" s="108" t="s">
        <v>141</v>
      </c>
      <c r="C55" s="79" t="s">
        <v>28</v>
      </c>
      <c r="D55" s="79" t="s">
        <v>142</v>
      </c>
      <c r="E55" s="80">
        <f>'[1]1.2. АЭС'!E55</f>
        <v>37517.707654251324</v>
      </c>
      <c r="F55" s="80">
        <f>'1.1. ХЭС'!F30</f>
        <v>35013.331130205937</v>
      </c>
      <c r="G55" s="80">
        <f>'1.1. ХЭС'!G30</f>
        <v>3876.4058291803599</v>
      </c>
      <c r="H55" s="80">
        <f>'1.1. ХЭС'!H30</f>
        <v>28891.931796636101</v>
      </c>
      <c r="I55" s="80">
        <f>G55+H55</f>
        <v>32768.337625816464</v>
      </c>
      <c r="J55" s="80">
        <f>F55-I55</f>
        <v>2244.9935043894729</v>
      </c>
      <c r="K55" s="80">
        <f>'[1]1.2. АЭС'!K55</f>
        <v>275351.71081550198</v>
      </c>
      <c r="L55" s="80">
        <v>76623.843431999994</v>
      </c>
      <c r="M55" s="83">
        <v>72062.063707975205</v>
      </c>
      <c r="N55" s="21">
        <v>-174.72523890194</v>
      </c>
      <c r="O55" s="21">
        <v>71887.338469073293</v>
      </c>
      <c r="P55" s="82">
        <v>4736.5049629267196</v>
      </c>
      <c r="Q55" s="109"/>
      <c r="R55" s="104"/>
      <c r="S55" s="104"/>
    </row>
    <row r="56" spans="2:19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ht="60" customHeight="1" x14ac:dyDescent="0.3">
      <c r="B57" s="124" t="s">
        <v>144</v>
      </c>
      <c r="C57" s="88" t="s">
        <v>28</v>
      </c>
      <c r="D57" s="88" t="s">
        <v>145</v>
      </c>
      <c r="E57" s="89">
        <f>'[1]1.2. АЭС'!E57</f>
        <v>9518695.7599899992</v>
      </c>
      <c r="F57" s="89">
        <v>2351547.4358299999</v>
      </c>
      <c r="G57" s="90">
        <v>2336331.5201599998</v>
      </c>
      <c r="H57" s="22">
        <v>11703.465029999999</v>
      </c>
      <c r="I57" s="22">
        <f t="shared" ref="I57:I65" si="2">G57+H57</f>
        <v>2348034.9851899999</v>
      </c>
      <c r="J57" s="91">
        <f t="shared" si="1"/>
        <v>3512.4506399999373</v>
      </c>
      <c r="K57" s="89">
        <f>'[1]1.2. АЭС'!K57</f>
        <v>9109176.2348999996</v>
      </c>
      <c r="L57" s="89">
        <v>2189506.5511699999</v>
      </c>
      <c r="M57" s="92">
        <v>2178527.0850499999</v>
      </c>
      <c r="N57" s="22">
        <v>8026.2605700000004</v>
      </c>
      <c r="O57" s="22">
        <v>2186553.3456199998</v>
      </c>
      <c r="P57" s="91">
        <v>2953.2055500000702</v>
      </c>
      <c r="Q57" s="125" t="s">
        <v>89</v>
      </c>
    </row>
    <row r="58" spans="2:19" ht="60" customHeight="1" x14ac:dyDescent="0.3">
      <c r="B58" s="124" t="s">
        <v>146</v>
      </c>
      <c r="C58" s="88" t="s">
        <v>28</v>
      </c>
      <c r="D58" s="88" t="s">
        <v>147</v>
      </c>
      <c r="E58" s="89">
        <f>'[1]1.2. АЭС'!E58</f>
        <v>3316467.313550001</v>
      </c>
      <c r="F58" s="89">
        <f>F19-F57</f>
        <v>523530.64543000096</v>
      </c>
      <c r="G58" s="90">
        <f>G19-G57</f>
        <v>510534.58534999983</v>
      </c>
      <c r="H58" s="22">
        <f>H19-H57</f>
        <v>8944.7576500000032</v>
      </c>
      <c r="I58" s="22">
        <f t="shared" si="2"/>
        <v>519479.34299999982</v>
      </c>
      <c r="J58" s="91">
        <f t="shared" si="1"/>
        <v>4051.3024300011457</v>
      </c>
      <c r="K58" s="89">
        <f>'[1]1.2. АЭС'!K58</f>
        <v>2642510.4162699999</v>
      </c>
      <c r="L58" s="89">
        <v>423278.95883000002</v>
      </c>
      <c r="M58" s="92">
        <v>415383.91495000001</v>
      </c>
      <c r="N58" s="22">
        <v>4625.2294300000003</v>
      </c>
      <c r="O58" s="22">
        <v>420009.14438000001</v>
      </c>
      <c r="P58" s="91">
        <v>3269.8144500007002</v>
      </c>
      <c r="Q58" s="126"/>
    </row>
    <row r="59" spans="2:19" ht="75" x14ac:dyDescent="0.3">
      <c r="B59" s="124" t="s">
        <v>148</v>
      </c>
      <c r="C59" s="88" t="s">
        <v>28</v>
      </c>
      <c r="D59" s="105">
        <v>600</v>
      </c>
      <c r="E59" s="89">
        <f>'[1]1.2. АЭС'!E59</f>
        <v>956407.10340999998</v>
      </c>
      <c r="F59" s="89">
        <v>107749.40607</v>
      </c>
      <c r="G59" s="89">
        <v>79468.489079999999</v>
      </c>
      <c r="H59" s="89">
        <v>28280.916990000002</v>
      </c>
      <c r="I59" s="22">
        <f t="shared" si="2"/>
        <v>107749.40607</v>
      </c>
      <c r="J59" s="91">
        <f t="shared" si="1"/>
        <v>0</v>
      </c>
      <c r="K59" s="89">
        <f>'[1]1.2. АЭС'!K59</f>
        <v>816117.56529000006</v>
      </c>
      <c r="L59" s="89">
        <v>168887.90953</v>
      </c>
      <c r="M59" s="89">
        <v>142374.33170000001</v>
      </c>
      <c r="N59" s="89">
        <v>26513.577829999998</v>
      </c>
      <c r="O59" s="22">
        <v>168887.90953</v>
      </c>
      <c r="P59" s="91">
        <v>0</v>
      </c>
      <c r="Q59" s="115"/>
    </row>
    <row r="60" spans="2:19" s="33" customFormat="1" ht="37.5" x14ac:dyDescent="0.3">
      <c r="B60" s="127" t="s">
        <v>149</v>
      </c>
      <c r="C60" s="79" t="s">
        <v>28</v>
      </c>
      <c r="D60" s="128">
        <v>700</v>
      </c>
      <c r="E60" s="80">
        <f>'[1]1.2. АЭС'!E60</f>
        <v>277405.68812999997</v>
      </c>
      <c r="F60" s="80">
        <f>SUM(F61:F64)</f>
        <v>63597.650650000011</v>
      </c>
      <c r="G60" s="81">
        <f>SUM(G61:G64)</f>
        <v>63517.084980000014</v>
      </c>
      <c r="H60" s="21">
        <f>SUM(H61:H64)</f>
        <v>24.559669999999997</v>
      </c>
      <c r="I60" s="21">
        <f t="shared" si="2"/>
        <v>63541.644650000017</v>
      </c>
      <c r="J60" s="82">
        <f t="shared" si="1"/>
        <v>56.005999999993946</v>
      </c>
      <c r="K60" s="80">
        <f>'[1]1.2. АЭС'!K60</f>
        <v>247489.36801000001</v>
      </c>
      <c r="L60" s="80">
        <v>58081.38</v>
      </c>
      <c r="M60" s="83">
        <v>58074.879999999997</v>
      </c>
      <c r="N60" s="21">
        <v>2</v>
      </c>
      <c r="O60" s="21">
        <v>58076.88</v>
      </c>
      <c r="P60" s="82">
        <v>4.5</v>
      </c>
      <c r="Q60" s="95" t="s">
        <v>97</v>
      </c>
    </row>
    <row r="61" spans="2:19" x14ac:dyDescent="0.3">
      <c r="B61" s="129" t="s">
        <v>150</v>
      </c>
      <c r="C61" s="88" t="s">
        <v>28</v>
      </c>
      <c r="D61" s="130" t="s">
        <v>96</v>
      </c>
      <c r="E61" s="89">
        <f>'[1]1.2. АЭС'!E61</f>
        <v>52498.339670000001</v>
      </c>
      <c r="F61" s="89">
        <v>8258.3026500000014</v>
      </c>
      <c r="G61" s="89">
        <v>8244.4826500000017</v>
      </c>
      <c r="H61" s="89">
        <v>0</v>
      </c>
      <c r="I61" s="22">
        <f t="shared" si="2"/>
        <v>8244.4826500000017</v>
      </c>
      <c r="J61" s="91">
        <f t="shared" si="1"/>
        <v>13.819999999999709</v>
      </c>
      <c r="K61" s="89">
        <f>'[1]1.2. АЭС'!K61</f>
        <v>64323.347139999998</v>
      </c>
      <c r="L61" s="89">
        <v>15037.25</v>
      </c>
      <c r="M61" s="89">
        <v>15037.25</v>
      </c>
      <c r="N61" s="89">
        <v>0</v>
      </c>
      <c r="O61" s="22">
        <v>15037.25</v>
      </c>
      <c r="P61" s="91">
        <v>0</v>
      </c>
      <c r="Q61" s="101"/>
      <c r="R61" s="24"/>
      <c r="S61" s="24"/>
    </row>
    <row r="62" spans="2:19" ht="18.75" customHeight="1" x14ac:dyDescent="0.3">
      <c r="B62" s="131" t="s">
        <v>151</v>
      </c>
      <c r="C62" s="88" t="s">
        <v>28</v>
      </c>
      <c r="D62" s="130" t="s">
        <v>96</v>
      </c>
      <c r="E62" s="89">
        <f>'[1]1.2. АЭС'!E62</f>
        <v>97107.449679999991</v>
      </c>
      <c r="F62" s="89">
        <v>10161.14</v>
      </c>
      <c r="G62" s="89">
        <f>F62</f>
        <v>10161.14</v>
      </c>
      <c r="H62" s="89">
        <v>0</v>
      </c>
      <c r="I62" s="22">
        <f t="shared" si="2"/>
        <v>10161.14</v>
      </c>
      <c r="J62" s="91">
        <f t="shared" si="1"/>
        <v>0</v>
      </c>
      <c r="K62" s="89">
        <f>'[1]1.2. АЭС'!K62</f>
        <v>105430.08411</v>
      </c>
      <c r="L62" s="89">
        <v>14568</v>
      </c>
      <c r="M62" s="89">
        <v>14568</v>
      </c>
      <c r="N62" s="89">
        <v>0</v>
      </c>
      <c r="O62" s="22">
        <v>14568</v>
      </c>
      <c r="P62" s="91">
        <v>0</v>
      </c>
      <c r="Q62" s="101"/>
      <c r="R62" s="24"/>
      <c r="S62" s="24"/>
    </row>
    <row r="63" spans="2:19" ht="37.5" x14ac:dyDescent="0.3">
      <c r="B63" s="129" t="s">
        <v>152</v>
      </c>
      <c r="C63" s="88" t="s">
        <v>28</v>
      </c>
      <c r="D63" s="130" t="s">
        <v>96</v>
      </c>
      <c r="E63" s="89">
        <f>'[1]1.2. АЭС'!E63</f>
        <v>126667.11848</v>
      </c>
      <c r="F63" s="89">
        <v>45178.203549999998</v>
      </c>
      <c r="G63" s="89">
        <v>45111.457880000002</v>
      </c>
      <c r="H63" s="89">
        <v>24.559669999999997</v>
      </c>
      <c r="I63" s="22">
        <f t="shared" si="2"/>
        <v>45136.017550000004</v>
      </c>
      <c r="J63" s="91">
        <f t="shared" si="1"/>
        <v>42.185999999994237</v>
      </c>
      <c r="K63" s="89">
        <f>'[1]1.2. АЭС'!K63</f>
        <v>75790.23676</v>
      </c>
      <c r="L63" s="89">
        <v>28476.13</v>
      </c>
      <c r="M63" s="89">
        <v>28469.63</v>
      </c>
      <c r="N63" s="89">
        <v>2</v>
      </c>
      <c r="O63" s="22">
        <v>28471.63</v>
      </c>
      <c r="P63" s="91">
        <v>4.5</v>
      </c>
      <c r="Q63" s="101"/>
      <c r="R63" s="24"/>
      <c r="S63" s="24"/>
    </row>
    <row r="64" spans="2:19" x14ac:dyDescent="0.3">
      <c r="B64" s="129" t="s">
        <v>153</v>
      </c>
      <c r="C64" s="88" t="s">
        <v>28</v>
      </c>
      <c r="D64" s="130" t="s">
        <v>96</v>
      </c>
      <c r="E64" s="89">
        <f>'[1]1.2. АЭС'!E64</f>
        <v>1132.7802999999913</v>
      </c>
      <c r="F64" s="89">
        <v>4.4500000076368451E-3</v>
      </c>
      <c r="G64" s="89">
        <f>F64</f>
        <v>4.4500000076368451E-3</v>
      </c>
      <c r="H64" s="89">
        <v>0</v>
      </c>
      <c r="I64" s="22">
        <f t="shared" si="2"/>
        <v>4.4500000076368451E-3</v>
      </c>
      <c r="J64" s="91">
        <f t="shared" si="1"/>
        <v>0</v>
      </c>
      <c r="K64" s="89">
        <f>'[1]1.2. АЭС'!K64</f>
        <v>1945.7</v>
      </c>
      <c r="L64" s="89">
        <v>0</v>
      </c>
      <c r="M64" s="89">
        <v>0</v>
      </c>
      <c r="N64" s="89">
        <v>0</v>
      </c>
      <c r="O64" s="22">
        <v>0</v>
      </c>
      <c r="P64" s="91">
        <v>0</v>
      </c>
      <c r="Q64" s="103"/>
      <c r="R64" s="24"/>
      <c r="S64" s="24"/>
    </row>
    <row r="65" spans="2:17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87616.133000565198</v>
      </c>
      <c r="F65" s="134">
        <v>25632.7346218813</v>
      </c>
      <c r="G65" s="134">
        <v>25632.7346218813</v>
      </c>
      <c r="H65" s="134">
        <v>0</v>
      </c>
      <c r="I65" s="135">
        <f t="shared" si="2"/>
        <v>25632.7346218813</v>
      </c>
      <c r="J65" s="136">
        <f t="shared" si="1"/>
        <v>0</v>
      </c>
      <c r="K65" s="134">
        <f>'[1]1.2. АЭС'!K65</f>
        <v>60522.531144250599</v>
      </c>
      <c r="L65" s="134">
        <v>7463.2503370229097</v>
      </c>
      <c r="M65" s="134">
        <v>7463.2503370229097</v>
      </c>
      <c r="N65" s="134">
        <v>0</v>
      </c>
      <c r="O65" s="135">
        <v>7463.2503370229097</v>
      </c>
      <c r="P65" s="136">
        <v>0</v>
      </c>
      <c r="Q65" s="137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17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433796.30287000001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2369023.7200000002</v>
      </c>
      <c r="L76" s="22">
        <v>386677.52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89</v>
      </c>
    </row>
    <row r="77" spans="2:17" ht="60" customHeight="1" x14ac:dyDescent="0.3">
      <c r="B77" s="149" t="s">
        <v>165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413680.92589999997</v>
      </c>
      <c r="H77" s="22">
        <v>8841.6165400000009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264929.03496000002</v>
      </c>
      <c r="N77" s="22">
        <v>8177.6509500000002</v>
      </c>
      <c r="O77" s="22" t="s">
        <v>35</v>
      </c>
      <c r="P77" s="147" t="s">
        <v>35</v>
      </c>
      <c r="Q77" s="148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965547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965547</v>
      </c>
      <c r="N78" s="22">
        <v>0</v>
      </c>
      <c r="O78" s="22" t="s">
        <v>35</v>
      </c>
      <c r="P78" s="147" t="s">
        <v>35</v>
      </c>
      <c r="Q78" s="150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121381</v>
      </c>
      <c r="H79" s="22">
        <v>14892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121381</v>
      </c>
      <c r="N79" s="22">
        <v>14892</v>
      </c>
      <c r="O79" s="22" t="s">
        <v>35</v>
      </c>
      <c r="P79" s="147" t="s">
        <v>35</v>
      </c>
      <c r="Q79" s="151"/>
    </row>
    <row r="80" spans="2:17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8575442</v>
      </c>
      <c r="G80" s="22" t="s">
        <v>35</v>
      </c>
      <c r="H80" s="22" t="s">
        <v>35</v>
      </c>
      <c r="I80" s="22">
        <v>8571092</v>
      </c>
      <c r="J80" s="22">
        <v>4350</v>
      </c>
      <c r="K80" s="22">
        <f>'[1]1.2. АЭС'!K80</f>
        <v>37093187</v>
      </c>
      <c r="L80" s="22">
        <v>8625050</v>
      </c>
      <c r="M80" s="22" t="s">
        <v>35</v>
      </c>
      <c r="N80" s="22" t="s">
        <v>35</v>
      </c>
      <c r="O80" s="22">
        <v>8620275</v>
      </c>
      <c r="P80" s="22">
        <v>4775</v>
      </c>
      <c r="Q80" s="153" t="s">
        <v>171</v>
      </c>
    </row>
    <row r="81" spans="2:17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1292047</v>
      </c>
      <c r="G81" s="22" t="s">
        <v>35</v>
      </c>
      <c r="H81" s="22" t="s">
        <v>35</v>
      </c>
      <c r="I81" s="22">
        <v>1292047</v>
      </c>
      <c r="J81" s="22">
        <v>0</v>
      </c>
      <c r="K81" s="22">
        <f>'[1]1.2. АЭС'!K81</f>
        <v>7043883</v>
      </c>
      <c r="L81" s="22">
        <v>1317651</v>
      </c>
      <c r="M81" s="22" t="s">
        <v>35</v>
      </c>
      <c r="N81" s="22" t="s">
        <v>35</v>
      </c>
      <c r="O81" s="22">
        <v>1317651</v>
      </c>
      <c r="P81" s="22">
        <v>0</v>
      </c>
      <c r="Q81" s="154"/>
    </row>
    <row r="82" spans="2:17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312399.26737000002</v>
      </c>
      <c r="G82" s="155" t="s">
        <v>35</v>
      </c>
      <c r="H82" s="155" t="s">
        <v>35</v>
      </c>
      <c r="I82" s="22">
        <v>312399.26737000002</v>
      </c>
      <c r="J82" s="22">
        <v>0</v>
      </c>
      <c r="K82" s="22">
        <f>'[1]1.2. АЭС'!K82</f>
        <v>2942413.7705899999</v>
      </c>
      <c r="L82" s="22">
        <v>381093.41843999998</v>
      </c>
      <c r="M82" s="22" t="s">
        <v>35</v>
      </c>
      <c r="N82" s="22" t="s">
        <v>35</v>
      </c>
      <c r="O82" s="22">
        <v>381093.41843999998</v>
      </c>
      <c r="P82" s="22">
        <v>0</v>
      </c>
      <c r="Q82" s="152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И.о. Генерального директора</v>
      </c>
      <c r="M91" s="37"/>
      <c r="N91" s="37"/>
      <c r="O91" s="37"/>
      <c r="P91" s="36" t="str">
        <f>'[1]1.1. АЭС'!N46</f>
        <v>А.Г. Палей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ht="26.25" x14ac:dyDescent="0.4">
      <c r="B93" s="36"/>
      <c r="M93" s="39"/>
      <c r="N93" s="39"/>
      <c r="O93" s="39"/>
      <c r="P93" s="156"/>
      <c r="Q93" s="39"/>
    </row>
    <row r="94" spans="2:17" ht="26.25" x14ac:dyDescent="0.4">
      <c r="B94" s="36"/>
      <c r="M94" s="39"/>
      <c r="N94" s="39"/>
      <c r="O94" s="39"/>
      <c r="P94" s="156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hidden="1" x14ac:dyDescent="0.3"/>
    <row r="98" spans="4:16" hidden="1" x14ac:dyDescent="0.3"/>
    <row r="99" spans="4:16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x14ac:dyDescent="0.3">
      <c r="E100" s="24"/>
      <c r="F100" s="24"/>
    </row>
    <row r="101" spans="4:16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fitToHeight="2" orientation="landscape" r:id="rId1"/>
  <headerFooter alignWithMargins="0"/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2015-08-10T05:02:18Z</dcterms:created>
  <dcterms:modified xsi:type="dcterms:W3CDTF">2015-08-10T05:03:08Z</dcterms:modified>
</cp:coreProperties>
</file>