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риложение N 2 стр.1" sheetId="1" r:id="rId1"/>
    <sheet name="Приложение N 3 стр.1" sheetId="2" r:id="rId2"/>
    <sheet name="Приложение N 4 стр.1" sheetId="3" r:id="rId3"/>
    <sheet name="Приложение N 5 стр.1" sheetId="4" r:id="rId4"/>
  </sheets>
  <definedNames>
    <definedName name="TABLE" localSheetId="0">'Приложение N 2 стр.1'!#REF!</definedName>
    <definedName name="TABLE_2" localSheetId="0">'Приложение N 2 стр.1'!#REF!</definedName>
    <definedName name="_xlnm.Print_Area" localSheetId="0">'Приложение N 2 стр.1'!$A$1:$DA$15</definedName>
  </definedNames>
  <calcPr fullCalcOnLoad="1"/>
</workbook>
</file>

<file path=xl/sharedStrings.xml><?xml version="1.0" encoding="utf-8"?>
<sst xmlns="http://schemas.openxmlformats.org/spreadsheetml/2006/main" count="91" uniqueCount="46">
  <si>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</si>
  <si>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</si>
  <si>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</si>
  <si>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</si>
  <si>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</si>
  <si>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</si>
  <si>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</si>
  <si>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</si>
  <si>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</si>
  <si>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</si>
  <si>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</si>
  <si>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</si>
  <si>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</si>
  <si>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</si>
  <si>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</si>
  <si>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</si>
  <si>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</si>
  <si>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</si>
  <si>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</si>
  <si>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</si>
  <si>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</si>
  <si>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</si>
  <si>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</si>
  <si>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</si>
  <si>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(в ред. Постановления Правительства РФ
от 07.03.2020 № 246)</t>
  </si>
  <si>
    <t>об осуществлении технологического присоединения по договорам, 
заключенным за текущий год</t>
  </si>
  <si>
    <t>Категория заявителей</t>
  </si>
  <si>
    <t>Количество 
договоров (штук)</t>
  </si>
  <si>
    <t>Максимальная 
мощность (кВт)</t>
  </si>
  <si>
    <t>Стоимость 
договоров 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</si>
  <si>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</si>
  <si>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</si>
  <si>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</si>
  <si>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</si>
  <si>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</si>
  <si>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</si>
  <si>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</si>
  <si>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</si>
  <si>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</si>
  <si>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- всего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</si>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</sst>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174" fontId="2" fillId="0" borderId="11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174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7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5"/>
  <sheetViews>
    <sheetView tabSelected="1" view="pageBreakPreview" zoomScaleSheetLayoutView="100" zoomScalePageLayoutView="0" workbookViewId="0" topLeftCell="A1">
      <selection activeCell="EC10" sqref="EC1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5</v>
      </c>
    </row>
    <row r="2" spans="69:105" s="2" customFormat="1" ht="39.75" customHeight="1">
      <c r="BQ2" s="19" t="s">
        <v>0</v>
      </c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ht="3" customHeight="1"/>
    <row r="4" spans="69:105" s="3" customFormat="1" ht="24" customHeight="1">
      <c r="BQ4" s="18" t="s">
        <v>1</v>
      </c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6" ht="15.75">
      <c r="DA6" s="5"/>
    </row>
    <row r="8" spans="1:105" s="4" customFormat="1" ht="16.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21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</row>
    <row r="12" spans="1:105" s="2" customFormat="1" ht="93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6"/>
      <c r="BJ12" s="22" t="s">
        <v>9</v>
      </c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4"/>
      <c r="CF12" s="22" t="s">
        <v>8</v>
      </c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2" customFormat="1" ht="27" customHeight="1">
      <c r="A13" s="13" t="s">
        <v>2</v>
      </c>
      <c r="B13" s="13"/>
      <c r="C13" s="13"/>
      <c r="D13" s="13"/>
      <c r="E13" s="13"/>
      <c r="F13" s="14" t="s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0">
        <f>AVERAGE(699015.02,418981.79,1766801.19)/1000</f>
        <v>961.5993333333333</v>
      </c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2"/>
      <c r="CF13" s="11">
        <f>AVERAGE(484.34,106,135)</f>
        <v>241.77999999999997</v>
      </c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</row>
    <row r="14" spans="1:105" s="2" customFormat="1" ht="40.5" customHeight="1">
      <c r="A14" s="13" t="s">
        <v>3</v>
      </c>
      <c r="B14" s="13"/>
      <c r="C14" s="13"/>
      <c r="D14" s="13"/>
      <c r="E14" s="13"/>
      <c r="F14" s="14" t="s">
        <v>12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0">
        <f>AVERAGE(17957405.63,9309559.96,17352675.84)/1000</f>
        <v>14873.213810000001</v>
      </c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2"/>
      <c r="CF14" s="11">
        <f>AVERAGE(1304.44,975,2154.02)</f>
        <v>1477.82</v>
      </c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</row>
    <row r="15" spans="1:105" s="2" customFormat="1" ht="27" customHeight="1">
      <c r="A15" s="13" t="s">
        <v>4</v>
      </c>
      <c r="B15" s="13"/>
      <c r="C15" s="13"/>
      <c r="D15" s="13"/>
      <c r="E15" s="13"/>
      <c r="F15" s="14" t="s">
        <v>11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5">
        <v>0</v>
      </c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7"/>
      <c r="CF15" s="16">
        <v>0</v>
      </c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</sheetData>
  <sheetProtection/>
  <mergeCells count="19">
    <mergeCell ref="BQ2:DA2"/>
    <mergeCell ref="A8:DA8"/>
    <mergeCell ref="A10:DA10"/>
    <mergeCell ref="CF15:DA15"/>
    <mergeCell ref="CF12:DA12"/>
    <mergeCell ref="BJ12:CE12"/>
    <mergeCell ref="A12:BI12"/>
    <mergeCell ref="A13:E13"/>
    <mergeCell ref="F13:BI13"/>
    <mergeCell ref="BJ13:CE13"/>
    <mergeCell ref="BJ14:CE14"/>
    <mergeCell ref="CF14:DA14"/>
    <mergeCell ref="A15:E15"/>
    <mergeCell ref="F15:BI15"/>
    <mergeCell ref="BJ15:CE15"/>
    <mergeCell ref="BQ4:DA4"/>
    <mergeCell ref="CF13:DA13"/>
    <mergeCell ref="A14:E14"/>
    <mergeCell ref="F14:BI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N20" sqref="AN20:BI2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13</v>
      </c>
    </row>
    <row r="2" spans="69:105" s="2" customFormat="1" ht="39.75" customHeight="1">
      <c r="BQ2" s="19" t="s">
        <v>0</v>
      </c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ht="3" customHeight="1"/>
    <row r="4" spans="69:105" s="3" customFormat="1" ht="24" customHeight="1">
      <c r="BQ4" s="18" t="s">
        <v>1</v>
      </c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6" ht="15.75">
      <c r="DA6" s="5"/>
    </row>
    <row r="8" spans="1:105" s="4" customFormat="1" ht="16.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21" t="s">
        <v>14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</row>
    <row r="12" spans="1:105" s="2" customFormat="1" ht="145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6"/>
      <c r="AN12" s="22" t="s">
        <v>15</v>
      </c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4"/>
      <c r="BJ12" s="22" t="s">
        <v>16</v>
      </c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4"/>
      <c r="CF12" s="22" t="s">
        <v>17</v>
      </c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2" customFormat="1" ht="27.75" customHeight="1">
      <c r="A13" s="13" t="s">
        <v>2</v>
      </c>
      <c r="B13" s="13"/>
      <c r="C13" s="13"/>
      <c r="D13" s="13"/>
      <c r="E13" s="13"/>
      <c r="F13" s="14" t="s">
        <v>18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5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7"/>
      <c r="BJ13" s="15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7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3"/>
      <c r="B14" s="13"/>
      <c r="C14" s="13"/>
      <c r="D14" s="13"/>
      <c r="E14" s="13"/>
      <c r="F14" s="14" t="s">
        <v>19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0">
        <f>AVERAGE(1113217.08,979044.85,431050.65)/1000</f>
        <v>841.1041933333333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2"/>
      <c r="BJ14" s="10">
        <f>AVERAGE(0.46,0.72,0.14)</f>
        <v>0.43999999999999995</v>
      </c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2"/>
      <c r="CF14" s="11">
        <f>AVERAGE(475.34,159,265)</f>
        <v>299.78</v>
      </c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</row>
    <row r="15" spans="1:105" s="2" customFormat="1" ht="15" customHeight="1">
      <c r="A15" s="13"/>
      <c r="B15" s="13"/>
      <c r="C15" s="13"/>
      <c r="D15" s="13"/>
      <c r="E15" s="13"/>
      <c r="F15" s="14" t="s">
        <v>20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0">
        <f>AVERAGE(1235368.68,990679.03,3275681.15)/1000</f>
        <v>1833.90962</v>
      </c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2"/>
      <c r="BJ15" s="10">
        <f>AVERAGE(0.43,0.19,1.08)</f>
        <v>0.5666666666666668</v>
      </c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2"/>
      <c r="CF15" s="11">
        <f>AVERAGE(909.44,595,2030.12)</f>
        <v>1178.1866666666667</v>
      </c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</row>
    <row r="16" spans="1:105" s="2" customFormat="1" ht="15" customHeight="1">
      <c r="A16" s="13"/>
      <c r="B16" s="13"/>
      <c r="C16" s="13"/>
      <c r="D16" s="13"/>
      <c r="E16" s="13"/>
      <c r="F16" s="14" t="s">
        <v>21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>
        <v>0</v>
      </c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7"/>
      <c r="BJ16" s="15">
        <v>0</v>
      </c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7"/>
      <c r="CF16" s="16">
        <v>0</v>
      </c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:105" s="2" customFormat="1" ht="27.75" customHeight="1">
      <c r="A17" s="13" t="s">
        <v>3</v>
      </c>
      <c r="B17" s="13"/>
      <c r="C17" s="13"/>
      <c r="D17" s="13"/>
      <c r="E17" s="13"/>
      <c r="F17" s="14" t="s">
        <v>22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5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5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7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</row>
    <row r="18" spans="1:105" s="2" customFormat="1" ht="15" customHeight="1">
      <c r="A18" s="13"/>
      <c r="B18" s="13"/>
      <c r="C18" s="13"/>
      <c r="D18" s="13"/>
      <c r="E18" s="13"/>
      <c r="F18" s="14" t="s">
        <v>19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0">
        <f>AVERAGE(26033573.33,25025791.31,19505554.24)/1000</f>
        <v>23521.639626666663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2"/>
      <c r="BJ18" s="10">
        <f>AVERAGE(18.384,16.338,10.579)</f>
        <v>15.100333333333333</v>
      </c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2"/>
      <c r="CF18" s="11">
        <f>AVERAGE(2869.6,2381.5,2323)</f>
        <v>2524.7000000000003</v>
      </c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</row>
    <row r="19" spans="1:105" s="2" customFormat="1" ht="15" customHeight="1">
      <c r="A19" s="13"/>
      <c r="B19" s="13"/>
      <c r="C19" s="13"/>
      <c r="D19" s="13"/>
      <c r="E19" s="13"/>
      <c r="F19" s="14" t="s">
        <v>20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0">
        <f>AVERAGE(18583695,40232680.16,2905506.31)/1000</f>
        <v>20573.960489999998</v>
      </c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2"/>
      <c r="BJ19" s="10">
        <f>AVERAGE(12.82,22.614,1.552)</f>
        <v>12.328666666666665</v>
      </c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2"/>
      <c r="CF19" s="11">
        <f>AVERAGE(375,345,659.1)</f>
        <v>459.7</v>
      </c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1:105" s="2" customFormat="1" ht="15" customHeight="1">
      <c r="A20" s="13"/>
      <c r="B20" s="13"/>
      <c r="C20" s="13"/>
      <c r="D20" s="13"/>
      <c r="E20" s="13"/>
      <c r="F20" s="14" t="s">
        <v>21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5">
        <v>0</v>
      </c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7"/>
      <c r="BJ20" s="15">
        <v>0</v>
      </c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7"/>
      <c r="CF20" s="16">
        <v>0</v>
      </c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</row>
  </sheetData>
  <sheetProtection/>
  <mergeCells count="48"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BQ2:DA2"/>
    <mergeCell ref="BQ4:DA4"/>
    <mergeCell ref="A8:DA8"/>
    <mergeCell ref="A10:DA10"/>
    <mergeCell ref="A12:AM12"/>
    <mergeCell ref="AN12:BI12"/>
    <mergeCell ref="BJ12:CE12"/>
    <mergeCell ref="CF12:D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4"/>
  <sheetViews>
    <sheetView view="pageBreakPreview" zoomScaleSheetLayoutView="100" zoomScalePageLayoutView="0" workbookViewId="0" topLeftCell="A1">
      <selection activeCell="EF13" sqref="EF13"/>
    </sheetView>
  </sheetViews>
  <sheetFormatPr defaultColWidth="0.875" defaultRowHeight="12.75"/>
  <cols>
    <col min="1" max="57" width="0.875" style="1" customWidth="1"/>
    <col min="58" max="58" width="2.125" style="1" customWidth="1"/>
    <col min="59" max="81" width="0.875" style="1" customWidth="1"/>
    <col min="82" max="97" width="1.00390625" style="1" customWidth="1"/>
    <col min="98" max="16384" width="0.875" style="1" customWidth="1"/>
  </cols>
  <sheetData>
    <row r="1" s="2" customFormat="1" ht="12.75">
      <c r="BQ1" s="2" t="s">
        <v>23</v>
      </c>
    </row>
    <row r="2" spans="69:105" s="2" customFormat="1" ht="39.75" customHeight="1">
      <c r="BQ2" s="19" t="s">
        <v>0</v>
      </c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ht="3" customHeight="1"/>
    <row r="4" spans="69:105" s="3" customFormat="1" ht="24" customHeight="1">
      <c r="BQ4" s="18" t="s">
        <v>24</v>
      </c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6" ht="15.75">
      <c r="DA6" s="5"/>
    </row>
    <row r="8" spans="1:105" s="4" customFormat="1" ht="16.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1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</row>
    <row r="12" spans="1:105" s="2" customFormat="1" ht="42" customHeight="1">
      <c r="A12" s="27" t="s">
        <v>26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8"/>
      <c r="AH12" s="22" t="s">
        <v>27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4"/>
      <c r="BF12" s="22" t="s">
        <v>28</v>
      </c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4"/>
      <c r="CD12" s="22" t="s">
        <v>29</v>
      </c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2" customFormat="1" ht="30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0"/>
      <c r="AH13" s="22" t="s">
        <v>19</v>
      </c>
      <c r="AI13" s="23"/>
      <c r="AJ13" s="23"/>
      <c r="AK13" s="23"/>
      <c r="AL13" s="23"/>
      <c r="AM13" s="23"/>
      <c r="AN13" s="23"/>
      <c r="AO13" s="24"/>
      <c r="AP13" s="22" t="s">
        <v>30</v>
      </c>
      <c r="AQ13" s="23"/>
      <c r="AR13" s="23"/>
      <c r="AS13" s="23"/>
      <c r="AT13" s="23"/>
      <c r="AU13" s="23"/>
      <c r="AV13" s="23"/>
      <c r="AW13" s="24"/>
      <c r="AX13" s="22" t="s">
        <v>31</v>
      </c>
      <c r="AY13" s="23"/>
      <c r="AZ13" s="23"/>
      <c r="BA13" s="23"/>
      <c r="BB13" s="23"/>
      <c r="BC13" s="23"/>
      <c r="BD13" s="23"/>
      <c r="BE13" s="24"/>
      <c r="BF13" s="22" t="s">
        <v>19</v>
      </c>
      <c r="BG13" s="23"/>
      <c r="BH13" s="23"/>
      <c r="BI13" s="23"/>
      <c r="BJ13" s="23"/>
      <c r="BK13" s="23"/>
      <c r="BL13" s="23"/>
      <c r="BM13" s="24"/>
      <c r="BN13" s="22" t="s">
        <v>30</v>
      </c>
      <c r="BO13" s="23"/>
      <c r="BP13" s="23"/>
      <c r="BQ13" s="23"/>
      <c r="BR13" s="23"/>
      <c r="BS13" s="23"/>
      <c r="BT13" s="23"/>
      <c r="BU13" s="24"/>
      <c r="BV13" s="22" t="s">
        <v>31</v>
      </c>
      <c r="BW13" s="23"/>
      <c r="BX13" s="23"/>
      <c r="BY13" s="23"/>
      <c r="BZ13" s="23"/>
      <c r="CA13" s="23"/>
      <c r="CB13" s="23"/>
      <c r="CC13" s="24"/>
      <c r="CD13" s="22" t="s">
        <v>19</v>
      </c>
      <c r="CE13" s="23"/>
      <c r="CF13" s="23"/>
      <c r="CG13" s="23"/>
      <c r="CH13" s="23"/>
      <c r="CI13" s="23"/>
      <c r="CJ13" s="23"/>
      <c r="CK13" s="24"/>
      <c r="CL13" s="22" t="s">
        <v>30</v>
      </c>
      <c r="CM13" s="23"/>
      <c r="CN13" s="23"/>
      <c r="CO13" s="23"/>
      <c r="CP13" s="23"/>
      <c r="CQ13" s="23"/>
      <c r="CR13" s="23"/>
      <c r="CS13" s="24"/>
      <c r="CT13" s="22" t="s">
        <v>31</v>
      </c>
      <c r="CU13" s="23"/>
      <c r="CV13" s="23"/>
      <c r="CW13" s="23"/>
      <c r="CX13" s="23"/>
      <c r="CY13" s="23"/>
      <c r="CZ13" s="23"/>
      <c r="DA13" s="23"/>
    </row>
    <row r="14" spans="1:105" s="2" customFormat="1" ht="15" customHeight="1">
      <c r="A14" s="13" t="s">
        <v>2</v>
      </c>
      <c r="B14" s="13"/>
      <c r="C14" s="13"/>
      <c r="D14" s="13"/>
      <c r="E14" s="13"/>
      <c r="F14" s="14" t="s">
        <v>32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31"/>
      <c r="AH14" s="32">
        <v>983</v>
      </c>
      <c r="AI14" s="33"/>
      <c r="AJ14" s="33"/>
      <c r="AK14" s="33"/>
      <c r="AL14" s="33"/>
      <c r="AM14" s="33"/>
      <c r="AN14" s="33"/>
      <c r="AO14" s="34"/>
      <c r="AP14" s="32">
        <v>1</v>
      </c>
      <c r="AQ14" s="33"/>
      <c r="AR14" s="33"/>
      <c r="AS14" s="33"/>
      <c r="AT14" s="33"/>
      <c r="AU14" s="33"/>
      <c r="AV14" s="33"/>
      <c r="AW14" s="34"/>
      <c r="AX14" s="32"/>
      <c r="AY14" s="33"/>
      <c r="AZ14" s="33"/>
      <c r="BA14" s="33"/>
      <c r="BB14" s="33"/>
      <c r="BC14" s="33"/>
      <c r="BD14" s="33"/>
      <c r="BE14" s="34"/>
      <c r="BF14" s="35">
        <v>10248.5</v>
      </c>
      <c r="BG14" s="33"/>
      <c r="BH14" s="33"/>
      <c r="BI14" s="33"/>
      <c r="BJ14" s="33"/>
      <c r="BK14" s="33"/>
      <c r="BL14" s="33"/>
      <c r="BM14" s="34"/>
      <c r="BN14" s="32">
        <v>7.5</v>
      </c>
      <c r="BO14" s="33"/>
      <c r="BP14" s="33"/>
      <c r="BQ14" s="33"/>
      <c r="BR14" s="33"/>
      <c r="BS14" s="33"/>
      <c r="BT14" s="33"/>
      <c r="BU14" s="34"/>
      <c r="BV14" s="32"/>
      <c r="BW14" s="33"/>
      <c r="BX14" s="33"/>
      <c r="BY14" s="33"/>
      <c r="BZ14" s="33"/>
      <c r="CA14" s="33"/>
      <c r="CB14" s="33"/>
      <c r="CC14" s="34"/>
      <c r="CD14" s="35">
        <v>4268.3</v>
      </c>
      <c r="CE14" s="33"/>
      <c r="CF14" s="33"/>
      <c r="CG14" s="33"/>
      <c r="CH14" s="33"/>
      <c r="CI14" s="33"/>
      <c r="CJ14" s="33"/>
      <c r="CK14" s="34"/>
      <c r="CL14" s="32">
        <v>16.2</v>
      </c>
      <c r="CM14" s="33"/>
      <c r="CN14" s="33"/>
      <c r="CO14" s="33"/>
      <c r="CP14" s="33"/>
      <c r="CQ14" s="33"/>
      <c r="CR14" s="33"/>
      <c r="CS14" s="34"/>
      <c r="CT14" s="32"/>
      <c r="CU14" s="33"/>
      <c r="CV14" s="33"/>
      <c r="CW14" s="33"/>
      <c r="CX14" s="33"/>
      <c r="CY14" s="33"/>
      <c r="CZ14" s="33"/>
      <c r="DA14" s="33"/>
    </row>
    <row r="15" spans="1:105" s="2" customFormat="1" ht="27.75" customHeight="1">
      <c r="A15" s="13"/>
      <c r="B15" s="13"/>
      <c r="C15" s="13"/>
      <c r="D15" s="13"/>
      <c r="E15" s="13"/>
      <c r="F15" s="36" t="s">
        <v>33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7"/>
      <c r="AH15" s="32">
        <v>632</v>
      </c>
      <c r="AI15" s="33"/>
      <c r="AJ15" s="33"/>
      <c r="AK15" s="33"/>
      <c r="AL15" s="33"/>
      <c r="AM15" s="33"/>
      <c r="AN15" s="33"/>
      <c r="AO15" s="34"/>
      <c r="AP15" s="32"/>
      <c r="AQ15" s="33"/>
      <c r="AR15" s="33"/>
      <c r="AS15" s="33"/>
      <c r="AT15" s="33"/>
      <c r="AU15" s="33"/>
      <c r="AV15" s="33"/>
      <c r="AW15" s="34"/>
      <c r="AX15" s="32"/>
      <c r="AY15" s="33"/>
      <c r="AZ15" s="33"/>
      <c r="BA15" s="33"/>
      <c r="BB15" s="33"/>
      <c r="BC15" s="33"/>
      <c r="BD15" s="33"/>
      <c r="BE15" s="34"/>
      <c r="BF15" s="35">
        <v>7327.5</v>
      </c>
      <c r="BG15" s="33"/>
      <c r="BH15" s="33"/>
      <c r="BI15" s="33"/>
      <c r="BJ15" s="33"/>
      <c r="BK15" s="33"/>
      <c r="BL15" s="33"/>
      <c r="BM15" s="34"/>
      <c r="BN15" s="32"/>
      <c r="BO15" s="33"/>
      <c r="BP15" s="33"/>
      <c r="BQ15" s="33"/>
      <c r="BR15" s="33"/>
      <c r="BS15" s="33"/>
      <c r="BT15" s="33"/>
      <c r="BU15" s="34"/>
      <c r="BV15" s="32"/>
      <c r="BW15" s="33"/>
      <c r="BX15" s="33"/>
      <c r="BY15" s="33"/>
      <c r="BZ15" s="33"/>
      <c r="CA15" s="33"/>
      <c r="CB15" s="33"/>
      <c r="CC15" s="34"/>
      <c r="CD15" s="32">
        <v>289.67</v>
      </c>
      <c r="CE15" s="33"/>
      <c r="CF15" s="33"/>
      <c r="CG15" s="33"/>
      <c r="CH15" s="33"/>
      <c r="CI15" s="33"/>
      <c r="CJ15" s="33"/>
      <c r="CK15" s="34"/>
      <c r="CL15" s="32"/>
      <c r="CM15" s="33"/>
      <c r="CN15" s="33"/>
      <c r="CO15" s="33"/>
      <c r="CP15" s="33"/>
      <c r="CQ15" s="33"/>
      <c r="CR15" s="33"/>
      <c r="CS15" s="34"/>
      <c r="CT15" s="32"/>
      <c r="CU15" s="33"/>
      <c r="CV15" s="33"/>
      <c r="CW15" s="33"/>
      <c r="CX15" s="33"/>
      <c r="CY15" s="33"/>
      <c r="CZ15" s="33"/>
      <c r="DA15" s="33"/>
    </row>
    <row r="16" spans="1:105" s="2" customFormat="1" ht="15" customHeight="1">
      <c r="A16" s="13" t="s">
        <v>3</v>
      </c>
      <c r="B16" s="13"/>
      <c r="C16" s="13"/>
      <c r="D16" s="13"/>
      <c r="E16" s="13"/>
      <c r="F16" s="14" t="s">
        <v>34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31"/>
      <c r="AH16" s="32">
        <v>71</v>
      </c>
      <c r="AI16" s="33"/>
      <c r="AJ16" s="33"/>
      <c r="AK16" s="33"/>
      <c r="AL16" s="33"/>
      <c r="AM16" s="33"/>
      <c r="AN16" s="33"/>
      <c r="AO16" s="34"/>
      <c r="AP16" s="32">
        <v>1</v>
      </c>
      <c r="AQ16" s="33"/>
      <c r="AR16" s="33"/>
      <c r="AS16" s="33"/>
      <c r="AT16" s="33"/>
      <c r="AU16" s="33"/>
      <c r="AV16" s="33"/>
      <c r="AW16" s="34"/>
      <c r="AX16" s="32"/>
      <c r="AY16" s="33"/>
      <c r="AZ16" s="33"/>
      <c r="BA16" s="33"/>
      <c r="BB16" s="33"/>
      <c r="BC16" s="33"/>
      <c r="BD16" s="33"/>
      <c r="BE16" s="34"/>
      <c r="BF16" s="35">
        <v>2920.3</v>
      </c>
      <c r="BG16" s="33"/>
      <c r="BH16" s="33"/>
      <c r="BI16" s="33"/>
      <c r="BJ16" s="33"/>
      <c r="BK16" s="33"/>
      <c r="BL16" s="33"/>
      <c r="BM16" s="34"/>
      <c r="BN16" s="32">
        <v>150</v>
      </c>
      <c r="BO16" s="33"/>
      <c r="BP16" s="33"/>
      <c r="BQ16" s="33"/>
      <c r="BR16" s="33"/>
      <c r="BS16" s="33"/>
      <c r="BT16" s="33"/>
      <c r="BU16" s="34"/>
      <c r="BV16" s="32"/>
      <c r="BW16" s="33"/>
      <c r="BX16" s="33"/>
      <c r="BY16" s="33"/>
      <c r="BZ16" s="33"/>
      <c r="CA16" s="33"/>
      <c r="CB16" s="33"/>
      <c r="CC16" s="34"/>
      <c r="CD16" s="35">
        <v>9201.6</v>
      </c>
      <c r="CE16" s="33"/>
      <c r="CF16" s="33"/>
      <c r="CG16" s="33"/>
      <c r="CH16" s="33"/>
      <c r="CI16" s="33"/>
      <c r="CJ16" s="33"/>
      <c r="CK16" s="34"/>
      <c r="CL16" s="32">
        <v>1010.3</v>
      </c>
      <c r="CM16" s="33"/>
      <c r="CN16" s="33"/>
      <c r="CO16" s="33"/>
      <c r="CP16" s="33"/>
      <c r="CQ16" s="33"/>
      <c r="CR16" s="33"/>
      <c r="CS16" s="34"/>
      <c r="CT16" s="32"/>
      <c r="CU16" s="33"/>
      <c r="CV16" s="33"/>
      <c r="CW16" s="33"/>
      <c r="CX16" s="33"/>
      <c r="CY16" s="33"/>
      <c r="CZ16" s="33"/>
      <c r="DA16" s="33"/>
    </row>
    <row r="17" spans="1:105" s="2" customFormat="1" ht="27.75" customHeight="1">
      <c r="A17" s="13"/>
      <c r="B17" s="13"/>
      <c r="C17" s="13"/>
      <c r="D17" s="13"/>
      <c r="E17" s="13"/>
      <c r="F17" s="36" t="s">
        <v>35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/>
      <c r="AH17" s="32">
        <v>15</v>
      </c>
      <c r="AI17" s="33"/>
      <c r="AJ17" s="33"/>
      <c r="AK17" s="33"/>
      <c r="AL17" s="33"/>
      <c r="AM17" s="33"/>
      <c r="AN17" s="33"/>
      <c r="AO17" s="34"/>
      <c r="AP17" s="32"/>
      <c r="AQ17" s="33"/>
      <c r="AR17" s="33"/>
      <c r="AS17" s="33"/>
      <c r="AT17" s="33"/>
      <c r="AU17" s="33"/>
      <c r="AV17" s="33"/>
      <c r="AW17" s="34"/>
      <c r="AX17" s="32"/>
      <c r="AY17" s="33"/>
      <c r="AZ17" s="33"/>
      <c r="BA17" s="33"/>
      <c r="BB17" s="33"/>
      <c r="BC17" s="33"/>
      <c r="BD17" s="33"/>
      <c r="BE17" s="34"/>
      <c r="BF17" s="32">
        <v>592</v>
      </c>
      <c r="BG17" s="33"/>
      <c r="BH17" s="33"/>
      <c r="BI17" s="33"/>
      <c r="BJ17" s="33"/>
      <c r="BK17" s="33"/>
      <c r="BL17" s="33"/>
      <c r="BM17" s="34"/>
      <c r="BN17" s="32"/>
      <c r="BO17" s="33"/>
      <c r="BP17" s="33"/>
      <c r="BQ17" s="33"/>
      <c r="BR17" s="33"/>
      <c r="BS17" s="33"/>
      <c r="BT17" s="33"/>
      <c r="BU17" s="34"/>
      <c r="BV17" s="32"/>
      <c r="BW17" s="33"/>
      <c r="BX17" s="33"/>
      <c r="BY17" s="33"/>
      <c r="BZ17" s="33"/>
      <c r="CA17" s="33"/>
      <c r="CB17" s="33"/>
      <c r="CC17" s="34"/>
      <c r="CD17" s="32">
        <v>935.32</v>
      </c>
      <c r="CE17" s="33"/>
      <c r="CF17" s="33"/>
      <c r="CG17" s="33"/>
      <c r="CH17" s="33"/>
      <c r="CI17" s="33"/>
      <c r="CJ17" s="33"/>
      <c r="CK17" s="34"/>
      <c r="CL17" s="32"/>
      <c r="CM17" s="33"/>
      <c r="CN17" s="33"/>
      <c r="CO17" s="33"/>
      <c r="CP17" s="33"/>
      <c r="CQ17" s="33"/>
      <c r="CR17" s="33"/>
      <c r="CS17" s="34"/>
      <c r="CT17" s="32"/>
      <c r="CU17" s="33"/>
      <c r="CV17" s="33"/>
      <c r="CW17" s="33"/>
      <c r="CX17" s="33"/>
      <c r="CY17" s="33"/>
      <c r="CZ17" s="33"/>
      <c r="DA17" s="33"/>
    </row>
    <row r="18" spans="1:105" s="2" customFormat="1" ht="15" customHeight="1">
      <c r="A18" s="13" t="s">
        <v>4</v>
      </c>
      <c r="B18" s="13"/>
      <c r="C18" s="13"/>
      <c r="D18" s="13"/>
      <c r="E18" s="13"/>
      <c r="F18" s="14" t="s">
        <v>36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31"/>
      <c r="AH18" s="32">
        <v>2</v>
      </c>
      <c r="AI18" s="33"/>
      <c r="AJ18" s="33"/>
      <c r="AK18" s="33"/>
      <c r="AL18" s="33"/>
      <c r="AM18" s="33"/>
      <c r="AN18" s="33"/>
      <c r="AO18" s="34"/>
      <c r="AP18" s="32">
        <v>2</v>
      </c>
      <c r="AQ18" s="33"/>
      <c r="AR18" s="33"/>
      <c r="AS18" s="33"/>
      <c r="AT18" s="33"/>
      <c r="AU18" s="33"/>
      <c r="AV18" s="33"/>
      <c r="AW18" s="34"/>
      <c r="AX18" s="32"/>
      <c r="AY18" s="33"/>
      <c r="AZ18" s="33"/>
      <c r="BA18" s="33"/>
      <c r="BB18" s="33"/>
      <c r="BC18" s="33"/>
      <c r="BD18" s="33"/>
      <c r="BE18" s="34"/>
      <c r="BF18" s="35">
        <v>1320</v>
      </c>
      <c r="BG18" s="33"/>
      <c r="BH18" s="33"/>
      <c r="BI18" s="33"/>
      <c r="BJ18" s="33"/>
      <c r="BK18" s="33"/>
      <c r="BL18" s="33"/>
      <c r="BM18" s="34"/>
      <c r="BN18" s="35">
        <v>650</v>
      </c>
      <c r="BO18" s="33"/>
      <c r="BP18" s="33"/>
      <c r="BQ18" s="33"/>
      <c r="BR18" s="33"/>
      <c r="BS18" s="33"/>
      <c r="BT18" s="33"/>
      <c r="BU18" s="34"/>
      <c r="BV18" s="32"/>
      <c r="BW18" s="33"/>
      <c r="BX18" s="33"/>
      <c r="BY18" s="33"/>
      <c r="BZ18" s="33"/>
      <c r="CA18" s="33"/>
      <c r="CB18" s="33"/>
      <c r="CC18" s="34"/>
      <c r="CD18" s="35">
        <v>14346.5</v>
      </c>
      <c r="CE18" s="33"/>
      <c r="CF18" s="33"/>
      <c r="CG18" s="33"/>
      <c r="CH18" s="33"/>
      <c r="CI18" s="33"/>
      <c r="CJ18" s="33"/>
      <c r="CK18" s="34"/>
      <c r="CL18" s="35">
        <v>240.77</v>
      </c>
      <c r="CM18" s="33"/>
      <c r="CN18" s="33"/>
      <c r="CO18" s="33"/>
      <c r="CP18" s="33"/>
      <c r="CQ18" s="33"/>
      <c r="CR18" s="33"/>
      <c r="CS18" s="34"/>
      <c r="CT18" s="32"/>
      <c r="CU18" s="33"/>
      <c r="CV18" s="33"/>
      <c r="CW18" s="33"/>
      <c r="CX18" s="33"/>
      <c r="CY18" s="33"/>
      <c r="CZ18" s="33"/>
      <c r="DA18" s="33"/>
    </row>
    <row r="19" spans="1:105" s="2" customFormat="1" ht="40.5" customHeight="1">
      <c r="A19" s="13"/>
      <c r="B19" s="13"/>
      <c r="C19" s="13"/>
      <c r="D19" s="13"/>
      <c r="E19" s="13"/>
      <c r="F19" s="36" t="s">
        <v>37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  <c r="AH19" s="32"/>
      <c r="AI19" s="33"/>
      <c r="AJ19" s="33"/>
      <c r="AK19" s="33"/>
      <c r="AL19" s="33"/>
      <c r="AM19" s="33"/>
      <c r="AN19" s="33"/>
      <c r="AO19" s="34"/>
      <c r="AP19" s="32"/>
      <c r="AQ19" s="33"/>
      <c r="AR19" s="33"/>
      <c r="AS19" s="33"/>
      <c r="AT19" s="33"/>
      <c r="AU19" s="33"/>
      <c r="AV19" s="33"/>
      <c r="AW19" s="34"/>
      <c r="AX19" s="32"/>
      <c r="AY19" s="33"/>
      <c r="AZ19" s="33"/>
      <c r="BA19" s="33"/>
      <c r="BB19" s="33"/>
      <c r="BC19" s="33"/>
      <c r="BD19" s="33"/>
      <c r="BE19" s="34"/>
      <c r="BF19" s="32"/>
      <c r="BG19" s="33"/>
      <c r="BH19" s="33"/>
      <c r="BI19" s="33"/>
      <c r="BJ19" s="33"/>
      <c r="BK19" s="33"/>
      <c r="BL19" s="33"/>
      <c r="BM19" s="34"/>
      <c r="BN19" s="32"/>
      <c r="BO19" s="33"/>
      <c r="BP19" s="33"/>
      <c r="BQ19" s="33"/>
      <c r="BR19" s="33"/>
      <c r="BS19" s="33"/>
      <c r="BT19" s="33"/>
      <c r="BU19" s="34"/>
      <c r="BV19" s="32"/>
      <c r="BW19" s="33"/>
      <c r="BX19" s="33"/>
      <c r="BY19" s="33"/>
      <c r="BZ19" s="33"/>
      <c r="CA19" s="33"/>
      <c r="CB19" s="33"/>
      <c r="CC19" s="34"/>
      <c r="CD19" s="32"/>
      <c r="CE19" s="33"/>
      <c r="CF19" s="33"/>
      <c r="CG19" s="33"/>
      <c r="CH19" s="33"/>
      <c r="CI19" s="33"/>
      <c r="CJ19" s="33"/>
      <c r="CK19" s="34"/>
      <c r="CL19" s="32"/>
      <c r="CM19" s="33"/>
      <c r="CN19" s="33"/>
      <c r="CO19" s="33"/>
      <c r="CP19" s="33"/>
      <c r="CQ19" s="33"/>
      <c r="CR19" s="33"/>
      <c r="CS19" s="34"/>
      <c r="CT19" s="32"/>
      <c r="CU19" s="33"/>
      <c r="CV19" s="33"/>
      <c r="CW19" s="33"/>
      <c r="CX19" s="33"/>
      <c r="CY19" s="33"/>
      <c r="CZ19" s="33"/>
      <c r="DA19" s="33"/>
    </row>
    <row r="20" spans="1:105" s="2" customFormat="1" ht="15" customHeight="1">
      <c r="A20" s="13" t="s">
        <v>38</v>
      </c>
      <c r="B20" s="13"/>
      <c r="C20" s="13"/>
      <c r="D20" s="13"/>
      <c r="E20" s="13"/>
      <c r="F20" s="14" t="s">
        <v>39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31"/>
      <c r="AH20" s="32"/>
      <c r="AI20" s="33"/>
      <c r="AJ20" s="33"/>
      <c r="AK20" s="33"/>
      <c r="AL20" s="33"/>
      <c r="AM20" s="33"/>
      <c r="AN20" s="33"/>
      <c r="AO20" s="34"/>
      <c r="AP20" s="32">
        <v>1</v>
      </c>
      <c r="AQ20" s="33"/>
      <c r="AR20" s="33"/>
      <c r="AS20" s="33"/>
      <c r="AT20" s="33"/>
      <c r="AU20" s="33"/>
      <c r="AV20" s="33"/>
      <c r="AW20" s="34"/>
      <c r="AX20" s="32">
        <v>1</v>
      </c>
      <c r="AY20" s="33"/>
      <c r="AZ20" s="33"/>
      <c r="BA20" s="33"/>
      <c r="BB20" s="33"/>
      <c r="BC20" s="33"/>
      <c r="BD20" s="33"/>
      <c r="BE20" s="34"/>
      <c r="BF20" s="35"/>
      <c r="BG20" s="33"/>
      <c r="BH20" s="33"/>
      <c r="BI20" s="33"/>
      <c r="BJ20" s="33"/>
      <c r="BK20" s="33"/>
      <c r="BL20" s="33"/>
      <c r="BM20" s="34"/>
      <c r="BN20" s="35">
        <v>900</v>
      </c>
      <c r="BO20" s="33"/>
      <c r="BP20" s="33"/>
      <c r="BQ20" s="33"/>
      <c r="BR20" s="33"/>
      <c r="BS20" s="33"/>
      <c r="BT20" s="33"/>
      <c r="BU20" s="34"/>
      <c r="BV20" s="32">
        <v>6000</v>
      </c>
      <c r="BW20" s="33"/>
      <c r="BX20" s="33"/>
      <c r="BY20" s="33"/>
      <c r="BZ20" s="33"/>
      <c r="CA20" s="33"/>
      <c r="CB20" s="33"/>
      <c r="CC20" s="34"/>
      <c r="CD20" s="32"/>
      <c r="CE20" s="33"/>
      <c r="CF20" s="33"/>
      <c r="CG20" s="33"/>
      <c r="CH20" s="33"/>
      <c r="CI20" s="33"/>
      <c r="CJ20" s="33"/>
      <c r="CK20" s="34"/>
      <c r="CL20" s="32">
        <v>16.2</v>
      </c>
      <c r="CM20" s="33"/>
      <c r="CN20" s="33"/>
      <c r="CO20" s="33"/>
      <c r="CP20" s="33"/>
      <c r="CQ20" s="33"/>
      <c r="CR20" s="33"/>
      <c r="CS20" s="34"/>
      <c r="CT20" s="32">
        <v>16.2</v>
      </c>
      <c r="CU20" s="33"/>
      <c r="CV20" s="33"/>
      <c r="CW20" s="33"/>
      <c r="CX20" s="33"/>
      <c r="CY20" s="33"/>
      <c r="CZ20" s="33"/>
      <c r="DA20" s="33"/>
    </row>
    <row r="21" spans="1:105" s="2" customFormat="1" ht="40.5" customHeight="1">
      <c r="A21" s="13"/>
      <c r="B21" s="13"/>
      <c r="C21" s="13"/>
      <c r="D21" s="13"/>
      <c r="E21" s="13"/>
      <c r="F21" s="36" t="s">
        <v>37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H21" s="32"/>
      <c r="AI21" s="33"/>
      <c r="AJ21" s="33"/>
      <c r="AK21" s="33"/>
      <c r="AL21" s="33"/>
      <c r="AM21" s="33"/>
      <c r="AN21" s="33"/>
      <c r="AO21" s="34"/>
      <c r="AP21" s="32"/>
      <c r="AQ21" s="33"/>
      <c r="AR21" s="33"/>
      <c r="AS21" s="33"/>
      <c r="AT21" s="33"/>
      <c r="AU21" s="33"/>
      <c r="AV21" s="33"/>
      <c r="AW21" s="34"/>
      <c r="AX21" s="32"/>
      <c r="AY21" s="33"/>
      <c r="AZ21" s="33"/>
      <c r="BA21" s="33"/>
      <c r="BB21" s="33"/>
      <c r="BC21" s="33"/>
      <c r="BD21" s="33"/>
      <c r="BE21" s="34"/>
      <c r="BF21" s="32"/>
      <c r="BG21" s="33"/>
      <c r="BH21" s="33"/>
      <c r="BI21" s="33"/>
      <c r="BJ21" s="33"/>
      <c r="BK21" s="33"/>
      <c r="BL21" s="33"/>
      <c r="BM21" s="34"/>
      <c r="BN21" s="32"/>
      <c r="BO21" s="33"/>
      <c r="BP21" s="33"/>
      <c r="BQ21" s="33"/>
      <c r="BR21" s="33"/>
      <c r="BS21" s="33"/>
      <c r="BT21" s="33"/>
      <c r="BU21" s="34"/>
      <c r="BV21" s="32"/>
      <c r="BW21" s="33"/>
      <c r="BX21" s="33"/>
      <c r="BY21" s="33"/>
      <c r="BZ21" s="33"/>
      <c r="CA21" s="33"/>
      <c r="CB21" s="33"/>
      <c r="CC21" s="34"/>
      <c r="CD21" s="32"/>
      <c r="CE21" s="33"/>
      <c r="CF21" s="33"/>
      <c r="CG21" s="33"/>
      <c r="CH21" s="33"/>
      <c r="CI21" s="33"/>
      <c r="CJ21" s="33"/>
      <c r="CK21" s="34"/>
      <c r="CL21" s="32"/>
      <c r="CM21" s="33"/>
      <c r="CN21" s="33"/>
      <c r="CO21" s="33"/>
      <c r="CP21" s="33"/>
      <c r="CQ21" s="33"/>
      <c r="CR21" s="33"/>
      <c r="CS21" s="34"/>
      <c r="CT21" s="32"/>
      <c r="CU21" s="33"/>
      <c r="CV21" s="33"/>
      <c r="CW21" s="33"/>
      <c r="CX21" s="33"/>
      <c r="CY21" s="33"/>
      <c r="CZ21" s="33"/>
      <c r="DA21" s="33"/>
    </row>
    <row r="22" spans="1:2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105" s="8" customFormat="1" ht="12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 s="9" customFormat="1" ht="69" customHeight="1">
      <c r="A24" s="38" t="s">
        <v>41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SheetLayoutView="100" zoomScalePageLayoutView="0" workbookViewId="0" topLeftCell="A1">
      <selection activeCell="EE13" sqref="EE13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42</v>
      </c>
    </row>
    <row r="2" spans="69:105" s="2" customFormat="1" ht="39.75" customHeight="1">
      <c r="BQ2" s="19" t="s">
        <v>0</v>
      </c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</row>
    <row r="3" ht="3" customHeight="1"/>
    <row r="4" spans="69:105" s="3" customFormat="1" ht="24" customHeight="1">
      <c r="BQ4" s="18" t="s">
        <v>24</v>
      </c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6" ht="15.75">
      <c r="DA6" s="5"/>
    </row>
    <row r="8" spans="1:105" s="4" customFormat="1" ht="16.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21" t="s">
        <v>43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</row>
    <row r="12" spans="1:105" s="2" customFormat="1" ht="30" customHeight="1">
      <c r="A12" s="27" t="s">
        <v>26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8"/>
      <c r="AH12" s="22" t="s">
        <v>44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4"/>
      <c r="BR12" s="22" t="s">
        <v>45</v>
      </c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2" customFormat="1" ht="30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0"/>
      <c r="AH13" s="22" t="s">
        <v>19</v>
      </c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4"/>
      <c r="AT13" s="22" t="s">
        <v>20</v>
      </c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4"/>
      <c r="BF13" s="22" t="s">
        <v>31</v>
      </c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4"/>
      <c r="BR13" s="22" t="s">
        <v>19</v>
      </c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4"/>
      <c r="CD13" s="22" t="s">
        <v>20</v>
      </c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4"/>
      <c r="CP13" s="22" t="s">
        <v>31</v>
      </c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s="2" customFormat="1" ht="15" customHeight="1">
      <c r="A14" s="13" t="s">
        <v>2</v>
      </c>
      <c r="B14" s="13"/>
      <c r="C14" s="13"/>
      <c r="D14" s="13"/>
      <c r="E14" s="13"/>
      <c r="F14" s="14" t="s">
        <v>32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31"/>
      <c r="AH14" s="32">
        <v>1328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2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5">
        <v>13708.7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32">
        <v>22.5</v>
      </c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4"/>
      <c r="CP14" s="32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</row>
    <row r="15" spans="1:105" s="2" customFormat="1" ht="27.75" customHeight="1">
      <c r="A15" s="13"/>
      <c r="B15" s="13"/>
      <c r="C15" s="13"/>
      <c r="D15" s="13"/>
      <c r="E15" s="13"/>
      <c r="F15" s="36" t="s">
        <v>33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7"/>
      <c r="AH15" s="32">
        <v>792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5">
        <v>9128.5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32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4"/>
      <c r="CP15" s="32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</row>
    <row r="16" spans="1:105" s="2" customFormat="1" ht="15" customHeight="1">
      <c r="A16" s="13" t="s">
        <v>3</v>
      </c>
      <c r="B16" s="13"/>
      <c r="C16" s="13"/>
      <c r="D16" s="13"/>
      <c r="E16" s="13"/>
      <c r="F16" s="14" t="s">
        <v>34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31"/>
      <c r="AH16" s="32">
        <v>128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32">
        <v>2</v>
      </c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32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4"/>
      <c r="BR16" s="35">
        <v>6287.7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32">
        <v>173</v>
      </c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4"/>
      <c r="CP16" s="32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</row>
    <row r="17" spans="1:105" s="2" customFormat="1" ht="27.75" customHeight="1">
      <c r="A17" s="13"/>
      <c r="B17" s="13"/>
      <c r="C17" s="13"/>
      <c r="D17" s="13"/>
      <c r="E17" s="13"/>
      <c r="F17" s="36" t="s">
        <v>35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/>
      <c r="AH17" s="32">
        <v>22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4"/>
      <c r="AT17" s="32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4"/>
      <c r="BF17" s="32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4"/>
      <c r="BR17" s="32">
        <v>1272</v>
      </c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4"/>
      <c r="CD17" s="32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4"/>
      <c r="CP17" s="32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</row>
    <row r="18" spans="1:105" s="2" customFormat="1" ht="15" customHeight="1">
      <c r="A18" s="13" t="s">
        <v>4</v>
      </c>
      <c r="B18" s="13"/>
      <c r="C18" s="13"/>
      <c r="D18" s="13"/>
      <c r="E18" s="13"/>
      <c r="F18" s="14" t="s">
        <v>36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31"/>
      <c r="AH18" s="32">
        <v>9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4"/>
      <c r="AT18" s="32">
        <v>12</v>
      </c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4"/>
      <c r="BF18" s="32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4"/>
      <c r="BR18" s="35">
        <v>1759.3</v>
      </c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4"/>
      <c r="CD18" s="35">
        <v>4142.37</v>
      </c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4"/>
      <c r="CP18" s="32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</row>
    <row r="19" spans="1:105" s="2" customFormat="1" ht="40.5" customHeight="1">
      <c r="A19" s="13"/>
      <c r="B19" s="13"/>
      <c r="C19" s="13"/>
      <c r="D19" s="13"/>
      <c r="E19" s="13"/>
      <c r="F19" s="36" t="s">
        <v>37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  <c r="AH19" s="32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4"/>
      <c r="AT19" s="32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4"/>
      <c r="BF19" s="32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4"/>
      <c r="BR19" s="32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4"/>
      <c r="CD19" s="32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4"/>
      <c r="CP19" s="32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</row>
    <row r="20" spans="1:105" s="2" customFormat="1" ht="15" customHeight="1">
      <c r="A20" s="13" t="s">
        <v>38</v>
      </c>
      <c r="B20" s="13"/>
      <c r="C20" s="13"/>
      <c r="D20" s="13"/>
      <c r="E20" s="13"/>
      <c r="F20" s="14" t="s">
        <v>39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31"/>
      <c r="AH20" s="32">
        <v>1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4"/>
      <c r="AT20" s="32">
        <v>3</v>
      </c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4"/>
      <c r="BF20" s="32">
        <v>2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4"/>
      <c r="BR20" s="32">
        <v>1000</v>
      </c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4"/>
      <c r="CD20" s="35">
        <v>2800</v>
      </c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4"/>
      <c r="CP20" s="35">
        <v>10000</v>
      </c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</row>
    <row r="21" spans="1:105" s="2" customFormat="1" ht="40.5" customHeight="1">
      <c r="A21" s="13"/>
      <c r="B21" s="13"/>
      <c r="C21" s="13"/>
      <c r="D21" s="13"/>
      <c r="E21" s="13"/>
      <c r="F21" s="36" t="s">
        <v>37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H21" s="32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4"/>
      <c r="AT21" s="32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4"/>
      <c r="BF21" s="32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4"/>
      <c r="BR21" s="32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4"/>
      <c r="CD21" s="32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4"/>
      <c r="CP21" s="32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</row>
    <row r="22" spans="1:2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105" s="8" customFormat="1" ht="12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 s="9" customFormat="1" ht="69" customHeight="1">
      <c r="A24" s="38" t="s">
        <v>41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</row>
    <row r="25" ht="3" customHeight="1"/>
  </sheetData>
  <sheetProtection/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Грунин Виктор Николаевич</cp:lastModifiedBy>
  <cp:lastPrinted>2022-09-29T05:58:54Z</cp:lastPrinted>
  <dcterms:created xsi:type="dcterms:W3CDTF">2011-01-11T10:25:48Z</dcterms:created>
  <dcterms:modified xsi:type="dcterms:W3CDTF">2022-09-29T07:33:15Z</dcterms:modified>
  <cp:category/>
  <cp:version/>
  <cp:contentType/>
  <cp:contentStatus/>
</cp:coreProperties>
</file>