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РАМОЧНЫЕ\2021\ПИР-СМР\Приложение № 2 Локальные сметные расчёты\"/>
    </mc:Choice>
  </mc:AlternateContent>
  <bookViews>
    <workbookView xWindow="0" yWindow="300" windowWidth="15480" windowHeight="712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9" i="1" l="1"/>
  <c r="I16" i="1"/>
  <c r="I17" i="1" l="1"/>
  <c r="I18" i="1" s="1"/>
  <c r="I20" i="1" l="1"/>
</calcChain>
</file>

<file path=xl/sharedStrings.xml><?xml version="1.0" encoding="utf-8"?>
<sst xmlns="http://schemas.openxmlformats.org/spreadsheetml/2006/main" count="33" uniqueCount="32">
  <si>
    <t>Канализация, прокладываемая методом горизонтального направленного бурения, протяженностью от 100 до 1000 м</t>
  </si>
  <si>
    <t>Итого по смете:</t>
  </si>
  <si>
    <t>Дальневосточный коэффициент</t>
  </si>
  <si>
    <t>Коэф-т 1,234 от п.2</t>
  </si>
  <si>
    <t>Всего по смете: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</si>
  <si>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</si>
  <si>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</si>
  <si>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</si>
  <si>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</si>
  <si>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</si>
  <si>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Приморский РЦЦС от 29.09.2011</t>
  </si>
  <si>
    <t>___________ А.С. Боровский</t>
  </si>
  <si>
    <t>на проектные (изыскательские) работы (прокол методом ГНБ - 100 м)</t>
  </si>
  <si>
    <t>Проверил: ___________________________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</si>
  <si>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</si>
  <si>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</si>
  <si>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</si>
  <si>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</si>
  <si>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</si>
  <si>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Директор</t>
  </si>
  <si>
    <t>___________ С.И. Чутенко</t>
  </si>
  <si>
    <t>"____" _____________ 2020 г.</t>
  </si>
  <si>
    <t>"____" _______________2020 г.</t>
  </si>
  <si>
    <t>3 кв. 2020 с учётом прогнозного уровня цен на 2021 год</t>
  </si>
  <si>
    <t>Коммунальные инженерные сети и сооружения, 2012 г. Раздел 3.  Таблица 5. Наружные сети канализации п.10
A=47.8 тыс.руб; B=0.18 тыс.руб;
Осн. показ. Х=100(м) 
Коэфф.перехода в тек.цены:
Ктек = 4,42/4,50 (средн. 4,46) - инд.3 кв.2020 г.к 01.01.2001 на пр./из. раб. (Письмо Минстроя России № 29340-ИФ от 29.07.2020)</t>
  </si>
  <si>
    <t>(A + B * Xзад) *  Ктек
(47.8 тыс.руб + 0.18 тыс.руб * 100) * 4,46</t>
  </si>
  <si>
    <t>прогнозный индекс 
дефлятор 2020-2021</t>
  </si>
  <si>
    <t>Письмо ПАО "РусГидро" от 26.11.19 № 7385.35</t>
  </si>
  <si>
    <r>
      <t xml:space="preserve">Коэф-т </t>
    </r>
    <r>
      <rPr>
        <sz val="10"/>
        <color rgb="FF002060"/>
        <rFont val="Arial"/>
        <family val="2"/>
        <charset val="204"/>
      </rPr>
      <t>1,037</t>
    </r>
    <r>
      <rPr>
        <sz val="10"/>
        <rFont val="Arial"/>
        <family val="2"/>
        <charset val="204"/>
      </rPr>
      <t xml:space="preserve"> от </t>
    </r>
    <r>
      <rPr>
        <sz val="10"/>
        <color indexed="10"/>
        <rFont val="Arial"/>
        <family val="2"/>
        <charset val="204"/>
      </rPr>
      <t>п.3</t>
    </r>
  </si>
  <si>
    <t>Смета №113</t>
  </si>
  <si>
    <t>Начальник службы перспективного развития</t>
  </si>
  <si>
    <t>и технологического присоединения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</si>
</sst>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color indexed="10"/>
      <name val="Arial"/>
      <family val="2"/>
      <charset val="204"/>
    </font>
    <font>
      <b/>
      <i/>
      <sz val="10"/>
      <color rgb="FF002060"/>
      <name val="Times New Roman"/>
      <family val="1"/>
      <charset val="204"/>
    </font>
    <font>
      <sz val="10"/>
      <color rgb="FF00206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66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6" fillId="0" borderId="0" xfId="0" applyFont="1" applyFill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8" fillId="0" borderId="0" xfId="1" applyFont="1" applyAlignment="1">
      <alignment horizontal="left" vertical="top"/>
    </xf>
    <xf numFmtId="49" fontId="9" fillId="0" borderId="0" xfId="1" applyNumberFormat="1" applyFont="1" applyAlignment="1">
      <alignment horizontal="left" vertical="top"/>
    </xf>
    <xf numFmtId="0" fontId="9" fillId="0" borderId="0" xfId="1" applyFont="1" applyAlignment="1">
      <alignment horizontal="left" vertical="top" wrapText="1"/>
    </xf>
    <xf numFmtId="0" fontId="9" fillId="0" borderId="0" xfId="1" applyFont="1" applyAlignment="1">
      <alignment horizontal="center" vertical="top" wrapText="1"/>
    </xf>
    <xf numFmtId="4" fontId="9" fillId="0" borderId="0" xfId="1" applyNumberFormat="1" applyFont="1" applyAlignment="1">
      <alignment horizontal="center" vertical="top"/>
    </xf>
    <xf numFmtId="4" fontId="9" fillId="0" borderId="0" xfId="1" applyNumberFormat="1" applyFont="1" applyAlignment="1">
      <alignment horizontal="right" vertical="top"/>
    </xf>
    <xf numFmtId="0" fontId="9" fillId="0" borderId="0" xfId="1" applyFont="1"/>
    <xf numFmtId="4" fontId="8" fillId="0" borderId="0" xfId="1" applyNumberFormat="1" applyFont="1" applyAlignment="1">
      <alignment horizontal="right" vertical="top"/>
    </xf>
    <xf numFmtId="0" fontId="2" fillId="0" borderId="0" xfId="0" applyFont="1"/>
    <xf numFmtId="0" fontId="9" fillId="0" borderId="0" xfId="1" applyFont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right" vertical="top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0" fillId="0" borderId="6" xfId="0" applyNumberFormat="1" applyFont="1" applyBorder="1" applyAlignment="1">
      <alignment horizontal="left" vertical="top" wrapText="1"/>
    </xf>
    <xf numFmtId="0" fontId="0" fillId="0" borderId="7" xfId="0" applyNumberFormat="1" applyFont="1" applyBorder="1" applyAlignment="1">
      <alignment horizontal="left" vertical="top" wrapText="1"/>
    </xf>
    <xf numFmtId="0" fontId="0" fillId="0" borderId="8" xfId="0" applyNumberFormat="1" applyFont="1" applyBorder="1" applyAlignment="1">
      <alignment horizontal="left" vertical="top" wrapText="1"/>
    </xf>
    <xf numFmtId="0" fontId="1" fillId="0" borderId="6" xfId="0" applyNumberFormat="1" applyFont="1" applyBorder="1" applyAlignment="1">
      <alignment horizontal="left" vertical="top" wrapText="1"/>
    </xf>
    <xf numFmtId="0" fontId="1" fillId="0" borderId="7" xfId="0" applyNumberFormat="1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vertical="top" wrapText="1"/>
    </xf>
    <xf numFmtId="0" fontId="0" fillId="0" borderId="7" xfId="0" applyNumberFormat="1" applyFont="1" applyBorder="1" applyAlignment="1">
      <alignment horizontal="center" vertical="top" wrapText="1"/>
    </xf>
    <xf numFmtId="0" fontId="0" fillId="0" borderId="8" xfId="0" applyNumberFormat="1" applyFont="1" applyBorder="1" applyAlignment="1">
      <alignment horizontal="center" vertical="top" wrapText="1"/>
    </xf>
    <xf numFmtId="0" fontId="12" fillId="0" borderId="6" xfId="0" applyNumberFormat="1" applyFont="1" applyBorder="1" applyAlignment="1">
      <alignment horizontal="left" vertical="top" wrapText="1"/>
    </xf>
    <xf numFmtId="0" fontId="12" fillId="0" borderId="8" xfId="0" applyNumberFormat="1" applyFont="1" applyBorder="1" applyAlignment="1">
      <alignment horizontal="left" vertical="top" wrapText="1"/>
    </xf>
    <xf numFmtId="0" fontId="12" fillId="0" borderId="6" xfId="0" applyNumberFormat="1" applyFont="1" applyBorder="1" applyAlignment="1">
      <alignment horizontal="center" vertical="top" wrapText="1"/>
    </xf>
    <xf numFmtId="0" fontId="12" fillId="0" borderId="7" xfId="0" applyNumberFormat="1" applyFont="1" applyBorder="1" applyAlignment="1">
      <alignment horizontal="center" vertical="top" wrapText="1"/>
    </xf>
    <xf numFmtId="0" fontId="12" fillId="0" borderId="8" xfId="0" applyNumberFormat="1" applyFont="1" applyBorder="1" applyAlignment="1">
      <alignment horizontal="center" vertical="top" wrapText="1"/>
    </xf>
    <xf numFmtId="0" fontId="0" fillId="0" borderId="3" xfId="0" applyNumberFormat="1" applyFont="1" applyBorder="1" applyAlignment="1">
      <alignment horizontal="center" wrapText="1"/>
    </xf>
    <xf numFmtId="0" fontId="0" fillId="0" borderId="4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11" fillId="0" borderId="0" xfId="0" applyFont="1" applyFill="1" applyAlignment="1">
      <alignment horizontal="left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10" xfId="0" applyNumberFormat="1" applyFont="1" applyBorder="1" applyAlignment="1">
      <alignment horizontal="left" vertical="top" wrapText="1"/>
    </xf>
    <xf numFmtId="0" fontId="3" fillId="0" borderId="11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6"/>
  <sheetViews>
    <sheetView tabSelected="1" workbookViewId="0">
      <selection activeCell="G5" sqref="G5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4.85546875" style="1" customWidth="1"/>
    <col min="10" max="10" width="19.7109375" style="3" customWidth="1"/>
    <col min="11" max="16384" width="11.5703125" style="3"/>
  </cols>
  <sheetData>
    <row r="1" spans="1:17" s="29" customFormat="1" ht="15.75" outlineLevel="2" x14ac:dyDescent="0.25">
      <c r="A1" s="21" t="s">
        <v>5</v>
      </c>
      <c r="B1" s="22"/>
      <c r="C1" s="23"/>
      <c r="D1" s="24"/>
      <c r="E1" s="25"/>
      <c r="F1" s="26"/>
      <c r="G1" s="15"/>
      <c r="H1" s="27"/>
      <c r="I1" s="28" t="s">
        <v>6</v>
      </c>
      <c r="J1" s="27"/>
      <c r="K1" s="27"/>
      <c r="L1" s="27"/>
      <c r="M1" s="27"/>
      <c r="N1" s="27"/>
      <c r="P1" s="15"/>
      <c r="Q1" s="15"/>
    </row>
    <row r="2" spans="1:17" s="29" customFormat="1" ht="15.75" outlineLevel="1" x14ac:dyDescent="0.25">
      <c r="A2" s="30" t="s">
        <v>30</v>
      </c>
      <c r="B2" s="22"/>
      <c r="C2" s="23"/>
      <c r="D2" s="24"/>
      <c r="E2" s="25"/>
      <c r="F2" s="26"/>
      <c r="G2" s="15"/>
      <c r="H2" s="27"/>
      <c r="I2" s="26" t="s">
        <v>19</v>
      </c>
      <c r="J2" s="27"/>
      <c r="K2" s="27"/>
      <c r="L2" s="27"/>
      <c r="M2" s="27"/>
      <c r="N2" s="27"/>
      <c r="P2" s="15"/>
      <c r="Q2" s="15"/>
    </row>
    <row r="3" spans="1:17" s="29" customFormat="1" ht="15.75" outlineLevel="1" x14ac:dyDescent="0.25">
      <c r="A3" s="30" t="s">
        <v>31</v>
      </c>
      <c r="B3" s="22"/>
      <c r="C3" s="23"/>
      <c r="D3" s="24"/>
      <c r="E3" s="25"/>
      <c r="F3" s="26"/>
      <c r="G3" s="15"/>
      <c r="H3" s="27"/>
      <c r="I3" s="40"/>
      <c r="J3" s="27"/>
      <c r="K3" s="27"/>
      <c r="L3" s="27"/>
      <c r="M3" s="27"/>
      <c r="N3" s="27"/>
      <c r="P3" s="15"/>
      <c r="Q3" s="15"/>
    </row>
    <row r="4" spans="1:17" s="29" customFormat="1" ht="15.75" outlineLevel="1" x14ac:dyDescent="0.25">
      <c r="A4" s="30" t="s">
        <v>11</v>
      </c>
      <c r="B4" s="22"/>
      <c r="C4" s="23"/>
      <c r="D4" s="24"/>
      <c r="E4" s="25"/>
      <c r="F4" s="26"/>
      <c r="G4" s="15"/>
      <c r="H4" s="27"/>
      <c r="I4" s="26" t="s">
        <v>20</v>
      </c>
      <c r="J4" s="27"/>
      <c r="K4" s="27"/>
      <c r="L4" s="27"/>
      <c r="M4" s="27"/>
      <c r="N4" s="27"/>
      <c r="P4" s="15"/>
      <c r="Q4" s="15"/>
    </row>
    <row r="5" spans="1:17" s="29" customFormat="1" ht="15.75" outlineLevel="1" x14ac:dyDescent="0.25">
      <c r="A5" s="30" t="s">
        <v>21</v>
      </c>
      <c r="B5" s="22"/>
      <c r="C5" s="23"/>
      <c r="D5" s="24"/>
      <c r="E5" s="25"/>
      <c r="F5" s="26"/>
      <c r="G5" s="15"/>
      <c r="H5" s="27"/>
      <c r="I5" s="26" t="s">
        <v>22</v>
      </c>
      <c r="J5" s="27"/>
      <c r="K5" s="27"/>
      <c r="L5" s="27"/>
      <c r="M5" s="27"/>
      <c r="N5" s="27"/>
      <c r="P5" s="15"/>
      <c r="Q5" s="15"/>
    </row>
    <row r="6" spans="1:17" x14ac:dyDescent="0.2">
      <c r="A6" s="31"/>
      <c r="B6" s="32"/>
      <c r="C6" s="33"/>
      <c r="D6" s="34"/>
      <c r="E6" s="3"/>
      <c r="F6" s="35"/>
      <c r="G6" s="35"/>
      <c r="H6" s="31"/>
    </row>
    <row r="9" spans="1:17" ht="12.75" customHeight="1" x14ac:dyDescent="0.2">
      <c r="A9" s="41" t="s">
        <v>29</v>
      </c>
      <c r="B9" s="41"/>
      <c r="C9" s="41"/>
      <c r="D9" s="41"/>
      <c r="E9" s="41"/>
      <c r="F9" s="41"/>
      <c r="G9" s="41"/>
      <c r="H9" s="41"/>
      <c r="I9" s="41"/>
    </row>
    <row r="10" spans="1:17" x14ac:dyDescent="0.2">
      <c r="A10" s="42" t="s">
        <v>12</v>
      </c>
      <c r="B10" s="42"/>
      <c r="C10" s="42"/>
      <c r="D10" s="42"/>
      <c r="E10" s="42"/>
      <c r="F10" s="42"/>
      <c r="G10" s="42"/>
      <c r="H10" s="42"/>
      <c r="I10" s="42"/>
    </row>
    <row r="11" spans="1:17" x14ac:dyDescent="0.2">
      <c r="D11" s="4"/>
      <c r="E11" s="4"/>
      <c r="F11" s="4"/>
      <c r="G11" s="4"/>
    </row>
    <row r="12" spans="1:17" s="29" customFormat="1" ht="29.25" customHeight="1" x14ac:dyDescent="0.25">
      <c r="A12" s="16"/>
      <c r="B12" s="17" t="s">
        <v>7</v>
      </c>
      <c r="C12" s="36"/>
      <c r="E12" s="18"/>
      <c r="F12" s="18"/>
      <c r="G12" s="18"/>
      <c r="H12" s="60" t="s">
        <v>23</v>
      </c>
      <c r="I12" s="60"/>
      <c r="J12" s="37"/>
      <c r="K12" s="15"/>
      <c r="L12" s="15"/>
      <c r="M12" s="15"/>
      <c r="N12" s="15"/>
      <c r="O12" s="15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38" t="s">
        <v>14</v>
      </c>
      <c r="B14" s="61" t="s">
        <v>15</v>
      </c>
      <c r="C14" s="62"/>
      <c r="D14" s="61" t="s">
        <v>16</v>
      </c>
      <c r="E14" s="63"/>
      <c r="F14" s="63"/>
      <c r="G14" s="62"/>
      <c r="H14" s="39" t="s">
        <v>17</v>
      </c>
      <c r="I14" s="38" t="s">
        <v>18</v>
      </c>
    </row>
    <row r="15" spans="1:17" ht="12.75" customHeight="1" x14ac:dyDescent="0.2">
      <c r="A15" s="6">
        <v>1</v>
      </c>
      <c r="B15" s="57">
        <v>2</v>
      </c>
      <c r="C15" s="58"/>
      <c r="D15" s="57">
        <v>3</v>
      </c>
      <c r="E15" s="59"/>
      <c r="F15" s="59"/>
      <c r="G15" s="58"/>
      <c r="H15" s="6">
        <v>4</v>
      </c>
      <c r="I15" s="6">
        <v>5</v>
      </c>
    </row>
    <row r="16" spans="1:17" ht="158.25" customHeight="1" x14ac:dyDescent="0.2">
      <c r="A16" s="8">
        <v>1</v>
      </c>
      <c r="B16" s="43" t="s">
        <v>0</v>
      </c>
      <c r="C16" s="45"/>
      <c r="D16" s="43" t="s">
        <v>24</v>
      </c>
      <c r="E16" s="44"/>
      <c r="F16" s="44"/>
      <c r="G16" s="45"/>
      <c r="H16" s="7" t="s">
        <v>25</v>
      </c>
      <c r="I16" s="9">
        <f>ROUND(((47.8  + 0.18  * 100) * 4.46) * 1000,2)</f>
        <v>293468</v>
      </c>
    </row>
    <row r="17" spans="1:9" ht="12.75" customHeight="1" x14ac:dyDescent="0.2">
      <c r="A17" s="11">
        <v>2</v>
      </c>
      <c r="B17" s="46" t="s">
        <v>1</v>
      </c>
      <c r="C17" s="48"/>
      <c r="D17" s="46"/>
      <c r="E17" s="47"/>
      <c r="F17" s="47"/>
      <c r="G17" s="48"/>
      <c r="H17" s="10"/>
      <c r="I17" s="12">
        <f>ROUND(($I$16),2)</f>
        <v>293468</v>
      </c>
    </row>
    <row r="18" spans="1:9" ht="25.5" customHeight="1" x14ac:dyDescent="0.2">
      <c r="A18" s="8">
        <v>3</v>
      </c>
      <c r="B18" s="43" t="s">
        <v>2</v>
      </c>
      <c r="C18" s="45"/>
      <c r="D18" s="49" t="s">
        <v>10</v>
      </c>
      <c r="E18" s="50"/>
      <c r="F18" s="50"/>
      <c r="G18" s="51"/>
      <c r="H18" s="7" t="s">
        <v>3</v>
      </c>
      <c r="I18" s="9">
        <f>ROUND(($I$17) * 1.234 * 1,2)</f>
        <v>362139.51</v>
      </c>
    </row>
    <row r="19" spans="1:9" ht="40.5" customHeight="1" x14ac:dyDescent="0.2">
      <c r="A19" s="8">
        <v>4</v>
      </c>
      <c r="B19" s="52" t="s">
        <v>26</v>
      </c>
      <c r="C19" s="53"/>
      <c r="D19" s="54" t="s">
        <v>27</v>
      </c>
      <c r="E19" s="55"/>
      <c r="F19" s="55"/>
      <c r="G19" s="56"/>
      <c r="H19" s="7" t="s">
        <v>28</v>
      </c>
      <c r="I19" s="9">
        <f>I18*1.037</f>
        <v>375538.67186999996</v>
      </c>
    </row>
    <row r="20" spans="1:9" ht="25.5" customHeight="1" x14ac:dyDescent="0.2">
      <c r="A20" s="11"/>
      <c r="B20" s="46" t="s">
        <v>4</v>
      </c>
      <c r="C20" s="48"/>
      <c r="D20" s="46"/>
      <c r="E20" s="47"/>
      <c r="F20" s="47"/>
      <c r="G20" s="48"/>
      <c r="H20" s="10"/>
      <c r="I20" s="12">
        <f>SUM(I19:I19)</f>
        <v>375538.67186999996</v>
      </c>
    </row>
    <row r="21" spans="1:9" ht="32.25" customHeight="1" x14ac:dyDescent="0.2"/>
    <row r="22" spans="1:9" x14ac:dyDescent="0.2">
      <c r="C22" s="64" t="s">
        <v>8</v>
      </c>
      <c r="D22" s="64"/>
      <c r="E22" s="64"/>
      <c r="F22" s="64"/>
      <c r="G22" s="64"/>
      <c r="H22" s="64"/>
      <c r="I22" s="64"/>
    </row>
    <row r="23" spans="1:9" x14ac:dyDescent="0.2">
      <c r="C23" s="65" t="s">
        <v>9</v>
      </c>
      <c r="D23" s="65"/>
      <c r="E23" s="65"/>
      <c r="F23" s="65"/>
      <c r="G23" s="65"/>
      <c r="H23" s="65"/>
      <c r="I23" s="65"/>
    </row>
    <row r="24" spans="1:9" x14ac:dyDescent="0.2">
      <c r="C24" s="14"/>
      <c r="D24" s="19"/>
      <c r="E24" s="13"/>
      <c r="F24" s="14"/>
      <c r="G24" s="20"/>
      <c r="H24" s="20"/>
      <c r="I24" s="20"/>
    </row>
    <row r="25" spans="1:9" x14ac:dyDescent="0.2">
      <c r="C25" s="64" t="s">
        <v>13</v>
      </c>
      <c r="D25" s="64"/>
      <c r="E25" s="64"/>
      <c r="F25" s="64"/>
      <c r="G25" s="64"/>
      <c r="H25" s="64"/>
      <c r="I25" s="64"/>
    </row>
    <row r="26" spans="1:9" x14ac:dyDescent="0.2">
      <c r="C26" s="65" t="s">
        <v>9</v>
      </c>
      <c r="D26" s="65"/>
      <c r="E26" s="65"/>
      <c r="F26" s="65"/>
      <c r="G26" s="65"/>
      <c r="H26" s="65"/>
      <c r="I26" s="65"/>
    </row>
  </sheetData>
  <mergeCells count="21">
    <mergeCell ref="C25:I25"/>
    <mergeCell ref="C26:I26"/>
    <mergeCell ref="C22:I22"/>
    <mergeCell ref="C23:I23"/>
    <mergeCell ref="B20:C20"/>
    <mergeCell ref="A9:I9"/>
    <mergeCell ref="A10:I10"/>
    <mergeCell ref="D16:G16"/>
    <mergeCell ref="D20:G20"/>
    <mergeCell ref="B18:C18"/>
    <mergeCell ref="D18:G18"/>
    <mergeCell ref="B19:C19"/>
    <mergeCell ref="D19:G19"/>
    <mergeCell ref="B15:C15"/>
    <mergeCell ref="D15:G15"/>
    <mergeCell ref="B17:C17"/>
    <mergeCell ref="D17:G17"/>
    <mergeCell ref="B16:C16"/>
    <mergeCell ref="H12:I12"/>
    <mergeCell ref="B14:C14"/>
    <mergeCell ref="D14:G14"/>
  </mergeCells>
  <phoneticPr fontId="0" type="noConversion"/>
  <pageMargins left="0.77" right="0.39370078740157477" top="0.74803149606299213" bottom="0.74803149606299213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Субботина Анна Александровна</cp:lastModifiedBy>
  <cp:lastPrinted>2020-09-09T00:49:37Z</cp:lastPrinted>
  <dcterms:created xsi:type="dcterms:W3CDTF">2009-10-12T11:06:46Z</dcterms:created>
  <dcterms:modified xsi:type="dcterms:W3CDTF">2020-09-09T00:49:42Z</dcterms:modified>
</cp:coreProperties>
</file>