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eryutin_va\Desktop\Верютин\2020\заявки на закупку\сентябрь\заявка на закупку № 7201-РЕМ ПРОД-2021-ДРСК Запчасти к масляным выключателям\"/>
    </mc:Choice>
  </mc:AlternateContent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1" i="1" l="1"/>
  <c r="Q245" i="1"/>
  <c r="Q249" i="1"/>
  <c r="Q253" i="1"/>
  <c r="Q257" i="1"/>
  <c r="Q261" i="1"/>
  <c r="Q265" i="1"/>
  <c r="Q269" i="1"/>
  <c r="Q273" i="1"/>
  <c r="Q277" i="1"/>
  <c r="Q281" i="1"/>
  <c r="Q285" i="1"/>
  <c r="Q289" i="1"/>
  <c r="Q293" i="1"/>
  <c r="Q297" i="1"/>
  <c r="Q301" i="1"/>
  <c r="P238" i="1"/>
  <c r="Q238" i="1" s="1"/>
  <c r="P239" i="1"/>
  <c r="Q239" i="1" s="1"/>
  <c r="P240" i="1"/>
  <c r="Q240" i="1" s="1"/>
  <c r="P241" i="1"/>
  <c r="P242" i="1"/>
  <c r="Q242" i="1" s="1"/>
  <c r="P243" i="1"/>
  <c r="Q243" i="1" s="1"/>
  <c r="P244" i="1"/>
  <c r="Q244" i="1" s="1"/>
  <c r="P245" i="1"/>
  <c r="P246" i="1"/>
  <c r="Q246" i="1" s="1"/>
  <c r="P247" i="1"/>
  <c r="Q247" i="1" s="1"/>
  <c r="P248" i="1"/>
  <c r="Q248" i="1" s="1"/>
  <c r="P249" i="1"/>
  <c r="P250" i="1"/>
  <c r="Q250" i="1" s="1"/>
  <c r="P251" i="1"/>
  <c r="Q251" i="1" s="1"/>
  <c r="P252" i="1"/>
  <c r="Q252" i="1" s="1"/>
  <c r="P253" i="1"/>
  <c r="P254" i="1"/>
  <c r="Q254" i="1" s="1"/>
  <c r="P255" i="1"/>
  <c r="Q255" i="1" s="1"/>
  <c r="P256" i="1"/>
  <c r="Q256" i="1" s="1"/>
  <c r="P257" i="1"/>
  <c r="P258" i="1"/>
  <c r="Q258" i="1" s="1"/>
  <c r="P259" i="1"/>
  <c r="Q259" i="1" s="1"/>
  <c r="P260" i="1"/>
  <c r="Q260" i="1" s="1"/>
  <c r="P261" i="1"/>
  <c r="P262" i="1"/>
  <c r="Q262" i="1" s="1"/>
  <c r="P263" i="1"/>
  <c r="Q263" i="1" s="1"/>
  <c r="P264" i="1"/>
  <c r="Q264" i="1" s="1"/>
  <c r="P265" i="1"/>
  <c r="P266" i="1"/>
  <c r="Q266" i="1" s="1"/>
  <c r="P267" i="1"/>
  <c r="Q267" i="1" s="1"/>
  <c r="P268" i="1"/>
  <c r="Q268" i="1" s="1"/>
  <c r="P269" i="1"/>
  <c r="P270" i="1"/>
  <c r="Q270" i="1" s="1"/>
  <c r="P271" i="1"/>
  <c r="Q271" i="1" s="1"/>
  <c r="P272" i="1"/>
  <c r="Q272" i="1" s="1"/>
  <c r="P273" i="1"/>
  <c r="P274" i="1"/>
  <c r="Q274" i="1" s="1"/>
  <c r="P275" i="1"/>
  <c r="Q275" i="1" s="1"/>
  <c r="P276" i="1"/>
  <c r="Q276" i="1" s="1"/>
  <c r="P277" i="1"/>
  <c r="P278" i="1"/>
  <c r="Q278" i="1" s="1"/>
  <c r="P279" i="1"/>
  <c r="Q279" i="1" s="1"/>
  <c r="P280" i="1"/>
  <c r="Q280" i="1" s="1"/>
  <c r="P281" i="1"/>
  <c r="P282" i="1"/>
  <c r="Q282" i="1" s="1"/>
  <c r="P283" i="1"/>
  <c r="Q283" i="1" s="1"/>
  <c r="P284" i="1"/>
  <c r="Q284" i="1" s="1"/>
  <c r="P285" i="1"/>
  <c r="P286" i="1"/>
  <c r="Q286" i="1" s="1"/>
  <c r="P287" i="1"/>
  <c r="Q287" i="1" s="1"/>
  <c r="P288" i="1"/>
  <c r="Q288" i="1" s="1"/>
  <c r="P289" i="1"/>
  <c r="P290" i="1"/>
  <c r="Q290" i="1" s="1"/>
  <c r="P291" i="1"/>
  <c r="Q291" i="1" s="1"/>
  <c r="P292" i="1"/>
  <c r="Q292" i="1" s="1"/>
  <c r="P293" i="1"/>
  <c r="P294" i="1"/>
  <c r="Q294" i="1" s="1"/>
  <c r="P295" i="1"/>
  <c r="Q295" i="1" s="1"/>
  <c r="P296" i="1"/>
  <c r="Q296" i="1" s="1"/>
  <c r="P297" i="1"/>
  <c r="P298" i="1"/>
  <c r="Q298" i="1" s="1"/>
  <c r="P299" i="1"/>
  <c r="Q299" i="1" s="1"/>
  <c r="P300" i="1"/>
  <c r="Q300" i="1" s="1"/>
  <c r="P301" i="1"/>
  <c r="P302" i="1"/>
  <c r="Q302" i="1" s="1"/>
  <c r="P303" i="1"/>
  <c r="Q303" i="1" s="1"/>
  <c r="P304" i="1"/>
  <c r="Q304" i="1" s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E238" i="1"/>
  <c r="N238" i="1" s="1"/>
  <c r="E239" i="1"/>
  <c r="N239" i="1" s="1"/>
  <c r="E240" i="1"/>
  <c r="N240" i="1" s="1"/>
  <c r="E241" i="1"/>
  <c r="N241" i="1" s="1"/>
  <c r="E242" i="1"/>
  <c r="N242" i="1" s="1"/>
  <c r="E243" i="1"/>
  <c r="N243" i="1" s="1"/>
  <c r="E244" i="1"/>
  <c r="N244" i="1" s="1"/>
  <c r="E245" i="1"/>
  <c r="N245" i="1" s="1"/>
  <c r="E246" i="1"/>
  <c r="N246" i="1" s="1"/>
  <c r="E247" i="1"/>
  <c r="N247" i="1" s="1"/>
  <c r="E248" i="1"/>
  <c r="N248" i="1" s="1"/>
  <c r="E249" i="1"/>
  <c r="N249" i="1" s="1"/>
  <c r="E250" i="1"/>
  <c r="N250" i="1" s="1"/>
  <c r="E251" i="1"/>
  <c r="N251" i="1" s="1"/>
  <c r="E252" i="1"/>
  <c r="N252" i="1" s="1"/>
  <c r="E253" i="1"/>
  <c r="N253" i="1" s="1"/>
  <c r="E254" i="1"/>
  <c r="N254" i="1" s="1"/>
  <c r="E255" i="1"/>
  <c r="N255" i="1" s="1"/>
  <c r="E256" i="1"/>
  <c r="N256" i="1" s="1"/>
  <c r="E257" i="1"/>
  <c r="N257" i="1" s="1"/>
  <c r="E258" i="1"/>
  <c r="N258" i="1" s="1"/>
  <c r="E259" i="1"/>
  <c r="N259" i="1" s="1"/>
  <c r="E260" i="1"/>
  <c r="N260" i="1" s="1"/>
  <c r="E261" i="1"/>
  <c r="N261" i="1" s="1"/>
  <c r="E262" i="1"/>
  <c r="N262" i="1" s="1"/>
  <c r="E263" i="1"/>
  <c r="N263" i="1" s="1"/>
  <c r="E264" i="1"/>
  <c r="N264" i="1" s="1"/>
  <c r="E265" i="1"/>
  <c r="N265" i="1" s="1"/>
  <c r="E266" i="1"/>
  <c r="N266" i="1" s="1"/>
  <c r="E267" i="1"/>
  <c r="N267" i="1" s="1"/>
  <c r="E268" i="1"/>
  <c r="N268" i="1" s="1"/>
  <c r="E269" i="1"/>
  <c r="N269" i="1" s="1"/>
  <c r="E270" i="1"/>
  <c r="N270" i="1" s="1"/>
  <c r="E271" i="1"/>
  <c r="N271" i="1" s="1"/>
  <c r="E272" i="1"/>
  <c r="N272" i="1" s="1"/>
  <c r="E273" i="1"/>
  <c r="N273" i="1" s="1"/>
  <c r="E274" i="1"/>
  <c r="N274" i="1" s="1"/>
  <c r="E275" i="1"/>
  <c r="N275" i="1" s="1"/>
  <c r="E276" i="1"/>
  <c r="N276" i="1" s="1"/>
  <c r="E277" i="1"/>
  <c r="N277" i="1" s="1"/>
  <c r="E278" i="1"/>
  <c r="N278" i="1" s="1"/>
  <c r="E279" i="1"/>
  <c r="N279" i="1" s="1"/>
  <c r="E280" i="1"/>
  <c r="N280" i="1" s="1"/>
  <c r="E281" i="1"/>
  <c r="N281" i="1" s="1"/>
  <c r="E282" i="1"/>
  <c r="N282" i="1" s="1"/>
  <c r="E283" i="1"/>
  <c r="N283" i="1" s="1"/>
  <c r="E284" i="1"/>
  <c r="N284" i="1" s="1"/>
  <c r="E285" i="1"/>
  <c r="N285" i="1" s="1"/>
  <c r="E286" i="1"/>
  <c r="N286" i="1" s="1"/>
  <c r="E287" i="1"/>
  <c r="N287" i="1" s="1"/>
  <c r="E288" i="1"/>
  <c r="N288" i="1" s="1"/>
  <c r="E289" i="1"/>
  <c r="N289" i="1" s="1"/>
  <c r="E290" i="1"/>
  <c r="N290" i="1" s="1"/>
  <c r="E291" i="1"/>
  <c r="N291" i="1" s="1"/>
  <c r="E292" i="1"/>
  <c r="N292" i="1" s="1"/>
  <c r="E293" i="1"/>
  <c r="N293" i="1" s="1"/>
  <c r="E294" i="1"/>
  <c r="N294" i="1" s="1"/>
  <c r="E295" i="1"/>
  <c r="N295" i="1" s="1"/>
  <c r="E296" i="1"/>
  <c r="N296" i="1" s="1"/>
  <c r="E297" i="1"/>
  <c r="N297" i="1" s="1"/>
  <c r="E298" i="1"/>
  <c r="N298" i="1" s="1"/>
  <c r="E299" i="1"/>
  <c r="N299" i="1" s="1"/>
  <c r="E300" i="1"/>
  <c r="N300" i="1" s="1"/>
  <c r="E301" i="1"/>
  <c r="N301" i="1" s="1"/>
  <c r="E302" i="1"/>
  <c r="N302" i="1" s="1"/>
  <c r="E303" i="1"/>
  <c r="N303" i="1" s="1"/>
  <c r="E304" i="1"/>
  <c r="N304" i="1" s="1"/>
  <c r="Q223" i="1"/>
  <c r="Q231" i="1"/>
  <c r="P216" i="1"/>
  <c r="Q216" i="1" s="1"/>
  <c r="P217" i="1"/>
  <c r="Q217" i="1" s="1"/>
  <c r="P218" i="1"/>
  <c r="Q218" i="1" s="1"/>
  <c r="P219" i="1"/>
  <c r="Q219" i="1" s="1"/>
  <c r="P220" i="1"/>
  <c r="Q220" i="1" s="1"/>
  <c r="P221" i="1"/>
  <c r="Q221" i="1" s="1"/>
  <c r="P222" i="1"/>
  <c r="Q222" i="1" s="1"/>
  <c r="P223" i="1"/>
  <c r="P224" i="1"/>
  <c r="Q224" i="1" s="1"/>
  <c r="P225" i="1"/>
  <c r="Q225" i="1" s="1"/>
  <c r="P226" i="1"/>
  <c r="Q226" i="1" s="1"/>
  <c r="P227" i="1"/>
  <c r="Q227" i="1" s="1"/>
  <c r="P228" i="1"/>
  <c r="Q228" i="1" s="1"/>
  <c r="P229" i="1"/>
  <c r="Q229" i="1" s="1"/>
  <c r="P230" i="1"/>
  <c r="Q230" i="1" s="1"/>
  <c r="P231" i="1"/>
  <c r="P232" i="1"/>
  <c r="Q232" i="1" s="1"/>
  <c r="P233" i="1"/>
  <c r="Q233" i="1" s="1"/>
  <c r="P234" i="1"/>
  <c r="Q234" i="1" s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E216" i="1"/>
  <c r="N216" i="1" s="1"/>
  <c r="E217" i="1"/>
  <c r="N217" i="1" s="1"/>
  <c r="E218" i="1"/>
  <c r="N218" i="1" s="1"/>
  <c r="E219" i="1"/>
  <c r="N219" i="1" s="1"/>
  <c r="E220" i="1"/>
  <c r="N220" i="1" s="1"/>
  <c r="E221" i="1"/>
  <c r="N221" i="1" s="1"/>
  <c r="E222" i="1"/>
  <c r="N222" i="1" s="1"/>
  <c r="E223" i="1"/>
  <c r="N223" i="1" s="1"/>
  <c r="E224" i="1"/>
  <c r="N224" i="1" s="1"/>
  <c r="E225" i="1"/>
  <c r="N225" i="1" s="1"/>
  <c r="E226" i="1"/>
  <c r="N226" i="1" s="1"/>
  <c r="E227" i="1"/>
  <c r="N227" i="1" s="1"/>
  <c r="E228" i="1"/>
  <c r="N228" i="1" s="1"/>
  <c r="E229" i="1"/>
  <c r="N229" i="1" s="1"/>
  <c r="E230" i="1"/>
  <c r="N230" i="1" s="1"/>
  <c r="E231" i="1"/>
  <c r="N231" i="1" s="1"/>
  <c r="E232" i="1"/>
  <c r="N232" i="1" s="1"/>
  <c r="E233" i="1"/>
  <c r="N233" i="1" s="1"/>
  <c r="E234" i="1"/>
  <c r="N234" i="1" s="1"/>
  <c r="Q198" i="1"/>
  <c r="P187" i="1"/>
  <c r="Q187" i="1" s="1"/>
  <c r="P188" i="1"/>
  <c r="Q188" i="1" s="1"/>
  <c r="P189" i="1"/>
  <c r="Q189" i="1" s="1"/>
  <c r="P190" i="1"/>
  <c r="Q190" i="1" s="1"/>
  <c r="P191" i="1"/>
  <c r="Q191" i="1" s="1"/>
  <c r="P192" i="1"/>
  <c r="Q192" i="1" s="1"/>
  <c r="P193" i="1"/>
  <c r="Q193" i="1" s="1"/>
  <c r="P194" i="1"/>
  <c r="Q194" i="1" s="1"/>
  <c r="P195" i="1"/>
  <c r="Q195" i="1" s="1"/>
  <c r="P196" i="1"/>
  <c r="Q196" i="1" s="1"/>
  <c r="P197" i="1"/>
  <c r="Q197" i="1" s="1"/>
  <c r="P198" i="1"/>
  <c r="P199" i="1"/>
  <c r="Q199" i="1" s="1"/>
  <c r="P200" i="1"/>
  <c r="Q200" i="1" s="1"/>
  <c r="P201" i="1"/>
  <c r="Q201" i="1" s="1"/>
  <c r="P202" i="1"/>
  <c r="Q202" i="1" s="1"/>
  <c r="P203" i="1"/>
  <c r="Q203" i="1" s="1"/>
  <c r="P204" i="1"/>
  <c r="Q204" i="1" s="1"/>
  <c r="P205" i="1"/>
  <c r="Q205" i="1" s="1"/>
  <c r="P206" i="1"/>
  <c r="Q206" i="1" s="1"/>
  <c r="P207" i="1"/>
  <c r="Q207" i="1" s="1"/>
  <c r="P208" i="1"/>
  <c r="Q208" i="1" s="1"/>
  <c r="P209" i="1"/>
  <c r="Q209" i="1" s="1"/>
  <c r="P210" i="1"/>
  <c r="Q210" i="1" s="1"/>
  <c r="P211" i="1"/>
  <c r="Q211" i="1" s="1"/>
  <c r="P212" i="1"/>
  <c r="Q212" i="1" s="1"/>
  <c r="N211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I211" i="1"/>
  <c r="I212" i="1"/>
  <c r="P148" i="1"/>
  <c r="Q148" i="1" s="1"/>
  <c r="P149" i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P161" i="1"/>
  <c r="Q161" i="1" s="1"/>
  <c r="P162" i="1"/>
  <c r="Q162" i="1" s="1"/>
  <c r="P163" i="1"/>
  <c r="Q163" i="1" s="1"/>
  <c r="P164" i="1"/>
  <c r="Q164" i="1" s="1"/>
  <c r="P165" i="1"/>
  <c r="Q165" i="1" s="1"/>
  <c r="P166" i="1"/>
  <c r="Q166" i="1" s="1"/>
  <c r="P167" i="1"/>
  <c r="Q167" i="1" s="1"/>
  <c r="P168" i="1"/>
  <c r="Q168" i="1" s="1"/>
  <c r="P169" i="1"/>
  <c r="Q169" i="1" s="1"/>
  <c r="P170" i="1"/>
  <c r="Q170" i="1" s="1"/>
  <c r="P171" i="1"/>
  <c r="Q171" i="1" s="1"/>
  <c r="P172" i="1"/>
  <c r="Q172" i="1" s="1"/>
  <c r="P173" i="1"/>
  <c r="Q173" i="1" s="1"/>
  <c r="P174" i="1"/>
  <c r="Q174" i="1" s="1"/>
  <c r="P175" i="1"/>
  <c r="Q175" i="1" s="1"/>
  <c r="P176" i="1"/>
  <c r="Q176" i="1" s="1"/>
  <c r="P177" i="1"/>
  <c r="Q177" i="1" s="1"/>
  <c r="P178" i="1"/>
  <c r="Q178" i="1" s="1"/>
  <c r="P179" i="1"/>
  <c r="Q179" i="1" s="1"/>
  <c r="P180" i="1"/>
  <c r="Q180" i="1" s="1"/>
  <c r="P181" i="1"/>
  <c r="Q181" i="1" s="1"/>
  <c r="P182" i="1"/>
  <c r="Q182" i="1" s="1"/>
  <c r="P183" i="1"/>
  <c r="Q183" i="1" s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I176" i="1"/>
  <c r="I177" i="1"/>
  <c r="I178" i="1"/>
  <c r="I179" i="1"/>
  <c r="I180" i="1"/>
  <c r="I181" i="1"/>
  <c r="I182" i="1"/>
  <c r="I183" i="1"/>
  <c r="E148" i="1"/>
  <c r="N148" i="1" s="1"/>
  <c r="E149" i="1"/>
  <c r="N149" i="1" s="1"/>
  <c r="E150" i="1"/>
  <c r="N150" i="1" s="1"/>
  <c r="E151" i="1"/>
  <c r="N151" i="1" s="1"/>
  <c r="E152" i="1"/>
  <c r="N152" i="1" s="1"/>
  <c r="E153" i="1"/>
  <c r="N153" i="1" s="1"/>
  <c r="E154" i="1"/>
  <c r="N154" i="1" s="1"/>
  <c r="E155" i="1"/>
  <c r="N155" i="1" s="1"/>
  <c r="E156" i="1"/>
  <c r="N156" i="1" s="1"/>
  <c r="E157" i="1"/>
  <c r="N157" i="1" s="1"/>
  <c r="E158" i="1"/>
  <c r="N158" i="1" s="1"/>
  <c r="E159" i="1"/>
  <c r="N159" i="1" s="1"/>
  <c r="E160" i="1"/>
  <c r="N160" i="1" s="1"/>
  <c r="E161" i="1"/>
  <c r="N161" i="1" s="1"/>
  <c r="E162" i="1"/>
  <c r="N162" i="1" s="1"/>
  <c r="E163" i="1"/>
  <c r="N163" i="1" s="1"/>
  <c r="E164" i="1"/>
  <c r="N164" i="1" s="1"/>
  <c r="E165" i="1"/>
  <c r="N165" i="1" s="1"/>
  <c r="E166" i="1"/>
  <c r="N166" i="1" s="1"/>
  <c r="E167" i="1"/>
  <c r="N167" i="1" s="1"/>
  <c r="E168" i="1"/>
  <c r="N168" i="1" s="1"/>
  <c r="E169" i="1"/>
  <c r="N169" i="1" s="1"/>
  <c r="E170" i="1"/>
  <c r="N170" i="1" s="1"/>
  <c r="E171" i="1"/>
  <c r="N171" i="1" s="1"/>
  <c r="E172" i="1"/>
  <c r="N172" i="1" s="1"/>
  <c r="E173" i="1"/>
  <c r="N173" i="1" s="1"/>
  <c r="E174" i="1"/>
  <c r="N174" i="1" s="1"/>
  <c r="E175" i="1"/>
  <c r="N175" i="1" s="1"/>
  <c r="E176" i="1"/>
  <c r="N176" i="1" s="1"/>
  <c r="E177" i="1"/>
  <c r="N177" i="1" s="1"/>
  <c r="E178" i="1"/>
  <c r="N178" i="1" s="1"/>
  <c r="E179" i="1"/>
  <c r="N179" i="1" s="1"/>
  <c r="E180" i="1"/>
  <c r="N180" i="1" s="1"/>
  <c r="E181" i="1"/>
  <c r="N181" i="1" s="1"/>
  <c r="E182" i="1"/>
  <c r="N182" i="1" s="1"/>
  <c r="E183" i="1"/>
  <c r="N183" i="1" s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10" i="1"/>
  <c r="E237" i="1" l="1"/>
  <c r="E215" i="1"/>
  <c r="E187" i="1"/>
  <c r="N187" i="1" s="1"/>
  <c r="E188" i="1"/>
  <c r="N188" i="1" s="1"/>
  <c r="E189" i="1"/>
  <c r="N189" i="1" s="1"/>
  <c r="E190" i="1"/>
  <c r="N190" i="1" s="1"/>
  <c r="E191" i="1"/>
  <c r="N191" i="1" s="1"/>
  <c r="E192" i="1"/>
  <c r="N192" i="1" s="1"/>
  <c r="E193" i="1"/>
  <c r="N193" i="1" s="1"/>
  <c r="E194" i="1"/>
  <c r="N194" i="1" s="1"/>
  <c r="E195" i="1"/>
  <c r="N195" i="1" s="1"/>
  <c r="E196" i="1"/>
  <c r="N196" i="1" s="1"/>
  <c r="E197" i="1"/>
  <c r="N197" i="1" s="1"/>
  <c r="E198" i="1"/>
  <c r="N198" i="1" s="1"/>
  <c r="E199" i="1"/>
  <c r="N199" i="1" s="1"/>
  <c r="E200" i="1"/>
  <c r="N200" i="1" s="1"/>
  <c r="E201" i="1"/>
  <c r="N201" i="1" s="1"/>
  <c r="E202" i="1"/>
  <c r="N202" i="1" s="1"/>
  <c r="E203" i="1"/>
  <c r="N203" i="1" s="1"/>
  <c r="E204" i="1"/>
  <c r="N204" i="1" s="1"/>
  <c r="E205" i="1"/>
  <c r="N205" i="1" s="1"/>
  <c r="E206" i="1"/>
  <c r="N206" i="1" s="1"/>
  <c r="E207" i="1"/>
  <c r="N207" i="1" s="1"/>
  <c r="E208" i="1"/>
  <c r="N208" i="1" s="1"/>
  <c r="E209" i="1"/>
  <c r="N209" i="1" s="1"/>
  <c r="E210" i="1"/>
  <c r="N210" i="1" s="1"/>
  <c r="E212" i="1"/>
  <c r="N212" i="1" s="1"/>
  <c r="E186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E147" i="1"/>
  <c r="E43" i="1"/>
  <c r="N43" i="1" s="1"/>
  <c r="E44" i="1"/>
  <c r="N44" i="1" s="1"/>
  <c r="E45" i="1"/>
  <c r="N45" i="1" s="1"/>
  <c r="E46" i="1"/>
  <c r="N46" i="1" s="1"/>
  <c r="E47" i="1"/>
  <c r="N47" i="1" s="1"/>
  <c r="E48" i="1"/>
  <c r="N48" i="1" s="1"/>
  <c r="E49" i="1"/>
  <c r="N49" i="1" s="1"/>
  <c r="E50" i="1"/>
  <c r="N50" i="1" s="1"/>
  <c r="E51" i="1"/>
  <c r="N51" i="1" s="1"/>
  <c r="E52" i="1"/>
  <c r="N52" i="1" s="1"/>
  <c r="E53" i="1"/>
  <c r="N53" i="1" s="1"/>
  <c r="E54" i="1"/>
  <c r="N54" i="1" s="1"/>
  <c r="E55" i="1"/>
  <c r="N55" i="1" s="1"/>
  <c r="E56" i="1"/>
  <c r="N56" i="1" s="1"/>
  <c r="E57" i="1"/>
  <c r="N57" i="1" s="1"/>
  <c r="E58" i="1"/>
  <c r="N58" i="1" s="1"/>
  <c r="E59" i="1"/>
  <c r="N59" i="1" s="1"/>
  <c r="E60" i="1"/>
  <c r="N60" i="1" s="1"/>
  <c r="E61" i="1"/>
  <c r="N61" i="1" s="1"/>
  <c r="E62" i="1"/>
  <c r="N62" i="1" s="1"/>
  <c r="E63" i="1"/>
  <c r="N63" i="1" s="1"/>
  <c r="E64" i="1"/>
  <c r="N64" i="1" s="1"/>
  <c r="E65" i="1"/>
  <c r="N65" i="1" s="1"/>
  <c r="E66" i="1"/>
  <c r="N66" i="1" s="1"/>
  <c r="E67" i="1"/>
  <c r="N67" i="1" s="1"/>
  <c r="E68" i="1"/>
  <c r="N68" i="1" s="1"/>
  <c r="E69" i="1"/>
  <c r="N69" i="1" s="1"/>
  <c r="E70" i="1"/>
  <c r="N70" i="1" s="1"/>
  <c r="E71" i="1"/>
  <c r="N71" i="1" s="1"/>
  <c r="E72" i="1"/>
  <c r="N72" i="1" s="1"/>
  <c r="E73" i="1"/>
  <c r="N73" i="1" s="1"/>
  <c r="E74" i="1"/>
  <c r="N74" i="1" s="1"/>
  <c r="E75" i="1"/>
  <c r="N75" i="1" s="1"/>
  <c r="E76" i="1"/>
  <c r="N76" i="1" s="1"/>
  <c r="E77" i="1"/>
  <c r="N77" i="1" s="1"/>
  <c r="E78" i="1"/>
  <c r="N78" i="1" s="1"/>
  <c r="E79" i="1"/>
  <c r="N79" i="1" s="1"/>
  <c r="E80" i="1"/>
  <c r="N80" i="1" s="1"/>
  <c r="E81" i="1"/>
  <c r="N81" i="1" s="1"/>
  <c r="E82" i="1"/>
  <c r="N82" i="1" s="1"/>
  <c r="E83" i="1"/>
  <c r="N83" i="1" s="1"/>
  <c r="E84" i="1"/>
  <c r="N84" i="1" s="1"/>
  <c r="E85" i="1"/>
  <c r="N85" i="1" s="1"/>
  <c r="E86" i="1"/>
  <c r="N86" i="1" s="1"/>
  <c r="E87" i="1"/>
  <c r="N87" i="1" s="1"/>
  <c r="E88" i="1"/>
  <c r="N88" i="1" s="1"/>
  <c r="E89" i="1"/>
  <c r="N89" i="1" s="1"/>
  <c r="E90" i="1"/>
  <c r="N90" i="1" s="1"/>
  <c r="E91" i="1"/>
  <c r="N91" i="1" s="1"/>
  <c r="E92" i="1"/>
  <c r="N92" i="1" s="1"/>
  <c r="E93" i="1"/>
  <c r="N93" i="1" s="1"/>
  <c r="E94" i="1"/>
  <c r="N94" i="1" s="1"/>
  <c r="E95" i="1"/>
  <c r="N95" i="1" s="1"/>
  <c r="E96" i="1"/>
  <c r="N96" i="1" s="1"/>
  <c r="E97" i="1"/>
  <c r="N97" i="1" s="1"/>
  <c r="E98" i="1"/>
  <c r="N98" i="1" s="1"/>
  <c r="E99" i="1"/>
  <c r="N99" i="1" s="1"/>
  <c r="E100" i="1"/>
  <c r="N100" i="1" s="1"/>
  <c r="E101" i="1"/>
  <c r="N101" i="1" s="1"/>
  <c r="E102" i="1"/>
  <c r="N102" i="1" s="1"/>
  <c r="E103" i="1"/>
  <c r="N103" i="1" s="1"/>
  <c r="E104" i="1"/>
  <c r="N104" i="1" s="1"/>
  <c r="E105" i="1"/>
  <c r="N105" i="1" s="1"/>
  <c r="E106" i="1"/>
  <c r="N106" i="1" s="1"/>
  <c r="E107" i="1"/>
  <c r="N107" i="1" s="1"/>
  <c r="E108" i="1"/>
  <c r="N108" i="1" s="1"/>
  <c r="E109" i="1"/>
  <c r="N109" i="1" s="1"/>
  <c r="E110" i="1"/>
  <c r="N110" i="1" s="1"/>
  <c r="E111" i="1"/>
  <c r="N111" i="1" s="1"/>
  <c r="E112" i="1"/>
  <c r="N112" i="1" s="1"/>
  <c r="E113" i="1"/>
  <c r="N113" i="1" s="1"/>
  <c r="E114" i="1"/>
  <c r="N114" i="1" s="1"/>
  <c r="E115" i="1"/>
  <c r="N115" i="1" s="1"/>
  <c r="E116" i="1"/>
  <c r="N116" i="1" s="1"/>
  <c r="E117" i="1"/>
  <c r="N117" i="1" s="1"/>
  <c r="E118" i="1"/>
  <c r="N118" i="1" s="1"/>
  <c r="E119" i="1"/>
  <c r="N119" i="1" s="1"/>
  <c r="E120" i="1"/>
  <c r="N120" i="1" s="1"/>
  <c r="E121" i="1"/>
  <c r="N121" i="1" s="1"/>
  <c r="E122" i="1"/>
  <c r="N122" i="1" s="1"/>
  <c r="E123" i="1"/>
  <c r="N123" i="1" s="1"/>
  <c r="E124" i="1"/>
  <c r="N124" i="1" s="1"/>
  <c r="E125" i="1"/>
  <c r="N125" i="1" s="1"/>
  <c r="E126" i="1"/>
  <c r="N126" i="1" s="1"/>
  <c r="E127" i="1"/>
  <c r="N127" i="1" s="1"/>
  <c r="E128" i="1"/>
  <c r="N128" i="1" s="1"/>
  <c r="E129" i="1"/>
  <c r="N129" i="1" s="1"/>
  <c r="E130" i="1"/>
  <c r="N130" i="1" s="1"/>
  <c r="E131" i="1"/>
  <c r="N131" i="1" s="1"/>
  <c r="E132" i="1"/>
  <c r="N132" i="1" s="1"/>
  <c r="E133" i="1"/>
  <c r="N133" i="1" s="1"/>
  <c r="E134" i="1"/>
  <c r="N134" i="1" s="1"/>
  <c r="E135" i="1"/>
  <c r="N135" i="1" s="1"/>
  <c r="E136" i="1"/>
  <c r="N136" i="1" s="1"/>
  <c r="E137" i="1"/>
  <c r="N137" i="1" s="1"/>
  <c r="E138" i="1"/>
  <c r="N138" i="1" s="1"/>
  <c r="E139" i="1"/>
  <c r="N139" i="1" s="1"/>
  <c r="E140" i="1"/>
  <c r="N140" i="1" s="1"/>
  <c r="E141" i="1"/>
  <c r="N141" i="1" s="1"/>
  <c r="E142" i="1"/>
  <c r="N142" i="1" s="1"/>
  <c r="E143" i="1"/>
  <c r="N143" i="1" s="1"/>
  <c r="E42" i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41" i="1"/>
  <c r="Q141" i="1" s="1"/>
  <c r="P142" i="1"/>
  <c r="Q142" i="1" s="1"/>
  <c r="P143" i="1"/>
  <c r="Q143" i="1" s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P237" i="1" l="1"/>
  <c r="Q237" i="1" s="1"/>
  <c r="N237" i="1"/>
  <c r="M237" i="1"/>
  <c r="J237" i="1"/>
  <c r="P215" i="1"/>
  <c r="Q215" i="1" s="1"/>
  <c r="N215" i="1"/>
  <c r="M215" i="1"/>
  <c r="J215" i="1"/>
  <c r="I187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P147" i="1"/>
  <c r="Q147" i="1" s="1"/>
  <c r="P186" i="1"/>
  <c r="Q186" i="1" s="1"/>
  <c r="N147" i="1"/>
  <c r="N186" i="1"/>
  <c r="M147" i="1"/>
  <c r="M186" i="1"/>
  <c r="J147" i="1"/>
  <c r="J186" i="1"/>
  <c r="I147" i="1"/>
  <c r="I148" i="1"/>
  <c r="I186" i="1"/>
  <c r="P42" i="1"/>
  <c r="Q42" i="1" s="1"/>
  <c r="N42" i="1"/>
  <c r="M42" i="1"/>
  <c r="J42" i="1"/>
  <c r="I42" i="1"/>
  <c r="G305" i="1" l="1"/>
  <c r="Q305" i="1"/>
  <c r="G235" i="1"/>
  <c r="Q235" i="1"/>
  <c r="Q213" i="1"/>
  <c r="G213" i="1"/>
  <c r="Q184" i="1"/>
  <c r="G184" i="1"/>
  <c r="Q144" i="1"/>
  <c r="P19" i="1" l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G144" i="1" l="1"/>
  <c r="I11" i="1" l="1"/>
  <c r="I10" i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0" i="1"/>
  <c r="Q10" i="1" s="1"/>
  <c r="M11" i="1"/>
  <c r="M10" i="1"/>
  <c r="J11" i="1"/>
  <c r="J10" i="1"/>
  <c r="Q40" i="1" l="1"/>
  <c r="Q306" i="1" s="1"/>
  <c r="Q307" i="1" s="1"/>
  <c r="Q308" i="1" s="1"/>
  <c r="N20" i="1"/>
  <c r="N12" i="1"/>
  <c r="N33" i="1"/>
  <c r="N23" i="1"/>
  <c r="N34" i="1"/>
  <c r="N24" i="1"/>
  <c r="N15" i="1"/>
  <c r="N18" i="1"/>
  <c r="N27" i="1"/>
  <c r="N22" i="1"/>
  <c r="N37" i="1"/>
  <c r="N39" i="1"/>
  <c r="N35" i="1"/>
  <c r="N26" i="1"/>
  <c r="N30" i="1"/>
  <c r="N10" i="1"/>
  <c r="N28" i="1"/>
  <c r="N21" i="1"/>
  <c r="N29" i="1"/>
  <c r="N17" i="1"/>
  <c r="N32" i="1"/>
  <c r="N36" i="1"/>
  <c r="N31" i="1"/>
  <c r="N14" i="1"/>
  <c r="N19" i="1"/>
  <c r="N38" i="1"/>
  <c r="N13" i="1"/>
  <c r="N16" i="1"/>
  <c r="N25" i="1"/>
  <c r="N11" i="1"/>
  <c r="G40" i="1" l="1"/>
  <c r="G306" i="1" s="1"/>
  <c r="G307" i="1" s="1"/>
  <c r="G308" i="1" s="1"/>
</calcChain>
</file>

<file path=xl/sharedStrings.xml><?xml version="1.0" encoding="utf-8"?>
<sst xmlns="http://schemas.openxmlformats.org/spreadsheetml/2006/main" count="618" uniqueCount="208">
  <si>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</si>
  <si>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</si>
  <si>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</si>
  <si>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</si>
  <si>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</si>
  <si>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</si>
  <si>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</si>
  <si>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</si>
  <si>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</si>
  <si>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</si>
  <si>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</si>
  <si>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</si>
  <si>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</si>
  <si>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</si>
  <si>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</si>
  <si>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</si>
  <si>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</si>
  <si>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</si>
  <si>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</si>
  <si>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</si>
  <si>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</si>
  <si>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</si>
  <si>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</si>
  <si>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</si>
  <si>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</si>
  <si>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</si>
  <si>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</si>
  <si>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</si>
  <si>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1.5. филиал АО «ДРСК» «Южно-Якутские электрические сети»</t>
  </si>
  <si>
    <t>Итого по филиалу "ЮЯЭС"</t>
  </si>
  <si>
    <t>Запчасти к масляным выключателям</t>
  </si>
  <si>
    <t>Изоляция бака для ВМД, 5БП.750.510</t>
  </si>
  <si>
    <t>Изоляция бака С-35, 5БП.750.636</t>
  </si>
  <si>
    <t>Камера для  ВМГ-10, 5ВУ.740.008</t>
  </si>
  <si>
    <t>Камера дугогасительная к ВМПЭ-10-630-1600А, 5БП.740.233</t>
  </si>
  <si>
    <t>Камера дугогасительная к ВТ-35, ВИЕЦ.686.422.002</t>
  </si>
  <si>
    <t>Камера дугогасительная к С-35, 5СЯ.740.169</t>
  </si>
  <si>
    <t>Кольцо ВМП-10,ВМПЭ-10, 8БП.371.018</t>
  </si>
  <si>
    <t>Кольцо ГОСТ 9833-73  к ВМТ, 012-016-25-2-2</t>
  </si>
  <si>
    <t>Кольцо ГОСТ9833-73   к ВМТ, 010-014-25-2-2</t>
  </si>
  <si>
    <t>Кольцо к ВМТ, 8СЯ.370.443</t>
  </si>
  <si>
    <t>Контакт к С-35, 5БП.551.726</t>
  </si>
  <si>
    <t>Контакт подвижный к ВТД-35, ВТ-35, ВИЕЦ.685.174.002</t>
  </si>
  <si>
    <t>Маслоуказатель  к С-35, 6БП.349.105</t>
  </si>
  <si>
    <t>Маслоуказатель к  МКП-110, У-110, 6БП.349.008</t>
  </si>
  <si>
    <t>Маслоуказатель, ВК-10,ВКЭ-10, 8КА.441.032</t>
  </si>
  <si>
    <t>Нагреватель  к МКП-110, У-110-2000-40, 6СЯ.319.022 (ТЭН-240Б-13/1,6И220</t>
  </si>
  <si>
    <t>Нагреватель к ВМТ-110/220-25, ВМТ-110/220-40, 6СЯ.319.032 (ТЭН 60А 13/0,63 127)</t>
  </si>
  <si>
    <t>Покрышка фарфоровая к ВМТ-110, ПВМо-110Б</t>
  </si>
  <si>
    <t>Прокладка  к ВМТ, 8СЯ.371.254</t>
  </si>
  <si>
    <t>Прокладка ВК-10, ВИЕЮ.754.152.004</t>
  </si>
  <si>
    <t>Прокладка к ВК-10, 8КА.371.092</t>
  </si>
  <si>
    <t>Прокладка к ВК-10, 8КА.371.094</t>
  </si>
  <si>
    <t>Прокладка к ВК-10, 8КА.371.091</t>
  </si>
  <si>
    <t>Прокладка к выключателю ВК-10, 8КА.371.035</t>
  </si>
  <si>
    <t>Прокладка к выключателю ВК-10, 8КА.371.089</t>
  </si>
  <si>
    <t>Прокладка лаза  к У-110, МКП-110, 8БП.371.127</t>
  </si>
  <si>
    <t>Связь гибкая 630А для ВМГ-10, 8ВУ.505.024</t>
  </si>
  <si>
    <t>Стержень ВК-10, ВИЕЮ.685.174.010</t>
  </si>
  <si>
    <t>Уплотнение, 8СЯ.370.444</t>
  </si>
  <si>
    <t>Уплотнение бака С-35, 8СЯ.372.052</t>
  </si>
  <si>
    <t>Уплотнитель бака, ВИЕЦ 754.127.001</t>
  </si>
  <si>
    <t>Ввод конденсаторный к С-35М-630, 5БП.516.310</t>
  </si>
  <si>
    <t>Изолятор к ВМП-10, 6БП.281.014</t>
  </si>
  <si>
    <t>Камера дугогасгасительная с шунтом МКП-110, 5БП.740.167</t>
  </si>
  <si>
    <t>Камера дугогасительная для ВМД-35, 5ФБ.740.003</t>
  </si>
  <si>
    <t>Колпачок маслоуказателя (к ВМП-10, ВМПЭ-10, ВМПП-10), 8КА.307.002</t>
  </si>
  <si>
    <t>Контакт  к ВМП-10, 5БП.551.775-02</t>
  </si>
  <si>
    <t>Контакт верхний к  МКП-110, 5БП.551.764-01</t>
  </si>
  <si>
    <t>Контакт верхний к МКП-110, 5БП.551.764</t>
  </si>
  <si>
    <t>Контакт неподвижный к ВТ-35, ВИЕЦ.685.174.001</t>
  </si>
  <si>
    <t>Контакт нижний (630)  к МКП-110, 5БП.551.755-01</t>
  </si>
  <si>
    <t>Контакт розеточный в сборе с нижней крышкой к ВПМ-10, ВЕЮИ.685.161.001</t>
  </si>
  <si>
    <t>Контакт розеточный для ВМГ-10, 5ВУ.551.096</t>
  </si>
  <si>
    <t xml:space="preserve">контакт розеточный для ВМГ-133, 5ВУ.551.032 </t>
  </si>
  <si>
    <t>Контакт средний (630) к МКП-110, 5БП.551.761-01</t>
  </si>
  <si>
    <t xml:space="preserve">Ламель для ВМГ-10, 5ВУ.572.004 </t>
  </si>
  <si>
    <t xml:space="preserve">Лебедка съемная 6БП.773.006  для ВМД-35, 6БП.773.006 </t>
  </si>
  <si>
    <t>Маслоуказатель к ВМП-10, 6СЯ.349.003</t>
  </si>
  <si>
    <t>Нагреватель трубчатый к ВМТ-110/220-25, ВМТ-110/220-40, 6СЯ.736.002 (ТЭН-71А 13/0,4 220)</t>
  </si>
  <si>
    <t>Перемычка к С-35, 5БП.585.145</t>
  </si>
  <si>
    <t>Прокладка, 8КА.371.053</t>
  </si>
  <si>
    <t>Прокладка  к   ВМПЭ-10-2500-3150, 8БП.155.538</t>
  </si>
  <si>
    <t>Прокладка  к ВМПЭ--10-2000-3150, 8БП.372.018</t>
  </si>
  <si>
    <t>Прокладка маслоуказателя (к ВМП-10, ВМПЭ-10, ВМПП-10), 8КА.371.054</t>
  </si>
  <si>
    <t xml:space="preserve">Свеча (контакт) к МКП-110, 8БП.551.347 </t>
  </si>
  <si>
    <t>Связь гибкая для ВМГ-10, 5ВУ.505.023</t>
  </si>
  <si>
    <t>связь гибкая для ВМГ-133, 8ВУ.505.001</t>
  </si>
  <si>
    <t xml:space="preserve">Стекло маслоуказателя ВМГ-133, 8ВУ.175.008 </t>
  </si>
  <si>
    <t>Стержень (1600)к ВМПЭ-10-630-1600А, 5БП.540.514-01</t>
  </si>
  <si>
    <t>Стержень для ВМГ-10, 5ВУ.540.007</t>
  </si>
  <si>
    <t>Стержень токоведущий 630А к ВМГ-133/1000, 5ВУ.540.000</t>
  </si>
  <si>
    <t>Токоотвод ВК-10, ВИЕЮ.685.123.004</t>
  </si>
  <si>
    <t>Траверса к масляному выключателю ВТ-35, ВИЕЦ.685.111.002</t>
  </si>
  <si>
    <t>Трубка   к  ВМТ, 8СЯ.770.130</t>
  </si>
  <si>
    <t>Трубка к  ВМП-10, 8БП.724.124-03</t>
  </si>
  <si>
    <t>Трубка маслоуказателя (к ВМП-10, ВМПЭ-10, ВМПП-10), 8КА.724.009</t>
  </si>
  <si>
    <t>Трубка стеклянная  к МКП-110,  У-110, 8БП.771.213-01</t>
  </si>
  <si>
    <t xml:space="preserve">Тяга для ВМГ-133, 5ВУ.234.020 </t>
  </si>
  <si>
    <t xml:space="preserve">Втулка для выключателя ВТ-35, 5ФБ.221.025   </t>
  </si>
  <si>
    <t>Камера дугогасительная для ВМГ-133, 5ВУ.740.000</t>
  </si>
  <si>
    <t>Колпачок  8БП.307.026, 8БП.307.026</t>
  </si>
  <si>
    <t>Прокладка к МКП-35, С-35, ВМТ, У-110, У-220, 8БП.155.022</t>
  </si>
  <si>
    <t>Пружина к  С-35, 8БП.281.737</t>
  </si>
  <si>
    <t>Пружина к С-35, 8БП.281.999</t>
  </si>
  <si>
    <t>Пружина к С-35, 8БП.281.736</t>
  </si>
  <si>
    <t>Свеча (контакт) к У-110-40, 8БП.551.120</t>
  </si>
  <si>
    <t>Трубка стеклянная к С-35М, МКП-35, 8БП.771.213</t>
  </si>
  <si>
    <t>Штанга к С-35, 5БП.743.093</t>
  </si>
  <si>
    <t xml:space="preserve">контакт неподвижный к ВТ-35, 5ФБ.552.005 </t>
  </si>
  <si>
    <t>Контакт подвижный  к  МКП-110, 5СЯ.551.194</t>
  </si>
  <si>
    <t>Манжета, 8ВУ.778.001</t>
  </si>
  <si>
    <t>Прокладка, ВЕЮИ.754.152.019</t>
  </si>
  <si>
    <t>Штанга к ВТ-35, ВИЕЦ.686.236.002</t>
  </si>
  <si>
    <t>Камера  дугогасительная к ВМПЭ-10-3150-31,5У3, 5БП.740.240-01</t>
  </si>
  <si>
    <t>Камера к ВМПЭ-10-630-1600А, 5БП.740.032</t>
  </si>
  <si>
    <t>Клапан к ВМТ-110, 5СЯ.456.233</t>
  </si>
  <si>
    <t>Маслоуказатель стрелочный, МС-2-560</t>
  </si>
  <si>
    <t>Токоотвод  к ВМПЭ-10, 5БП.587.009</t>
  </si>
  <si>
    <t>Токоотвод  к ВМПЭ-10, 5БП.587.010</t>
  </si>
  <si>
    <t>Уплотнение, 8ВУ.370.024</t>
  </si>
  <si>
    <t>Шайба, 8ВУ.370.021</t>
  </si>
  <si>
    <t>Втулка к ВК-10, ВИЕЮ.713.171.001</t>
  </si>
  <si>
    <t>Шайба   к С-35, МКП-35, ВМТ, У-110, 8БП.370.047</t>
  </si>
  <si>
    <t>Ввод высоковольтный ВВФ-35 для ВМД-35, АГИЕ.686381.001-03</t>
  </si>
  <si>
    <t xml:space="preserve">Наконечник для ВМГ-10, 5ВУ.551.021 </t>
  </si>
  <si>
    <t>Камера  дугогасительная  к ВМПЭ -10-630-1600 А, 5БП.740.034</t>
  </si>
  <si>
    <t>Камера дугогасительная для ВК-10, ВИЕЮ.686.425.001</t>
  </si>
  <si>
    <t>Камера дугогасительная к ВПМ-10/630, ВЕЮИ.686.424.003</t>
  </si>
  <si>
    <t>Колодка к ВМПП-10, 8БП.143.588</t>
  </si>
  <si>
    <t>Колпак, ВК-10, 8КА.307.032</t>
  </si>
  <si>
    <t>Контакт розеточный для ВК-10, ВЕЮИ.685.122.002</t>
  </si>
  <si>
    <t>Контакт средний (1000) к МКП-110, 5БП.551.761</t>
  </si>
  <si>
    <t>Контакт, ВК-10, 8КА.551.055</t>
  </si>
  <si>
    <t>Ламель   к  ВМПЭ-1-630-1600   (1000), 5БП.572.011-01</t>
  </si>
  <si>
    <t>Нагреватель к ВМТ-110/220-25, ВМТ-110/220-40, 6СЯ.319.040 (ТЭН-78А13/0,800127)</t>
  </si>
  <si>
    <t>Наконечник к ВМПЭ-10, 8БП.426.001</t>
  </si>
  <si>
    <t>Перемычка (к  МКП-110, 5БП.585.146-01 (630)</t>
  </si>
  <si>
    <t>Прокладка к ВМПЭ-10-630-1600-2500А, 8БП.372.281</t>
  </si>
  <si>
    <t>Прокладка к ВПМ-10, ВЕЮИ.754.152.020</t>
  </si>
  <si>
    <t>Пружина ВК-10, 8КА.281.291</t>
  </si>
  <si>
    <t>Рычаг изоляционный, ВЕЮИ.743.125.006</t>
  </si>
  <si>
    <t xml:space="preserve">Стержень для ВМП-10, ВЕЮИ.685.174.001 </t>
  </si>
  <si>
    <t>Тяга ВК-10, 8КА.234.181</t>
  </si>
  <si>
    <t>Кольцо  МКП-35, С-35,-МКП-110, У-110, 8БП.370.048</t>
  </si>
  <si>
    <t>Прокладка , ВИЕЮ.754.152.012</t>
  </si>
  <si>
    <t>Трубка к  ВМПЭ-10-630-1600А, 8БП.724.124-02</t>
  </si>
  <si>
    <t>Камера дугогасительная 5БП.740.167.01 с шунтом, 5БП.740.167.01.</t>
  </si>
  <si>
    <t xml:space="preserve">Ввод конденсаторный ВКП-35М для МКП-35 (1000 А), АПСЯ.686351.002-05 </t>
  </si>
  <si>
    <t>Изолятор к ВМПЭ-10-630-1600А, 8БП.720.053</t>
  </si>
  <si>
    <t>Контакт подвижный (1250)   к ВМТ, 5СЯ.551.226</t>
  </si>
  <si>
    <t>Стержень  к ВМПЭ-10-3150-31,5У3, 5БП.540.017</t>
  </si>
  <si>
    <t>Тяга (110)  к ВМТ, 5СЯ.743.051</t>
  </si>
  <si>
    <t>Приложение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</si>
  <si>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</si>
  <si>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</si>
  <si>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</si>
  <si>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 xml:space="preserve">Коммерческого предложения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</si>
  <si>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</si>
  <si>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</si>
  <si>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Кольцо 8СЯ.370.145, 8СЯ.370.145</t>
  </si>
  <si>
    <t>Кольцо к ВМПЭ-10-2500-3150А, 8БП.218.043</t>
  </si>
  <si>
    <t>Кольцо к ВМТ, 8СЯ.370.470</t>
  </si>
  <si>
    <t>Кольцо к ВМТ, 8СЯ.370.448</t>
  </si>
  <si>
    <t>Кольцо к ВМТ, 8СЯ.370.438</t>
  </si>
  <si>
    <t>Кольцо к ВМТ-110, 8СЯ.370.439</t>
  </si>
  <si>
    <t>Кольцо 8СЯ.370.145</t>
  </si>
  <si>
    <t>Контакт к ВМП, 5СЯ.551.246</t>
  </si>
  <si>
    <t>Манжета 8СЯ.373.017 к ВМТ</t>
  </si>
  <si>
    <t>Маслоуказатель к С-35, 6БП.349.105</t>
  </si>
  <si>
    <t>Нагреватель  к МКП-110, У-110-2000-40, 6СЯ.319.022 (ТЭН-240Б-13/1,6И220)</t>
  </si>
  <si>
    <t>Буфер к С-35 , 5СЯ.287.007</t>
  </si>
  <si>
    <t xml:space="preserve">Втулка для  выключателя ВТ-35, 5ФБ.221.026  </t>
  </si>
  <si>
    <t xml:space="preserve">Втулка к выключателю ВТ-35, ВИЕЦ.713.341.002 </t>
  </si>
  <si>
    <t>Ламель, 5ВУ.572.002.01</t>
  </si>
  <si>
    <t>Ламель  к  ВМПЭ-10-2630-1600   (1600), 5БП.572.009</t>
  </si>
  <si>
    <t>Ламель (630) к ВМПЭ-10-630-1600, 5БП.572.011</t>
  </si>
  <si>
    <t>Маслоуказатель стрелочный, МС-2-720</t>
  </si>
  <si>
    <t>Прокладка к С-35, 5СЯ.766.128</t>
  </si>
  <si>
    <t>Прокладка к С-35, 5СЯ.760.000</t>
  </si>
  <si>
    <t>Ремкомплект ВМТ-110-25, РТИ РК-2 "П"</t>
  </si>
  <si>
    <t>Стержень в сборе для ВМГ-10 630 А, 5ВУ.540.030.1</t>
  </si>
  <si>
    <t>Стержень к ВМПЭ-10, 5БП.540.514</t>
  </si>
  <si>
    <t>Толкатель ВК-10, ВИЕЮ.713.343.001</t>
  </si>
  <si>
    <t>Трос  к ВМТ, 5СЯ.470.005</t>
  </si>
  <si>
    <t>Тяга  к  МКП-35, 5БП.234.157</t>
  </si>
  <si>
    <t>Шунт к У-110-40, 5БП.583.017</t>
  </si>
  <si>
    <t>Прокладка  к  ВМПЭ-10-2500-3150, 8БП.155.538</t>
  </si>
  <si>
    <t>Прокладка к С-35, 5СЯ.766.004</t>
  </si>
  <si>
    <t>Изолятор , 6СЯ.280.025</t>
  </si>
  <si>
    <t>Камера дугогасительная к У-110-40, 5БП.740.100</t>
  </si>
  <si>
    <t>Траверса к выключателю У-110, 8БП.125.089</t>
  </si>
  <si>
    <t>Камера дугогасительная к МКП-35, 5БП.740.252</t>
  </si>
  <si>
    <t>Стержень к МКП-35, 5СЯ.540.025</t>
  </si>
  <si>
    <t>Цилиндр для ВТ-35, ВИЕЦ.716171.001</t>
  </si>
  <si>
    <t>Штанга к МКП-35, 5СЯ.743.063</t>
  </si>
  <si>
    <t>Катушка отключения к ВКЭ-10 черт.ВИЕЮ.685452.002-03, ВИЕЮ.685452.002-03</t>
  </si>
  <si>
    <t>Поплавок для ВКЭ-10 , ВИЕЮ.306.766.001</t>
  </si>
  <si>
    <t>Прокладка, ВИЕЮ.754.152.003</t>
  </si>
  <si>
    <t>Прокладка, 8КА.371.111</t>
  </si>
  <si>
    <t>Изолятор к ВМГ-133, 5ВУ.234.003</t>
  </si>
  <si>
    <t xml:space="preserve">Изолятор опорный к ВМГ-133, 6ВУ.280.002 </t>
  </si>
  <si>
    <t>Изолятор проходной в сборе на 630А для масляного выключателя ВМГ-10, 6СЯ.280.025-02</t>
  </si>
  <si>
    <t>Камера дугогасительная МКП-35, 5СЯ.740.089</t>
  </si>
  <si>
    <t>Маслоуказатель к ВМГ-10 (Оргстекло с резьбой М42), 6СЯ.349.003</t>
  </si>
  <si>
    <t>Прокладка  к МКП-35, 8БП.371.417</t>
  </si>
  <si>
    <t>Прокладка маслосливного отверстия для масляного выключателя ВМГ-10, 8СЯ.370.144</t>
  </si>
  <si>
    <t>Прокладка маслоуказателя для масляного выключателя ВМГ-10, ВЕЮИ.754152.013-02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</si>
</sst>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 style="thin">
        <color rgb="FF002060"/>
      </top>
      <bottom/>
      <diagonal/>
    </border>
  </borders>
  <cellStyleXfs count="2">
    <xf numFmtId="0" fontId="0" fillId="0" borderId="0"/>
    <xf numFmtId="0" fontId="12" fillId="0" borderId="0"/>
  </cellStyleXfs>
  <cellXfs count="13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5" xfId="0" applyNumberFormat="1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7" xfId="0" applyNumberFormat="1" applyFont="1" applyFill="1" applyBorder="1" applyAlignment="1" applyProtection="1">
      <alignment horizontal="center" vertical="top" wrapText="1"/>
      <protection locked="0"/>
    </xf>
    <xf numFmtId="0" fontId="4" fillId="6" borderId="29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7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0" xfId="0" applyNumberFormat="1" applyFont="1" applyFill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49" fontId="2" fillId="6" borderId="46" xfId="0" applyNumberFormat="1" applyFont="1" applyFill="1" applyBorder="1" applyAlignment="1">
      <alignment horizontal="left" vertical="top" wrapText="1"/>
    </xf>
    <xf numFmtId="4" fontId="2" fillId="6" borderId="47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53" xfId="0" applyNumberFormat="1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/>
    </xf>
    <xf numFmtId="0" fontId="4" fillId="6" borderId="33" xfId="0" applyFont="1" applyFill="1" applyBorder="1" applyAlignment="1">
      <alignment horizontal="center"/>
    </xf>
    <xf numFmtId="49" fontId="2" fillId="6" borderId="33" xfId="0" applyNumberFormat="1" applyFont="1" applyFill="1" applyBorder="1" applyAlignment="1">
      <alignment horizontal="left" vertical="top" wrapText="1"/>
    </xf>
    <xf numFmtId="3" fontId="2" fillId="6" borderId="33" xfId="0" applyNumberFormat="1" applyFont="1" applyFill="1" applyBorder="1" applyAlignment="1">
      <alignment horizontal="center" vertical="top" wrapText="1"/>
    </xf>
    <xf numFmtId="4" fontId="2" fillId="6" borderId="33" xfId="0" applyNumberFormat="1" applyFont="1" applyFill="1" applyBorder="1" applyAlignment="1">
      <alignment horizontal="center" vertical="top" wrapText="1"/>
    </xf>
    <xf numFmtId="0" fontId="4" fillId="2" borderId="33" xfId="0" applyFont="1" applyFill="1" applyBorder="1" applyAlignment="1">
      <alignment horizontal="center"/>
    </xf>
    <xf numFmtId="4" fontId="8" fillId="6" borderId="33" xfId="0" applyNumberFormat="1" applyFont="1" applyFill="1" applyBorder="1" applyAlignment="1" applyProtection="1">
      <alignment horizontal="center" vertical="top" wrapText="1"/>
    </xf>
    <xf numFmtId="4" fontId="1" fillId="6" borderId="33" xfId="0" applyNumberFormat="1" applyFont="1" applyFill="1" applyBorder="1" applyAlignment="1">
      <alignment horizontal="center" vertical="top" wrapText="1"/>
    </xf>
    <xf numFmtId="3" fontId="2" fillId="6" borderId="57" xfId="0" applyNumberFormat="1" applyFont="1" applyFill="1" applyBorder="1" applyAlignment="1">
      <alignment horizontal="center" vertical="top" wrapText="1"/>
    </xf>
    <xf numFmtId="4" fontId="1" fillId="6" borderId="58" xfId="0" applyNumberFormat="1" applyFont="1" applyFill="1" applyBorder="1" applyAlignment="1">
      <alignment horizontal="center" vertical="top" wrapText="1"/>
    </xf>
    <xf numFmtId="0" fontId="13" fillId="0" borderId="32" xfId="1" applyNumberFormat="1" applyFont="1" applyBorder="1" applyAlignment="1">
      <alignment horizontal="left" vertical="center" wrapText="1"/>
    </xf>
    <xf numFmtId="1" fontId="13" fillId="0" borderId="32" xfId="1" applyNumberFormat="1" applyFont="1" applyBorder="1" applyAlignment="1">
      <alignment horizontal="center" vertical="center"/>
    </xf>
    <xf numFmtId="0" fontId="4" fillId="0" borderId="33" xfId="0" applyNumberFormat="1" applyFont="1" applyBorder="1" applyAlignment="1">
      <alignment horizontal="center" vertical="center" wrapText="1"/>
    </xf>
    <xf numFmtId="4" fontId="14" fillId="0" borderId="34" xfId="0" applyNumberFormat="1" applyFont="1" applyBorder="1" applyAlignment="1">
      <alignment horizontal="center" vertical="center" wrapText="1"/>
    </xf>
    <xf numFmtId="4" fontId="13" fillId="0" borderId="32" xfId="1" applyNumberFormat="1" applyFont="1" applyBorder="1" applyAlignment="1">
      <alignment horizontal="center" vertical="center"/>
    </xf>
    <xf numFmtId="2" fontId="13" fillId="0" borderId="32" xfId="1" applyNumberFormat="1" applyFont="1" applyBorder="1" applyAlignment="1">
      <alignment horizontal="center" vertical="center"/>
    </xf>
    <xf numFmtId="0" fontId="11" fillId="6" borderId="55" xfId="0" applyFont="1" applyFill="1" applyBorder="1" applyAlignment="1">
      <alignment horizontal="left"/>
    </xf>
    <xf numFmtId="0" fontId="11" fillId="6" borderId="49" xfId="0" applyFont="1" applyFill="1" applyBorder="1" applyAlignment="1">
      <alignment horizontal="left"/>
    </xf>
    <xf numFmtId="0" fontId="11" fillId="6" borderId="56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8" fillId="4" borderId="54" xfId="0" applyNumberFormat="1" applyFont="1" applyFill="1" applyBorder="1" applyAlignment="1" applyProtection="1">
      <alignment horizontal="right" vertical="center" wrapText="1"/>
    </xf>
    <xf numFmtId="4" fontId="8" fillId="4" borderId="52" xfId="0" applyNumberFormat="1" applyFont="1" applyFill="1" applyBorder="1" applyAlignment="1" applyProtection="1">
      <alignment horizontal="right" vertical="center" wrapText="1"/>
    </xf>
    <xf numFmtId="4" fontId="8" fillId="4" borderId="46" xfId="0" applyNumberFormat="1" applyFont="1" applyFill="1" applyBorder="1" applyAlignment="1" applyProtection="1">
      <alignment horizontal="right" vertical="center" wrapText="1"/>
    </xf>
    <xf numFmtId="0" fontId="1" fillId="7" borderId="38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1" fillId="7" borderId="38" xfId="0" applyFont="1" applyFill="1" applyBorder="1" applyAlignment="1">
      <alignment horizontal="center"/>
    </xf>
    <xf numFmtId="0" fontId="1" fillId="7" borderId="39" xfId="0" applyFont="1" applyFill="1" applyBorder="1" applyAlignment="1">
      <alignment horizontal="center"/>
    </xf>
    <xf numFmtId="0" fontId="1" fillId="7" borderId="40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48" xfId="0" applyFont="1" applyFill="1" applyBorder="1" applyAlignment="1">
      <alignment horizontal="center"/>
    </xf>
    <xf numFmtId="0" fontId="1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left"/>
    </xf>
    <xf numFmtId="0" fontId="4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  <xf numFmtId="0" fontId="1" fillId="6" borderId="44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8" xfId="0" applyFont="1" applyFill="1" applyBorder="1" applyAlignment="1">
      <alignment horizontal="left"/>
    </xf>
    <xf numFmtId="0" fontId="4" fillId="7" borderId="49" xfId="0" applyFont="1" applyFill="1" applyBorder="1" applyAlignment="1">
      <alignment horizontal="left"/>
    </xf>
    <xf numFmtId="0" fontId="4" fillId="7" borderId="51" xfId="0" applyFont="1" applyFill="1" applyBorder="1" applyAlignment="1">
      <alignment horizontal="left"/>
    </xf>
    <xf numFmtId="0" fontId="4" fillId="7" borderId="39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1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44" xfId="0" applyFont="1" applyFill="1" applyBorder="1" applyAlignment="1"/>
    <xf numFmtId="0" fontId="1" fillId="6" borderId="45" xfId="0" applyFont="1" applyFill="1" applyBorder="1" applyAlignment="1"/>
    <xf numFmtId="0" fontId="1" fillId="6" borderId="14" xfId="0" applyFont="1" applyFill="1" applyBorder="1" applyAlignment="1"/>
    <xf numFmtId="0" fontId="1" fillId="0" borderId="55" xfId="0" applyFont="1" applyBorder="1" applyAlignment="1">
      <alignment horizontal="left"/>
    </xf>
    <xf numFmtId="0" fontId="4" fillId="0" borderId="49" xfId="0" applyFont="1" applyBorder="1" applyAlignment="1">
      <alignment horizontal="left"/>
    </xf>
    <xf numFmtId="0" fontId="4" fillId="0" borderId="56" xfId="0" applyFont="1" applyBorder="1" applyAlignment="1">
      <alignment horizontal="left"/>
    </xf>
    <xf numFmtId="0" fontId="15" fillId="0" borderId="0" xfId="0" applyFont="1" applyBorder="1" applyAlignment="1">
      <alignment horizontal="left" vertical="top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49" fontId="2" fillId="6" borderId="45" xfId="0" applyNumberFormat="1" applyFont="1" applyFill="1" applyBorder="1" applyAlignment="1">
      <alignment horizontal="left" vertical="top" wrapText="1"/>
    </xf>
    <xf numFmtId="3" fontId="2" fillId="6" borderId="14" xfId="0" applyNumberFormat="1" applyFont="1" applyFill="1" applyBorder="1" applyAlignment="1">
      <alignment horizontal="center" vertical="top" wrapText="1"/>
    </xf>
    <xf numFmtId="0" fontId="4" fillId="6" borderId="45" xfId="0" applyFont="1" applyFill="1" applyBorder="1" applyAlignment="1">
      <alignment horizontal="left"/>
    </xf>
    <xf numFmtId="49" fontId="7" fillId="2" borderId="33" xfId="0" applyNumberFormat="1" applyFont="1" applyFill="1" applyBorder="1" applyAlignment="1" applyProtection="1">
      <alignment horizontal="left" vertical="top" wrapText="1"/>
      <protection locked="0"/>
    </xf>
    <xf numFmtId="49" fontId="7" fillId="2" borderId="59" xfId="0" applyNumberFormat="1" applyFont="1" applyFill="1" applyBorder="1" applyAlignment="1" applyProtection="1">
      <alignment horizontal="left" vertical="top" wrapText="1"/>
      <protection locked="0"/>
    </xf>
    <xf numFmtId="49" fontId="7" fillId="2" borderId="60" xfId="0" applyNumberFormat="1" applyFont="1" applyFill="1" applyBorder="1" applyAlignment="1" applyProtection="1">
      <alignment horizontal="left" vertical="top" wrapText="1"/>
      <protection locked="0"/>
    </xf>
    <xf numFmtId="0" fontId="19" fillId="0" borderId="32" xfId="1" applyNumberFormat="1" applyFont="1" applyBorder="1" applyAlignment="1">
      <alignment vertical="center" wrapText="1"/>
    </xf>
    <xf numFmtId="0" fontId="13" fillId="0" borderId="32" xfId="1" applyNumberFormat="1" applyFont="1" applyBorder="1" applyAlignment="1">
      <alignment vertical="center" wrapText="1"/>
    </xf>
  </cellXfs>
  <cellStyles count="2">
    <cellStyle name="Обычный" xfId="0" builtinId="0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11"/>
  <sheetViews>
    <sheetView tabSelected="1" topLeftCell="A292" zoomScaleNormal="100" workbookViewId="0">
      <selection activeCell="G310" sqref="G310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93" t="s">
        <v>153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64" t="s">
        <v>10</v>
      </c>
      <c r="C3" s="65"/>
      <c r="D3" s="65"/>
      <c r="E3" s="94"/>
      <c r="F3" s="24">
        <v>9617604</v>
      </c>
      <c r="G3" s="21" t="s">
        <v>2</v>
      </c>
      <c r="H3" s="1"/>
      <c r="I3" s="64" t="s">
        <v>154</v>
      </c>
      <c r="J3" s="65"/>
      <c r="K3" s="65"/>
      <c r="L3" s="65"/>
      <c r="M3" s="65"/>
      <c r="N3" s="65"/>
      <c r="O3" s="65"/>
      <c r="P3" s="65"/>
      <c r="Q3" s="65"/>
      <c r="R3" s="66"/>
      <c r="S3" s="1"/>
      <c r="T3" s="1"/>
      <c r="U3" s="1"/>
      <c r="V3" s="1"/>
      <c r="W3" s="1"/>
      <c r="X3" s="1"/>
      <c r="Y3" s="1"/>
      <c r="Z3" s="1"/>
      <c r="AA3" s="1"/>
    </row>
    <row r="4" spans="1:27" ht="37.5" customHeight="1" x14ac:dyDescent="0.25">
      <c r="B4" s="98" t="s">
        <v>30</v>
      </c>
      <c r="C4" s="98"/>
      <c r="D4" s="98"/>
      <c r="E4" s="98"/>
      <c r="F4" s="98"/>
      <c r="G4" s="98"/>
      <c r="H4" s="1"/>
      <c r="I4" s="119" t="s">
        <v>155</v>
      </c>
      <c r="J4" s="119"/>
      <c r="K4" s="119"/>
      <c r="L4" s="119"/>
      <c r="M4" s="119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7.75" customHeight="1" x14ac:dyDescent="0.25">
      <c r="B5" s="1"/>
      <c r="C5" s="1"/>
      <c r="D5" s="1"/>
      <c r="E5" s="1"/>
      <c r="F5" s="1"/>
      <c r="G5" s="1"/>
      <c r="H5" s="1"/>
      <c r="I5" s="120" t="s">
        <v>156</v>
      </c>
      <c r="J5" s="120"/>
      <c r="K5" s="120"/>
      <c r="L5" s="120"/>
      <c r="M5" s="120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99" t="s">
        <v>11</v>
      </c>
      <c r="C7" s="94"/>
      <c r="D7" s="100"/>
      <c r="E7" s="100"/>
      <c r="F7" s="101"/>
      <c r="G7" s="102"/>
      <c r="H7" s="5"/>
      <c r="I7" s="64" t="s">
        <v>157</v>
      </c>
      <c r="J7" s="65"/>
      <c r="K7" s="65"/>
      <c r="L7" s="65"/>
      <c r="M7" s="65"/>
      <c r="N7" s="65"/>
      <c r="O7" s="65"/>
      <c r="P7" s="65"/>
      <c r="Q7" s="6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40"/>
      <c r="I8" s="7" t="s">
        <v>3</v>
      </c>
      <c r="J8" s="8" t="s">
        <v>1</v>
      </c>
      <c r="K8" s="9" t="s">
        <v>12</v>
      </c>
      <c r="L8" s="8" t="s">
        <v>158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thickBot="1" x14ac:dyDescent="0.3">
      <c r="B9" s="70" t="s">
        <v>16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2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6.25" thickBot="1" x14ac:dyDescent="0.3">
      <c r="A10" s="6"/>
      <c r="B10" s="29">
        <v>1</v>
      </c>
      <c r="C10" s="129" t="s">
        <v>62</v>
      </c>
      <c r="D10" s="57" t="s">
        <v>18</v>
      </c>
      <c r="E10" s="58">
        <f>G10/F10</f>
        <v>51700</v>
      </c>
      <c r="F10" s="56">
        <v>4</v>
      </c>
      <c r="G10" s="59">
        <v>206800</v>
      </c>
      <c r="H10" s="1"/>
      <c r="I10" s="32">
        <f>B10</f>
        <v>1</v>
      </c>
      <c r="J10" s="33" t="str">
        <f>C10</f>
        <v>Ввод конденсаторный к С-35М-630, 5БП.516.310</v>
      </c>
      <c r="K10" s="38"/>
      <c r="L10" s="38"/>
      <c r="M10" s="35" t="str">
        <f t="shared" ref="M10:M39" si="0">D10</f>
        <v>шт</v>
      </c>
      <c r="N10" s="36">
        <f t="shared" ref="N10:N39" si="1">E10</f>
        <v>51700</v>
      </c>
      <c r="O10" s="30"/>
      <c r="P10" s="35">
        <f t="shared" ref="P10:P39" si="2">F10</f>
        <v>4</v>
      </c>
      <c r="Q10" s="39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6.25" thickBot="1" x14ac:dyDescent="0.3">
      <c r="A11" s="6"/>
      <c r="B11" s="11">
        <v>2</v>
      </c>
      <c r="C11" s="129" t="s">
        <v>31</v>
      </c>
      <c r="D11" s="57" t="s">
        <v>18</v>
      </c>
      <c r="E11" s="58">
        <f t="shared" ref="E11:E39" si="3">G11/F11</f>
        <v>5192</v>
      </c>
      <c r="F11" s="56">
        <v>24</v>
      </c>
      <c r="G11" s="59">
        <v>124608</v>
      </c>
      <c r="H11" s="1"/>
      <c r="I11" s="16">
        <f t="shared" ref="I11:I39" si="4">B11</f>
        <v>2</v>
      </c>
      <c r="J11" s="17" t="str">
        <f t="shared" ref="J11:J238" si="5">C11</f>
        <v>Изоляция бака для ВМД, 5БП.750.510</v>
      </c>
      <c r="K11" s="13"/>
      <c r="L11" s="13"/>
      <c r="M11" s="18" t="str">
        <f t="shared" si="0"/>
        <v>шт</v>
      </c>
      <c r="N11" s="22">
        <f t="shared" si="1"/>
        <v>5192</v>
      </c>
      <c r="O11" s="12"/>
      <c r="P11" s="18">
        <f t="shared" si="2"/>
        <v>24</v>
      </c>
      <c r="Q11" s="19">
        <f t="shared" ref="Q11:Q245" si="6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thickBot="1" x14ac:dyDescent="0.3">
      <c r="A12" s="6"/>
      <c r="B12" s="11">
        <v>3</v>
      </c>
      <c r="C12" s="129" t="s">
        <v>32</v>
      </c>
      <c r="D12" s="57" t="s">
        <v>18</v>
      </c>
      <c r="E12" s="58">
        <f t="shared" si="3"/>
        <v>4950</v>
      </c>
      <c r="F12" s="56">
        <v>68</v>
      </c>
      <c r="G12" s="59">
        <v>336600</v>
      </c>
      <c r="H12" s="1"/>
      <c r="I12" s="16">
        <f t="shared" si="4"/>
        <v>3</v>
      </c>
      <c r="J12" s="17" t="str">
        <f t="shared" si="5"/>
        <v>Изоляция бака С-35, 5БП.750.636</v>
      </c>
      <c r="K12" s="13"/>
      <c r="L12" s="13"/>
      <c r="M12" s="18" t="str">
        <f t="shared" si="0"/>
        <v>шт</v>
      </c>
      <c r="N12" s="22">
        <f t="shared" si="1"/>
        <v>4950</v>
      </c>
      <c r="O12" s="12"/>
      <c r="P12" s="18">
        <f t="shared" si="2"/>
        <v>68</v>
      </c>
      <c r="Q12" s="19">
        <f t="shared" si="6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26.25" thickBot="1" x14ac:dyDescent="0.3">
      <c r="A13" s="6"/>
      <c r="B13" s="11">
        <v>4</v>
      </c>
      <c r="C13" s="129" t="s">
        <v>65</v>
      </c>
      <c r="D13" s="57" t="s">
        <v>18</v>
      </c>
      <c r="E13" s="58">
        <f t="shared" si="3"/>
        <v>12100</v>
      </c>
      <c r="F13" s="56">
        <v>7</v>
      </c>
      <c r="G13" s="59">
        <v>84700</v>
      </c>
      <c r="H13" s="1"/>
      <c r="I13" s="16">
        <f t="shared" si="4"/>
        <v>4</v>
      </c>
      <c r="J13" s="17" t="str">
        <f t="shared" si="5"/>
        <v>Камера дугогасительная для ВМД-35, 5ФБ.740.003</v>
      </c>
      <c r="K13" s="13"/>
      <c r="L13" s="13"/>
      <c r="M13" s="18" t="str">
        <f t="shared" si="0"/>
        <v>шт</v>
      </c>
      <c r="N13" s="22">
        <f t="shared" si="1"/>
        <v>12100</v>
      </c>
      <c r="O13" s="12"/>
      <c r="P13" s="18">
        <f t="shared" si="2"/>
        <v>7</v>
      </c>
      <c r="Q13" s="19">
        <f t="shared" si="6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26.25" thickBot="1" x14ac:dyDescent="0.3">
      <c r="A14" s="6"/>
      <c r="B14" s="11">
        <v>5</v>
      </c>
      <c r="C14" s="129" t="s">
        <v>35</v>
      </c>
      <c r="D14" s="57" t="s">
        <v>18</v>
      </c>
      <c r="E14" s="58">
        <f t="shared" si="3"/>
        <v>14042.416666666666</v>
      </c>
      <c r="F14" s="56">
        <v>9</v>
      </c>
      <c r="G14" s="59">
        <v>126381.75</v>
      </c>
      <c r="H14" s="1"/>
      <c r="I14" s="16">
        <f t="shared" si="4"/>
        <v>5</v>
      </c>
      <c r="J14" s="17" t="str">
        <f t="shared" si="5"/>
        <v>Камера дугогасительная к ВТ-35, ВИЕЦ.686.422.002</v>
      </c>
      <c r="K14" s="13"/>
      <c r="L14" s="13"/>
      <c r="M14" s="18" t="str">
        <f t="shared" si="0"/>
        <v>шт</v>
      </c>
      <c r="N14" s="22">
        <f t="shared" si="1"/>
        <v>14042.416666666666</v>
      </c>
      <c r="O14" s="12"/>
      <c r="P14" s="18">
        <f t="shared" si="2"/>
        <v>9</v>
      </c>
      <c r="Q14" s="19">
        <f t="shared" si="6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26.25" thickBot="1" x14ac:dyDescent="0.3">
      <c r="A15" s="6"/>
      <c r="B15" s="11">
        <v>6</v>
      </c>
      <c r="C15" s="129" t="s">
        <v>36</v>
      </c>
      <c r="D15" s="57" t="s">
        <v>18</v>
      </c>
      <c r="E15" s="58">
        <f t="shared" si="3"/>
        <v>15400</v>
      </c>
      <c r="F15" s="56">
        <v>40</v>
      </c>
      <c r="G15" s="59">
        <v>616000</v>
      </c>
      <c r="H15" s="1"/>
      <c r="I15" s="16">
        <f t="shared" si="4"/>
        <v>6</v>
      </c>
      <c r="J15" s="17" t="str">
        <f t="shared" si="5"/>
        <v>Камера дугогасительная к С-35, 5СЯ.740.169</v>
      </c>
      <c r="K15" s="13"/>
      <c r="L15" s="13"/>
      <c r="M15" s="18" t="str">
        <f t="shared" si="0"/>
        <v>шт</v>
      </c>
      <c r="N15" s="22">
        <f t="shared" si="1"/>
        <v>15400</v>
      </c>
      <c r="O15" s="12"/>
      <c r="P15" s="18">
        <f t="shared" si="2"/>
        <v>40</v>
      </c>
      <c r="Q15" s="19">
        <f t="shared" si="6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.75" thickBot="1" x14ac:dyDescent="0.3">
      <c r="A16" s="6"/>
      <c r="B16" s="11">
        <v>7</v>
      </c>
      <c r="C16" s="129" t="s">
        <v>162</v>
      </c>
      <c r="D16" s="57" t="s">
        <v>18</v>
      </c>
      <c r="E16" s="58">
        <f t="shared" si="3"/>
        <v>271.33333333333331</v>
      </c>
      <c r="F16" s="56">
        <v>24</v>
      </c>
      <c r="G16" s="59">
        <v>6512</v>
      </c>
      <c r="H16" s="1"/>
      <c r="I16" s="16">
        <f t="shared" si="4"/>
        <v>7</v>
      </c>
      <c r="J16" s="17" t="str">
        <f t="shared" si="5"/>
        <v>Кольцо к ВМТ, 8СЯ.370.470</v>
      </c>
      <c r="K16" s="13"/>
      <c r="L16" s="13"/>
      <c r="M16" s="18" t="str">
        <f t="shared" si="0"/>
        <v>шт</v>
      </c>
      <c r="N16" s="22">
        <f t="shared" si="1"/>
        <v>271.33333333333331</v>
      </c>
      <c r="O16" s="12"/>
      <c r="P16" s="18">
        <f t="shared" si="2"/>
        <v>24</v>
      </c>
      <c r="Q16" s="19">
        <f t="shared" si="6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5.75" thickBot="1" x14ac:dyDescent="0.3">
      <c r="A17" s="6"/>
      <c r="B17" s="11">
        <v>8</v>
      </c>
      <c r="C17" s="129" t="s">
        <v>163</v>
      </c>
      <c r="D17" s="57" t="s">
        <v>18</v>
      </c>
      <c r="E17" s="58">
        <f t="shared" si="3"/>
        <v>60.5</v>
      </c>
      <c r="F17" s="56">
        <v>6</v>
      </c>
      <c r="G17" s="60">
        <v>363</v>
      </c>
      <c r="H17" s="1"/>
      <c r="I17" s="16">
        <f t="shared" si="4"/>
        <v>8</v>
      </c>
      <c r="J17" s="17" t="str">
        <f t="shared" si="5"/>
        <v>Кольцо к ВМТ, 8СЯ.370.448</v>
      </c>
      <c r="K17" s="13"/>
      <c r="L17" s="13"/>
      <c r="M17" s="18" t="str">
        <f t="shared" si="0"/>
        <v>шт</v>
      </c>
      <c r="N17" s="22">
        <f t="shared" si="1"/>
        <v>60.5</v>
      </c>
      <c r="O17" s="12"/>
      <c r="P17" s="18">
        <f t="shared" si="2"/>
        <v>6</v>
      </c>
      <c r="Q17" s="19">
        <f t="shared" si="6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.75" thickBot="1" x14ac:dyDescent="0.3">
      <c r="A18" s="6"/>
      <c r="B18" s="11">
        <v>9</v>
      </c>
      <c r="C18" s="129" t="s">
        <v>164</v>
      </c>
      <c r="D18" s="57" t="s">
        <v>18</v>
      </c>
      <c r="E18" s="58">
        <f t="shared" si="3"/>
        <v>38.5</v>
      </c>
      <c r="F18" s="56">
        <v>6</v>
      </c>
      <c r="G18" s="60">
        <v>231</v>
      </c>
      <c r="H18" s="1"/>
      <c r="I18" s="16">
        <f t="shared" si="4"/>
        <v>9</v>
      </c>
      <c r="J18" s="17" t="str">
        <f t="shared" si="5"/>
        <v>Кольцо к ВМТ, 8СЯ.370.438</v>
      </c>
      <c r="K18" s="13"/>
      <c r="L18" s="13"/>
      <c r="M18" s="18" t="str">
        <f t="shared" si="0"/>
        <v>шт</v>
      </c>
      <c r="N18" s="22">
        <f t="shared" si="1"/>
        <v>38.5</v>
      </c>
      <c r="O18" s="12"/>
      <c r="P18" s="18">
        <f t="shared" si="2"/>
        <v>6</v>
      </c>
      <c r="Q18" s="19">
        <f t="shared" si="6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thickBot="1" x14ac:dyDescent="0.3">
      <c r="A19" s="6"/>
      <c r="B19" s="11">
        <v>10</v>
      </c>
      <c r="C19" s="129" t="s">
        <v>165</v>
      </c>
      <c r="D19" s="57" t="s">
        <v>18</v>
      </c>
      <c r="E19" s="58">
        <f t="shared" si="3"/>
        <v>44</v>
      </c>
      <c r="F19" s="56">
        <v>6</v>
      </c>
      <c r="G19" s="60">
        <v>264</v>
      </c>
      <c r="H19" s="1"/>
      <c r="I19" s="16">
        <f t="shared" si="4"/>
        <v>10</v>
      </c>
      <c r="J19" s="17" t="str">
        <f t="shared" si="5"/>
        <v>Кольцо к ВМТ-110, 8СЯ.370.439</v>
      </c>
      <c r="K19" s="26"/>
      <c r="L19" s="26"/>
      <c r="M19" s="18" t="str">
        <f t="shared" si="0"/>
        <v>шт</v>
      </c>
      <c r="N19" s="22">
        <f t="shared" si="1"/>
        <v>44</v>
      </c>
      <c r="O19" s="25"/>
      <c r="P19" s="18">
        <f t="shared" si="2"/>
        <v>6</v>
      </c>
      <c r="Q19" s="19">
        <f t="shared" si="6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.75" thickBot="1" x14ac:dyDescent="0.3">
      <c r="A20" s="6"/>
      <c r="B20" s="11">
        <v>11</v>
      </c>
      <c r="C20" s="129" t="s">
        <v>166</v>
      </c>
      <c r="D20" s="57" t="s">
        <v>18</v>
      </c>
      <c r="E20" s="58">
        <f t="shared" si="3"/>
        <v>60.5</v>
      </c>
      <c r="F20" s="56">
        <v>7</v>
      </c>
      <c r="G20" s="60">
        <v>423.5</v>
      </c>
      <c r="H20" s="1"/>
      <c r="I20" s="16">
        <f t="shared" si="4"/>
        <v>11</v>
      </c>
      <c r="J20" s="17" t="str">
        <f t="shared" si="5"/>
        <v>Кольцо 8СЯ.370.145</v>
      </c>
      <c r="K20" s="26"/>
      <c r="L20" s="26"/>
      <c r="M20" s="18" t="str">
        <f t="shared" si="0"/>
        <v>шт</v>
      </c>
      <c r="N20" s="22">
        <f t="shared" si="1"/>
        <v>60.5</v>
      </c>
      <c r="O20" s="25"/>
      <c r="P20" s="18">
        <f t="shared" si="2"/>
        <v>7</v>
      </c>
      <c r="Q20" s="19">
        <f t="shared" si="6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26.25" thickBot="1" x14ac:dyDescent="0.3">
      <c r="A21" s="6"/>
      <c r="B21" s="11">
        <v>12</v>
      </c>
      <c r="C21" s="129" t="s">
        <v>37</v>
      </c>
      <c r="D21" s="57" t="s">
        <v>18</v>
      </c>
      <c r="E21" s="58">
        <f t="shared" si="3"/>
        <v>64.167142857142863</v>
      </c>
      <c r="F21" s="56">
        <v>7</v>
      </c>
      <c r="G21" s="60">
        <v>449.17</v>
      </c>
      <c r="H21" s="1"/>
      <c r="I21" s="16">
        <f t="shared" si="4"/>
        <v>12</v>
      </c>
      <c r="J21" s="17" t="str">
        <f t="shared" si="5"/>
        <v>Кольцо ВМП-10,ВМПЭ-10, 8БП.371.018</v>
      </c>
      <c r="K21" s="26"/>
      <c r="L21" s="26"/>
      <c r="M21" s="18" t="str">
        <f t="shared" si="0"/>
        <v>шт</v>
      </c>
      <c r="N21" s="22">
        <f t="shared" si="1"/>
        <v>64.167142857142863</v>
      </c>
      <c r="O21" s="25"/>
      <c r="P21" s="18">
        <f t="shared" si="2"/>
        <v>7</v>
      </c>
      <c r="Q21" s="19">
        <f t="shared" si="6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26.25" thickBot="1" x14ac:dyDescent="0.3">
      <c r="A22" s="6"/>
      <c r="B22" s="11">
        <v>13</v>
      </c>
      <c r="C22" s="129" t="s">
        <v>38</v>
      </c>
      <c r="D22" s="57" t="s">
        <v>18</v>
      </c>
      <c r="E22" s="58">
        <f t="shared" si="3"/>
        <v>14.666666666666666</v>
      </c>
      <c r="F22" s="56">
        <v>6</v>
      </c>
      <c r="G22" s="60">
        <v>88</v>
      </c>
      <c r="H22" s="1"/>
      <c r="I22" s="16">
        <f t="shared" si="4"/>
        <v>13</v>
      </c>
      <c r="J22" s="17" t="str">
        <f t="shared" si="5"/>
        <v>Кольцо ГОСТ 9833-73  к ВМТ, 012-016-25-2-2</v>
      </c>
      <c r="K22" s="26"/>
      <c r="L22" s="26"/>
      <c r="M22" s="18" t="str">
        <f t="shared" si="0"/>
        <v>шт</v>
      </c>
      <c r="N22" s="22">
        <f t="shared" si="1"/>
        <v>14.666666666666666</v>
      </c>
      <c r="O22" s="25"/>
      <c r="P22" s="18">
        <f t="shared" si="2"/>
        <v>6</v>
      </c>
      <c r="Q22" s="19">
        <f t="shared" si="6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26.25" thickBot="1" x14ac:dyDescent="0.3">
      <c r="A23" s="6"/>
      <c r="B23" s="11">
        <v>14</v>
      </c>
      <c r="C23" s="129" t="s">
        <v>39</v>
      </c>
      <c r="D23" s="57" t="s">
        <v>18</v>
      </c>
      <c r="E23" s="58">
        <f t="shared" si="3"/>
        <v>15.583333333333334</v>
      </c>
      <c r="F23" s="56">
        <v>12</v>
      </c>
      <c r="G23" s="60">
        <v>187</v>
      </c>
      <c r="H23" s="1"/>
      <c r="I23" s="16">
        <f t="shared" si="4"/>
        <v>14</v>
      </c>
      <c r="J23" s="17" t="str">
        <f t="shared" si="5"/>
        <v>Кольцо ГОСТ9833-73   к ВМТ, 010-014-25-2-2</v>
      </c>
      <c r="K23" s="26"/>
      <c r="L23" s="26"/>
      <c r="M23" s="18" t="str">
        <f t="shared" si="0"/>
        <v>шт</v>
      </c>
      <c r="N23" s="22">
        <f t="shared" si="1"/>
        <v>15.583333333333334</v>
      </c>
      <c r="O23" s="25"/>
      <c r="P23" s="18">
        <f t="shared" si="2"/>
        <v>12</v>
      </c>
      <c r="Q23" s="19">
        <f t="shared" si="6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26.25" thickBot="1" x14ac:dyDescent="0.3">
      <c r="A24" s="6"/>
      <c r="B24" s="11">
        <v>15</v>
      </c>
      <c r="C24" s="129" t="s">
        <v>161</v>
      </c>
      <c r="D24" s="57" t="s">
        <v>18</v>
      </c>
      <c r="E24" s="58">
        <f t="shared" si="3"/>
        <v>80.67</v>
      </c>
      <c r="F24" s="56">
        <v>1</v>
      </c>
      <c r="G24" s="60">
        <v>80.67</v>
      </c>
      <c r="H24" s="1"/>
      <c r="I24" s="16">
        <f t="shared" si="4"/>
        <v>15</v>
      </c>
      <c r="J24" s="17" t="str">
        <f t="shared" si="5"/>
        <v>Кольцо к ВМПЭ-10-2500-3150А, 8БП.218.043</v>
      </c>
      <c r="K24" s="26"/>
      <c r="L24" s="26"/>
      <c r="M24" s="18" t="str">
        <f t="shared" si="0"/>
        <v>шт</v>
      </c>
      <c r="N24" s="22">
        <f t="shared" si="1"/>
        <v>80.67</v>
      </c>
      <c r="O24" s="25"/>
      <c r="P24" s="18">
        <f t="shared" si="2"/>
        <v>1</v>
      </c>
      <c r="Q24" s="19">
        <f t="shared" si="6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5.75" thickBot="1" x14ac:dyDescent="0.3">
      <c r="A25" s="6"/>
      <c r="B25" s="11">
        <v>16</v>
      </c>
      <c r="C25" s="129" t="s">
        <v>40</v>
      </c>
      <c r="D25" s="57" t="s">
        <v>18</v>
      </c>
      <c r="E25" s="58">
        <f t="shared" si="3"/>
        <v>152.16666666666666</v>
      </c>
      <c r="F25" s="56">
        <v>6</v>
      </c>
      <c r="G25" s="60">
        <v>913</v>
      </c>
      <c r="H25" s="1"/>
      <c r="I25" s="16">
        <f t="shared" si="4"/>
        <v>16</v>
      </c>
      <c r="J25" s="17" t="str">
        <f t="shared" si="5"/>
        <v>Кольцо к ВМТ, 8СЯ.370.443</v>
      </c>
      <c r="K25" s="26"/>
      <c r="L25" s="26"/>
      <c r="M25" s="18" t="str">
        <f t="shared" si="0"/>
        <v>шт</v>
      </c>
      <c r="N25" s="22">
        <f t="shared" si="1"/>
        <v>152.16666666666666</v>
      </c>
      <c r="O25" s="25"/>
      <c r="P25" s="18">
        <f t="shared" si="2"/>
        <v>6</v>
      </c>
      <c r="Q25" s="19">
        <f t="shared" si="6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thickBot="1" x14ac:dyDescent="0.3">
      <c r="A26" s="6"/>
      <c r="B26" s="11">
        <v>17</v>
      </c>
      <c r="C26" s="129" t="s">
        <v>167</v>
      </c>
      <c r="D26" s="57" t="s">
        <v>18</v>
      </c>
      <c r="E26" s="58">
        <f t="shared" si="3"/>
        <v>4321.1674999999996</v>
      </c>
      <c r="F26" s="56">
        <v>4</v>
      </c>
      <c r="G26" s="59">
        <v>17284.669999999998</v>
      </c>
      <c r="H26" s="1"/>
      <c r="I26" s="16">
        <f t="shared" si="4"/>
        <v>17</v>
      </c>
      <c r="J26" s="17" t="str">
        <f t="shared" si="5"/>
        <v>Контакт к ВМП, 5СЯ.551.246</v>
      </c>
      <c r="K26" s="26"/>
      <c r="L26" s="26"/>
      <c r="M26" s="18" t="str">
        <f t="shared" si="0"/>
        <v>шт</v>
      </c>
      <c r="N26" s="22">
        <f t="shared" si="1"/>
        <v>4321.1674999999996</v>
      </c>
      <c r="O26" s="25"/>
      <c r="P26" s="18">
        <f t="shared" si="2"/>
        <v>4</v>
      </c>
      <c r="Q26" s="19">
        <f t="shared" si="6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.75" thickBot="1" x14ac:dyDescent="0.3">
      <c r="A27" s="6"/>
      <c r="B27" s="11">
        <v>18</v>
      </c>
      <c r="C27" s="129" t="s">
        <v>41</v>
      </c>
      <c r="D27" s="57" t="s">
        <v>18</v>
      </c>
      <c r="E27" s="58">
        <f t="shared" si="3"/>
        <v>1998.7</v>
      </c>
      <c r="F27" s="56">
        <v>38</v>
      </c>
      <c r="G27" s="59">
        <v>75950.600000000006</v>
      </c>
      <c r="H27" s="1"/>
      <c r="I27" s="16">
        <f t="shared" si="4"/>
        <v>18</v>
      </c>
      <c r="J27" s="17" t="str">
        <f t="shared" si="5"/>
        <v>Контакт к С-35, 5БП.551.726</v>
      </c>
      <c r="K27" s="26"/>
      <c r="L27" s="26"/>
      <c r="M27" s="18" t="str">
        <f t="shared" si="0"/>
        <v>шт</v>
      </c>
      <c r="N27" s="22">
        <f t="shared" si="1"/>
        <v>1998.7</v>
      </c>
      <c r="O27" s="25"/>
      <c r="P27" s="18">
        <f t="shared" si="2"/>
        <v>38</v>
      </c>
      <c r="Q27" s="19">
        <f t="shared" si="6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26.25" thickBot="1" x14ac:dyDescent="0.3">
      <c r="A28" s="6"/>
      <c r="B28" s="11">
        <v>19</v>
      </c>
      <c r="C28" s="129" t="s">
        <v>42</v>
      </c>
      <c r="D28" s="57" t="s">
        <v>18</v>
      </c>
      <c r="E28" s="58">
        <f t="shared" si="3"/>
        <v>2108.3330000000001</v>
      </c>
      <c r="F28" s="56">
        <v>10</v>
      </c>
      <c r="G28" s="59">
        <v>21083.33</v>
      </c>
      <c r="H28" s="1"/>
      <c r="I28" s="16">
        <f t="shared" si="4"/>
        <v>19</v>
      </c>
      <c r="J28" s="17" t="str">
        <f t="shared" si="5"/>
        <v>Контакт подвижный к ВТД-35, ВТ-35, ВИЕЦ.685.174.002</v>
      </c>
      <c r="K28" s="26"/>
      <c r="L28" s="26"/>
      <c r="M28" s="18" t="str">
        <f t="shared" si="0"/>
        <v>шт</v>
      </c>
      <c r="N28" s="22">
        <f t="shared" si="1"/>
        <v>2108.3330000000001</v>
      </c>
      <c r="O28" s="25"/>
      <c r="P28" s="18">
        <f t="shared" si="2"/>
        <v>10</v>
      </c>
      <c r="Q28" s="19">
        <f t="shared" si="6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6.25" customHeight="1" thickBot="1" x14ac:dyDescent="0.3">
      <c r="A29" s="6"/>
      <c r="B29" s="11">
        <v>20</v>
      </c>
      <c r="C29" s="129" t="s">
        <v>168</v>
      </c>
      <c r="D29" s="57" t="s">
        <v>18</v>
      </c>
      <c r="E29" s="58">
        <f t="shared" si="3"/>
        <v>108.16666666666667</v>
      </c>
      <c r="F29" s="56">
        <v>6</v>
      </c>
      <c r="G29" s="60">
        <v>649</v>
      </c>
      <c r="H29" s="1"/>
      <c r="I29" s="16">
        <f t="shared" si="4"/>
        <v>20</v>
      </c>
      <c r="J29" s="17" t="str">
        <f t="shared" si="5"/>
        <v>Манжета 8СЯ.373.017 к ВМТ</v>
      </c>
      <c r="K29" s="26"/>
      <c r="L29" s="26"/>
      <c r="M29" s="18" t="str">
        <f t="shared" si="0"/>
        <v>шт</v>
      </c>
      <c r="N29" s="22">
        <f t="shared" si="1"/>
        <v>108.16666666666667</v>
      </c>
      <c r="O29" s="25"/>
      <c r="P29" s="18">
        <f t="shared" si="2"/>
        <v>6</v>
      </c>
      <c r="Q29" s="19">
        <f t="shared" si="6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26.25" thickBot="1" x14ac:dyDescent="0.3">
      <c r="A30" s="6"/>
      <c r="B30" s="11">
        <v>21</v>
      </c>
      <c r="C30" s="129" t="s">
        <v>169</v>
      </c>
      <c r="D30" s="57" t="s">
        <v>18</v>
      </c>
      <c r="E30" s="58">
        <f t="shared" si="3"/>
        <v>2247.6668</v>
      </c>
      <c r="F30" s="56">
        <v>25</v>
      </c>
      <c r="G30" s="59">
        <v>56191.67</v>
      </c>
      <c r="H30" s="1"/>
      <c r="I30" s="16">
        <f t="shared" si="4"/>
        <v>21</v>
      </c>
      <c r="J30" s="17" t="str">
        <f t="shared" si="5"/>
        <v>Маслоуказатель к С-35, 6БП.349.105</v>
      </c>
      <c r="K30" s="26"/>
      <c r="L30" s="26"/>
      <c r="M30" s="18" t="str">
        <f t="shared" si="0"/>
        <v>шт</v>
      </c>
      <c r="N30" s="22">
        <f t="shared" si="1"/>
        <v>2247.6668</v>
      </c>
      <c r="O30" s="25"/>
      <c r="P30" s="18">
        <f t="shared" si="2"/>
        <v>25</v>
      </c>
      <c r="Q30" s="19">
        <f t="shared" si="6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9" thickBot="1" x14ac:dyDescent="0.3">
      <c r="A31" s="6"/>
      <c r="B31" s="11">
        <v>22</v>
      </c>
      <c r="C31" s="129" t="s">
        <v>170</v>
      </c>
      <c r="D31" s="57" t="s">
        <v>18</v>
      </c>
      <c r="E31" s="58">
        <f t="shared" si="3"/>
        <v>432.66666666666669</v>
      </c>
      <c r="F31" s="56">
        <v>6</v>
      </c>
      <c r="G31" s="59">
        <v>2596</v>
      </c>
      <c r="H31" s="1"/>
      <c r="I31" s="16">
        <f t="shared" si="4"/>
        <v>22</v>
      </c>
      <c r="J31" s="17" t="str">
        <f t="shared" si="5"/>
        <v>Нагреватель  к МКП-110, У-110-2000-40, 6СЯ.319.022 (ТЭН-240Б-13/1,6И220)</v>
      </c>
      <c r="K31" s="26"/>
      <c r="L31" s="26"/>
      <c r="M31" s="18" t="str">
        <f t="shared" si="0"/>
        <v>шт</v>
      </c>
      <c r="N31" s="22">
        <f t="shared" si="1"/>
        <v>432.66666666666669</v>
      </c>
      <c r="O31" s="25"/>
      <c r="P31" s="18">
        <f t="shared" si="2"/>
        <v>6</v>
      </c>
      <c r="Q31" s="19">
        <f t="shared" si="6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39" thickBot="1" x14ac:dyDescent="0.3">
      <c r="A32" s="6"/>
      <c r="B32" s="11">
        <v>23</v>
      </c>
      <c r="C32" s="129" t="s">
        <v>47</v>
      </c>
      <c r="D32" s="57" t="s">
        <v>18</v>
      </c>
      <c r="E32" s="58">
        <f t="shared" si="3"/>
        <v>302.5</v>
      </c>
      <c r="F32" s="56">
        <v>24</v>
      </c>
      <c r="G32" s="59">
        <v>7260</v>
      </c>
      <c r="H32" s="1"/>
      <c r="I32" s="16">
        <f t="shared" si="4"/>
        <v>23</v>
      </c>
      <c r="J32" s="17" t="str">
        <f t="shared" si="5"/>
        <v>Нагреватель к ВМТ-110/220-25, ВМТ-110/220-40, 6СЯ.319.032 (ТЭН 60А 13/0,63 127)</v>
      </c>
      <c r="K32" s="26"/>
      <c r="L32" s="26"/>
      <c r="M32" s="18" t="str">
        <f t="shared" si="0"/>
        <v>шт</v>
      </c>
      <c r="N32" s="22">
        <f t="shared" si="1"/>
        <v>302.5</v>
      </c>
      <c r="O32" s="25"/>
      <c r="P32" s="18">
        <f t="shared" si="2"/>
        <v>24</v>
      </c>
      <c r="Q32" s="19">
        <f t="shared" si="6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39.75" customHeight="1" thickBot="1" x14ac:dyDescent="0.3">
      <c r="A33" s="6"/>
      <c r="B33" s="11">
        <v>24</v>
      </c>
      <c r="C33" s="129" t="s">
        <v>48</v>
      </c>
      <c r="D33" s="57" t="s">
        <v>18</v>
      </c>
      <c r="E33" s="58">
        <f t="shared" si="3"/>
        <v>44000</v>
      </c>
      <c r="F33" s="56">
        <v>2</v>
      </c>
      <c r="G33" s="59">
        <v>88000</v>
      </c>
      <c r="H33" s="1"/>
      <c r="I33" s="16">
        <f t="shared" si="4"/>
        <v>24</v>
      </c>
      <c r="J33" s="17" t="str">
        <f t="shared" si="5"/>
        <v>Покрышка фарфоровая к ВМТ-110, ПВМо-110Б</v>
      </c>
      <c r="K33" s="26"/>
      <c r="L33" s="26"/>
      <c r="M33" s="18" t="str">
        <f t="shared" si="0"/>
        <v>шт</v>
      </c>
      <c r="N33" s="22">
        <f t="shared" si="1"/>
        <v>44000</v>
      </c>
      <c r="O33" s="25"/>
      <c r="P33" s="18">
        <f t="shared" si="2"/>
        <v>2</v>
      </c>
      <c r="Q33" s="19">
        <f t="shared" si="6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5.75" thickBot="1" x14ac:dyDescent="0.3">
      <c r="A34" s="6"/>
      <c r="B34" s="11">
        <v>25</v>
      </c>
      <c r="C34" s="129" t="s">
        <v>49</v>
      </c>
      <c r="D34" s="57" t="s">
        <v>18</v>
      </c>
      <c r="E34" s="58">
        <f t="shared" si="3"/>
        <v>38.5</v>
      </c>
      <c r="F34" s="56">
        <v>16</v>
      </c>
      <c r="G34" s="60">
        <v>616</v>
      </c>
      <c r="H34" s="1"/>
      <c r="I34" s="16">
        <f t="shared" si="4"/>
        <v>25</v>
      </c>
      <c r="J34" s="17" t="str">
        <f t="shared" si="5"/>
        <v>Прокладка  к ВМТ, 8СЯ.371.254</v>
      </c>
      <c r="K34" s="26"/>
      <c r="L34" s="26"/>
      <c r="M34" s="18" t="str">
        <f t="shared" si="0"/>
        <v>шт</v>
      </c>
      <c r="N34" s="22">
        <f t="shared" si="1"/>
        <v>38.5</v>
      </c>
      <c r="O34" s="25"/>
      <c r="P34" s="18">
        <f t="shared" si="2"/>
        <v>16</v>
      </c>
      <c r="Q34" s="19">
        <f t="shared" si="6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26.25" thickBot="1" x14ac:dyDescent="0.3">
      <c r="A35" s="6"/>
      <c r="B35" s="11">
        <v>26</v>
      </c>
      <c r="C35" s="129" t="s">
        <v>56</v>
      </c>
      <c r="D35" s="57" t="s">
        <v>18</v>
      </c>
      <c r="E35" s="58">
        <f t="shared" si="3"/>
        <v>1833.3333333333333</v>
      </c>
      <c r="F35" s="56">
        <v>3</v>
      </c>
      <c r="G35" s="59">
        <v>5500</v>
      </c>
      <c r="H35" s="1"/>
      <c r="I35" s="16">
        <f t="shared" si="4"/>
        <v>26</v>
      </c>
      <c r="J35" s="17" t="str">
        <f t="shared" si="5"/>
        <v>Прокладка лаза  к У-110, МКП-110, 8БП.371.127</v>
      </c>
      <c r="K35" s="26"/>
      <c r="L35" s="26"/>
      <c r="M35" s="18" t="str">
        <f t="shared" si="0"/>
        <v>шт</v>
      </c>
      <c r="N35" s="22">
        <f t="shared" si="1"/>
        <v>1833.3333333333333</v>
      </c>
      <c r="O35" s="25"/>
      <c r="P35" s="18">
        <f t="shared" si="2"/>
        <v>3</v>
      </c>
      <c r="Q35" s="19">
        <f t="shared" si="6"/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26.25" thickBot="1" x14ac:dyDescent="0.3">
      <c r="A36" s="6"/>
      <c r="B36" s="11">
        <v>27</v>
      </c>
      <c r="C36" s="129" t="s">
        <v>86</v>
      </c>
      <c r="D36" s="57" t="s">
        <v>18</v>
      </c>
      <c r="E36" s="58">
        <f t="shared" si="3"/>
        <v>1619.75</v>
      </c>
      <c r="F36" s="56">
        <v>6</v>
      </c>
      <c r="G36" s="59">
        <v>9718.5</v>
      </c>
      <c r="H36" s="1"/>
      <c r="I36" s="16">
        <f t="shared" si="4"/>
        <v>27</v>
      </c>
      <c r="J36" s="17" t="str">
        <f t="shared" si="5"/>
        <v>Связь гибкая для ВМГ-10, 5ВУ.505.023</v>
      </c>
      <c r="K36" s="26"/>
      <c r="L36" s="26"/>
      <c r="M36" s="18" t="str">
        <f t="shared" si="0"/>
        <v>шт</v>
      </c>
      <c r="N36" s="22">
        <f t="shared" si="1"/>
        <v>1619.75</v>
      </c>
      <c r="O36" s="25"/>
      <c r="P36" s="18">
        <f t="shared" si="2"/>
        <v>6</v>
      </c>
      <c r="Q36" s="19">
        <f t="shared" si="6"/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5.75" thickBot="1" x14ac:dyDescent="0.3">
      <c r="A37" s="6"/>
      <c r="B37" s="11">
        <v>28</v>
      </c>
      <c r="C37" s="129" t="s">
        <v>59</v>
      </c>
      <c r="D37" s="57" t="s">
        <v>18</v>
      </c>
      <c r="E37" s="58">
        <f t="shared" si="3"/>
        <v>87.5</v>
      </c>
      <c r="F37" s="56">
        <v>6</v>
      </c>
      <c r="G37" s="60">
        <v>525</v>
      </c>
      <c r="H37" s="1"/>
      <c r="I37" s="16">
        <f t="shared" si="4"/>
        <v>28</v>
      </c>
      <c r="J37" s="17" t="str">
        <f t="shared" si="5"/>
        <v>Уплотнение, 8СЯ.370.444</v>
      </c>
      <c r="K37" s="26"/>
      <c r="L37" s="26"/>
      <c r="M37" s="18" t="str">
        <f t="shared" si="0"/>
        <v>шт</v>
      </c>
      <c r="N37" s="22">
        <f t="shared" si="1"/>
        <v>87.5</v>
      </c>
      <c r="O37" s="25"/>
      <c r="P37" s="18">
        <f t="shared" si="2"/>
        <v>6</v>
      </c>
      <c r="Q37" s="19">
        <f t="shared" si="6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26.25" thickBot="1" x14ac:dyDescent="0.3">
      <c r="A38" s="6"/>
      <c r="B38" s="11">
        <v>29</v>
      </c>
      <c r="C38" s="129" t="s">
        <v>60</v>
      </c>
      <c r="D38" s="57" t="s">
        <v>18</v>
      </c>
      <c r="E38" s="58">
        <f t="shared" si="3"/>
        <v>421.66666666666669</v>
      </c>
      <c r="F38" s="56">
        <v>87</v>
      </c>
      <c r="G38" s="59">
        <v>36685</v>
      </c>
      <c r="H38" s="1"/>
      <c r="I38" s="16">
        <f t="shared" si="4"/>
        <v>29</v>
      </c>
      <c r="J38" s="17" t="str">
        <f t="shared" si="5"/>
        <v>Уплотнение бака С-35, 8СЯ.372.052</v>
      </c>
      <c r="K38" s="26"/>
      <c r="L38" s="26"/>
      <c r="M38" s="18" t="str">
        <f t="shared" si="0"/>
        <v>шт</v>
      </c>
      <c r="N38" s="22">
        <f t="shared" si="1"/>
        <v>421.66666666666669</v>
      </c>
      <c r="O38" s="25"/>
      <c r="P38" s="18">
        <f t="shared" si="2"/>
        <v>87</v>
      </c>
      <c r="Q38" s="19">
        <f t="shared" si="6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26.25" thickBot="1" x14ac:dyDescent="0.3">
      <c r="A39" s="6"/>
      <c r="B39" s="11">
        <v>30</v>
      </c>
      <c r="C39" s="129" t="s">
        <v>61</v>
      </c>
      <c r="D39" s="57" t="s">
        <v>18</v>
      </c>
      <c r="E39" s="58">
        <f t="shared" si="3"/>
        <v>539.91666666666663</v>
      </c>
      <c r="F39" s="56">
        <v>24</v>
      </c>
      <c r="G39" s="59">
        <v>12958</v>
      </c>
      <c r="H39" s="1"/>
      <c r="I39" s="16">
        <f t="shared" si="4"/>
        <v>30</v>
      </c>
      <c r="J39" s="17" t="str">
        <f t="shared" si="5"/>
        <v>Уплотнитель бака, ВИЕЦ 754.127.001</v>
      </c>
      <c r="K39" s="26"/>
      <c r="L39" s="26"/>
      <c r="M39" s="18" t="str">
        <f t="shared" si="0"/>
        <v>шт</v>
      </c>
      <c r="N39" s="22">
        <f t="shared" si="1"/>
        <v>539.91666666666663</v>
      </c>
      <c r="O39" s="25"/>
      <c r="P39" s="18">
        <f t="shared" si="2"/>
        <v>24</v>
      </c>
      <c r="Q39" s="19">
        <f t="shared" si="6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6"/>
      <c r="B40" s="73" t="s">
        <v>17</v>
      </c>
      <c r="C40" s="74"/>
      <c r="D40" s="74"/>
      <c r="E40" s="74"/>
      <c r="F40" s="75"/>
      <c r="G40" s="27">
        <f>SUM(G10:G39)</f>
        <v>1839618.8599999999</v>
      </c>
      <c r="H40" s="40"/>
      <c r="I40" s="76" t="s">
        <v>17</v>
      </c>
      <c r="J40" s="77"/>
      <c r="K40" s="77"/>
      <c r="L40" s="77"/>
      <c r="M40" s="77"/>
      <c r="N40" s="77"/>
      <c r="O40" s="77"/>
      <c r="P40" s="78"/>
      <c r="Q40" s="28">
        <f>SUM(Q10:Q39)</f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.75" thickBot="1" x14ac:dyDescent="0.3">
      <c r="A41" s="6"/>
      <c r="B41" s="79" t="s">
        <v>19</v>
      </c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26.25" customHeight="1" thickBot="1" x14ac:dyDescent="0.3">
      <c r="A42" s="6"/>
      <c r="B42" s="29">
        <v>1</v>
      </c>
      <c r="C42" s="55" t="s">
        <v>171</v>
      </c>
      <c r="D42" s="57" t="s">
        <v>18</v>
      </c>
      <c r="E42" s="58">
        <f>G42/F42</f>
        <v>4707.7749999999996</v>
      </c>
      <c r="F42" s="56">
        <v>2</v>
      </c>
      <c r="G42" s="59">
        <v>9415.5499999999993</v>
      </c>
      <c r="H42" s="1"/>
      <c r="I42" s="32">
        <f>B42</f>
        <v>1</v>
      </c>
      <c r="J42" s="33" t="str">
        <f t="shared" si="5"/>
        <v>Буфер к С-35 , 5СЯ.287.007</v>
      </c>
      <c r="K42" s="34"/>
      <c r="L42" s="34"/>
      <c r="M42" s="35" t="str">
        <f t="shared" ref="M42:M73" si="7">D42</f>
        <v>шт</v>
      </c>
      <c r="N42" s="36">
        <f t="shared" ref="N42:N73" si="8">E42</f>
        <v>4707.7749999999996</v>
      </c>
      <c r="O42" s="31"/>
      <c r="P42" s="53">
        <f t="shared" ref="P42:P73" si="9">F42</f>
        <v>2</v>
      </c>
      <c r="Q42" s="49">
        <f>O42*P42</f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26.25" customHeight="1" thickBot="1" x14ac:dyDescent="0.3">
      <c r="A43" s="6"/>
      <c r="B43" s="29">
        <v>2</v>
      </c>
      <c r="C43" s="55" t="s">
        <v>124</v>
      </c>
      <c r="D43" s="57" t="s">
        <v>18</v>
      </c>
      <c r="E43" s="58">
        <f t="shared" ref="E43:E106" si="10">G43/F43</f>
        <v>48333.334999999999</v>
      </c>
      <c r="F43" s="56">
        <v>2</v>
      </c>
      <c r="G43" s="59">
        <v>96666.67</v>
      </c>
      <c r="H43" s="1"/>
      <c r="I43" s="32">
        <f t="shared" ref="I43:I106" si="11">B43</f>
        <v>2</v>
      </c>
      <c r="J43" s="123" t="str">
        <f t="shared" si="5"/>
        <v>Ввод высоковольтный ВВФ-35 для ВМД-35, АГИЕ.686381.001-03</v>
      </c>
      <c r="K43" s="126"/>
      <c r="L43" s="126"/>
      <c r="M43" s="124" t="str">
        <f t="shared" si="7"/>
        <v>шт</v>
      </c>
      <c r="N43" s="36">
        <f t="shared" si="8"/>
        <v>48333.334999999999</v>
      </c>
      <c r="O43" s="31"/>
      <c r="P43" s="53">
        <f t="shared" si="9"/>
        <v>2</v>
      </c>
      <c r="Q43" s="49">
        <f t="shared" ref="Q43:Q106" si="12">O43*P43</f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26.25" customHeight="1" thickBot="1" x14ac:dyDescent="0.3">
      <c r="A44" s="6"/>
      <c r="B44" s="29">
        <v>3</v>
      </c>
      <c r="C44" s="55" t="s">
        <v>148</v>
      </c>
      <c r="D44" s="57" t="s">
        <v>18</v>
      </c>
      <c r="E44" s="58">
        <f t="shared" si="10"/>
        <v>61522.45</v>
      </c>
      <c r="F44" s="56">
        <v>2</v>
      </c>
      <c r="G44" s="59">
        <v>123044.9</v>
      </c>
      <c r="H44" s="1"/>
      <c r="I44" s="32">
        <f t="shared" si="11"/>
        <v>3</v>
      </c>
      <c r="J44" s="123" t="str">
        <f t="shared" si="5"/>
        <v xml:space="preserve">Ввод конденсаторный ВКП-35М для МКП-35 (1000 А), АПСЯ.686351.002-05 </v>
      </c>
      <c r="K44" s="126"/>
      <c r="L44" s="126"/>
      <c r="M44" s="124" t="str">
        <f t="shared" si="7"/>
        <v>шт</v>
      </c>
      <c r="N44" s="36">
        <f t="shared" si="8"/>
        <v>61522.45</v>
      </c>
      <c r="O44" s="31"/>
      <c r="P44" s="53">
        <f t="shared" si="9"/>
        <v>2</v>
      </c>
      <c r="Q44" s="49">
        <f t="shared" si="12"/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26.25" thickBot="1" x14ac:dyDescent="0.3">
      <c r="A45" s="6"/>
      <c r="B45" s="29">
        <v>4</v>
      </c>
      <c r="C45" s="55" t="s">
        <v>62</v>
      </c>
      <c r="D45" s="57" t="s">
        <v>18</v>
      </c>
      <c r="E45" s="58">
        <f t="shared" si="10"/>
        <v>51700</v>
      </c>
      <c r="F45" s="56">
        <v>9</v>
      </c>
      <c r="G45" s="59">
        <v>465300</v>
      </c>
      <c r="H45" s="1"/>
      <c r="I45" s="32">
        <f t="shared" si="11"/>
        <v>4</v>
      </c>
      <c r="J45" s="123" t="str">
        <f t="shared" si="5"/>
        <v>Ввод конденсаторный к С-35М-630, 5БП.516.310</v>
      </c>
      <c r="K45" s="126"/>
      <c r="L45" s="126"/>
      <c r="M45" s="124" t="str">
        <f t="shared" si="7"/>
        <v>шт</v>
      </c>
      <c r="N45" s="36">
        <f t="shared" si="8"/>
        <v>51700</v>
      </c>
      <c r="O45" s="31"/>
      <c r="P45" s="53">
        <f t="shared" si="9"/>
        <v>9</v>
      </c>
      <c r="Q45" s="49">
        <f t="shared" si="12"/>
        <v>0</v>
      </c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25" thickBot="1" x14ac:dyDescent="0.3">
      <c r="A46" s="6"/>
      <c r="B46" s="29">
        <v>5</v>
      </c>
      <c r="C46" s="55" t="s">
        <v>172</v>
      </c>
      <c r="D46" s="57" t="s">
        <v>18</v>
      </c>
      <c r="E46" s="58">
        <f t="shared" si="10"/>
        <v>378.58333333333331</v>
      </c>
      <c r="F46" s="56">
        <v>12</v>
      </c>
      <c r="G46" s="59">
        <v>4543</v>
      </c>
      <c r="H46" s="1"/>
      <c r="I46" s="32">
        <f t="shared" si="11"/>
        <v>5</v>
      </c>
      <c r="J46" s="123" t="str">
        <f t="shared" si="5"/>
        <v xml:space="preserve">Втулка для  выключателя ВТ-35, 5ФБ.221.026  </v>
      </c>
      <c r="K46" s="126"/>
      <c r="L46" s="126"/>
      <c r="M46" s="124" t="str">
        <f t="shared" si="7"/>
        <v>шт</v>
      </c>
      <c r="N46" s="36">
        <f t="shared" si="8"/>
        <v>378.58333333333331</v>
      </c>
      <c r="O46" s="31"/>
      <c r="P46" s="53">
        <f t="shared" si="9"/>
        <v>12</v>
      </c>
      <c r="Q46" s="49">
        <f t="shared" si="12"/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26.25" customHeight="1" thickBot="1" x14ac:dyDescent="0.3">
      <c r="A47" s="6"/>
      <c r="B47" s="29">
        <v>6</v>
      </c>
      <c r="C47" s="55" t="s">
        <v>99</v>
      </c>
      <c r="D47" s="57" t="s">
        <v>18</v>
      </c>
      <c r="E47" s="58">
        <f t="shared" si="10"/>
        <v>378.584</v>
      </c>
      <c r="F47" s="56">
        <v>5</v>
      </c>
      <c r="G47" s="59">
        <v>1892.92</v>
      </c>
      <c r="H47" s="1"/>
      <c r="I47" s="32">
        <f t="shared" si="11"/>
        <v>6</v>
      </c>
      <c r="J47" s="123" t="str">
        <f t="shared" si="5"/>
        <v xml:space="preserve">Втулка для выключателя ВТ-35, 5ФБ.221.025   </v>
      </c>
      <c r="K47" s="126"/>
      <c r="L47" s="126"/>
      <c r="M47" s="124" t="str">
        <f t="shared" si="7"/>
        <v>шт</v>
      </c>
      <c r="N47" s="36">
        <f t="shared" si="8"/>
        <v>378.584</v>
      </c>
      <c r="O47" s="31"/>
      <c r="P47" s="53">
        <f t="shared" si="9"/>
        <v>5</v>
      </c>
      <c r="Q47" s="49">
        <f t="shared" si="12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26.25" customHeight="1" thickBot="1" x14ac:dyDescent="0.3">
      <c r="A48" s="6"/>
      <c r="B48" s="29">
        <v>7</v>
      </c>
      <c r="C48" s="55" t="s">
        <v>122</v>
      </c>
      <c r="D48" s="57" t="s">
        <v>18</v>
      </c>
      <c r="E48" s="58">
        <f t="shared" si="10"/>
        <v>649</v>
      </c>
      <c r="F48" s="56">
        <v>2</v>
      </c>
      <c r="G48" s="59">
        <v>1298</v>
      </c>
      <c r="H48" s="1"/>
      <c r="I48" s="32">
        <f t="shared" si="11"/>
        <v>7</v>
      </c>
      <c r="J48" s="123" t="str">
        <f t="shared" si="5"/>
        <v>Втулка к ВК-10, ВИЕЮ.713.171.001</v>
      </c>
      <c r="K48" s="126"/>
      <c r="L48" s="126"/>
      <c r="M48" s="124" t="str">
        <f t="shared" si="7"/>
        <v>шт</v>
      </c>
      <c r="N48" s="36">
        <f t="shared" si="8"/>
        <v>649</v>
      </c>
      <c r="O48" s="31"/>
      <c r="P48" s="53">
        <f t="shared" si="9"/>
        <v>2</v>
      </c>
      <c r="Q48" s="49">
        <f t="shared" si="12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26.25" customHeight="1" thickBot="1" x14ac:dyDescent="0.3">
      <c r="A49" s="6"/>
      <c r="B49" s="29">
        <v>8</v>
      </c>
      <c r="C49" s="55" t="s">
        <v>173</v>
      </c>
      <c r="D49" s="57" t="s">
        <v>18</v>
      </c>
      <c r="E49" s="58">
        <f t="shared" si="10"/>
        <v>367.76666666666665</v>
      </c>
      <c r="F49" s="56">
        <v>6</v>
      </c>
      <c r="G49" s="59">
        <v>2206.6</v>
      </c>
      <c r="H49" s="1"/>
      <c r="I49" s="32">
        <f t="shared" si="11"/>
        <v>8</v>
      </c>
      <c r="J49" s="123" t="str">
        <f t="shared" si="5"/>
        <v xml:space="preserve">Втулка к выключателю ВТ-35, ВИЕЦ.713.341.002 </v>
      </c>
      <c r="K49" s="126"/>
      <c r="L49" s="126"/>
      <c r="M49" s="124" t="str">
        <f t="shared" si="7"/>
        <v>шт</v>
      </c>
      <c r="N49" s="36">
        <f t="shared" si="8"/>
        <v>367.76666666666665</v>
      </c>
      <c r="O49" s="31"/>
      <c r="P49" s="53">
        <f t="shared" si="9"/>
        <v>6</v>
      </c>
      <c r="Q49" s="49">
        <f t="shared" si="12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.75" thickBot="1" x14ac:dyDescent="0.3">
      <c r="A50" s="6"/>
      <c r="B50" s="29">
        <v>9</v>
      </c>
      <c r="C50" s="55" t="s">
        <v>63</v>
      </c>
      <c r="D50" s="57" t="s">
        <v>18</v>
      </c>
      <c r="E50" s="58">
        <f t="shared" si="10"/>
        <v>2053.33</v>
      </c>
      <c r="F50" s="56">
        <v>2</v>
      </c>
      <c r="G50" s="59">
        <v>4106.66</v>
      </c>
      <c r="H50" s="1"/>
      <c r="I50" s="32">
        <f t="shared" si="11"/>
        <v>9</v>
      </c>
      <c r="J50" s="123" t="str">
        <f t="shared" si="5"/>
        <v>Изолятор к ВМП-10, 6БП.281.014</v>
      </c>
      <c r="K50" s="126"/>
      <c r="L50" s="126"/>
      <c r="M50" s="124" t="str">
        <f t="shared" si="7"/>
        <v>шт</v>
      </c>
      <c r="N50" s="36">
        <f t="shared" si="8"/>
        <v>2053.33</v>
      </c>
      <c r="O50" s="31"/>
      <c r="P50" s="53">
        <f t="shared" si="9"/>
        <v>2</v>
      </c>
      <c r="Q50" s="49">
        <f t="shared" si="12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26.25" customHeight="1" thickBot="1" x14ac:dyDescent="0.3">
      <c r="A51" s="6"/>
      <c r="B51" s="29">
        <v>10</v>
      </c>
      <c r="C51" s="55" t="s">
        <v>31</v>
      </c>
      <c r="D51" s="57" t="s">
        <v>18</v>
      </c>
      <c r="E51" s="58">
        <f t="shared" si="10"/>
        <v>5192</v>
      </c>
      <c r="F51" s="56">
        <v>3</v>
      </c>
      <c r="G51" s="59">
        <v>15576</v>
      </c>
      <c r="H51" s="1"/>
      <c r="I51" s="32">
        <f t="shared" si="11"/>
        <v>10</v>
      </c>
      <c r="J51" s="123" t="str">
        <f t="shared" si="5"/>
        <v>Изоляция бака для ВМД, 5БП.750.510</v>
      </c>
      <c r="K51" s="126"/>
      <c r="L51" s="126"/>
      <c r="M51" s="124" t="str">
        <f t="shared" si="7"/>
        <v>шт</v>
      </c>
      <c r="N51" s="36">
        <f t="shared" si="8"/>
        <v>5192</v>
      </c>
      <c r="O51" s="31"/>
      <c r="P51" s="53">
        <f t="shared" si="9"/>
        <v>3</v>
      </c>
      <c r="Q51" s="49">
        <f t="shared" si="12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26.25" customHeight="1" thickBot="1" x14ac:dyDescent="0.3">
      <c r="A52" s="6"/>
      <c r="B52" s="29">
        <v>11</v>
      </c>
      <c r="C52" s="55" t="s">
        <v>32</v>
      </c>
      <c r="D52" s="57" t="s">
        <v>18</v>
      </c>
      <c r="E52" s="58">
        <f t="shared" si="10"/>
        <v>4950</v>
      </c>
      <c r="F52" s="56">
        <v>5</v>
      </c>
      <c r="G52" s="59">
        <v>24750</v>
      </c>
      <c r="H52" s="1"/>
      <c r="I52" s="32">
        <f t="shared" si="11"/>
        <v>11</v>
      </c>
      <c r="J52" s="123" t="str">
        <f t="shared" si="5"/>
        <v>Изоляция бака С-35, 5БП.750.636</v>
      </c>
      <c r="K52" s="126"/>
      <c r="L52" s="126"/>
      <c r="M52" s="124" t="str">
        <f t="shared" si="7"/>
        <v>шт</v>
      </c>
      <c r="N52" s="36">
        <f t="shared" si="8"/>
        <v>4950</v>
      </c>
      <c r="O52" s="31"/>
      <c r="P52" s="53">
        <f t="shared" si="9"/>
        <v>5</v>
      </c>
      <c r="Q52" s="49">
        <f t="shared" si="12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26.25" customHeight="1" thickBot="1" x14ac:dyDescent="0.3">
      <c r="A53" s="6"/>
      <c r="B53" s="29">
        <v>12</v>
      </c>
      <c r="C53" s="55" t="s">
        <v>126</v>
      </c>
      <c r="D53" s="57" t="s">
        <v>18</v>
      </c>
      <c r="E53" s="58">
        <f t="shared" si="10"/>
        <v>2471.58</v>
      </c>
      <c r="F53" s="56">
        <v>2</v>
      </c>
      <c r="G53" s="59">
        <v>4943.16</v>
      </c>
      <c r="H53" s="1"/>
      <c r="I53" s="32">
        <f t="shared" si="11"/>
        <v>12</v>
      </c>
      <c r="J53" s="123" t="str">
        <f t="shared" si="5"/>
        <v>Камера  дугогасительная  к ВМПЭ -10-630-1600 А, 5БП.740.034</v>
      </c>
      <c r="K53" s="126"/>
      <c r="L53" s="126"/>
      <c r="M53" s="124" t="str">
        <f t="shared" si="7"/>
        <v>шт</v>
      </c>
      <c r="N53" s="36">
        <f t="shared" si="8"/>
        <v>2471.58</v>
      </c>
      <c r="O53" s="31"/>
      <c r="P53" s="53">
        <f t="shared" si="9"/>
        <v>2</v>
      </c>
      <c r="Q53" s="49">
        <f t="shared" si="12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26.25" customHeight="1" thickBot="1" x14ac:dyDescent="0.3">
      <c r="A54" s="6"/>
      <c r="B54" s="29">
        <v>13</v>
      </c>
      <c r="C54" s="55" t="s">
        <v>33</v>
      </c>
      <c r="D54" s="57" t="s">
        <v>18</v>
      </c>
      <c r="E54" s="58">
        <f t="shared" si="10"/>
        <v>3457.6662500000002</v>
      </c>
      <c r="F54" s="56">
        <v>8</v>
      </c>
      <c r="G54" s="59">
        <v>27661.33</v>
      </c>
      <c r="H54" s="1"/>
      <c r="I54" s="32">
        <f t="shared" si="11"/>
        <v>13</v>
      </c>
      <c r="J54" s="123" t="str">
        <f t="shared" si="5"/>
        <v>Камера для  ВМГ-10, 5ВУ.740.008</v>
      </c>
      <c r="K54" s="126"/>
      <c r="L54" s="126"/>
      <c r="M54" s="124" t="str">
        <f t="shared" si="7"/>
        <v>шт</v>
      </c>
      <c r="N54" s="36">
        <f t="shared" si="8"/>
        <v>3457.6662500000002</v>
      </c>
      <c r="O54" s="31"/>
      <c r="P54" s="53">
        <f t="shared" si="9"/>
        <v>8</v>
      </c>
      <c r="Q54" s="49">
        <f t="shared" si="12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26.25" customHeight="1" thickBot="1" x14ac:dyDescent="0.3">
      <c r="A55" s="6"/>
      <c r="B55" s="29">
        <v>14</v>
      </c>
      <c r="C55" s="55" t="s">
        <v>64</v>
      </c>
      <c r="D55" s="57" t="s">
        <v>18</v>
      </c>
      <c r="E55" s="58">
        <f t="shared" si="10"/>
        <v>104779.5825</v>
      </c>
      <c r="F55" s="56">
        <v>8</v>
      </c>
      <c r="G55" s="59">
        <v>838236.66</v>
      </c>
      <c r="H55" s="1"/>
      <c r="I55" s="32">
        <f t="shared" si="11"/>
        <v>14</v>
      </c>
      <c r="J55" s="123" t="str">
        <f t="shared" si="5"/>
        <v>Камера дугогасгасительная с шунтом МКП-110, 5БП.740.167</v>
      </c>
      <c r="K55" s="126"/>
      <c r="L55" s="126"/>
      <c r="M55" s="124" t="str">
        <f t="shared" si="7"/>
        <v>шт</v>
      </c>
      <c r="N55" s="36">
        <f t="shared" si="8"/>
        <v>104779.5825</v>
      </c>
      <c r="O55" s="31"/>
      <c r="P55" s="53">
        <f t="shared" si="9"/>
        <v>8</v>
      </c>
      <c r="Q55" s="49">
        <f t="shared" si="12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6.25" customHeight="1" thickBot="1" x14ac:dyDescent="0.3">
      <c r="A56" s="6"/>
      <c r="B56" s="29">
        <v>15</v>
      </c>
      <c r="C56" s="55" t="s">
        <v>127</v>
      </c>
      <c r="D56" s="57" t="s">
        <v>18</v>
      </c>
      <c r="E56" s="58">
        <f t="shared" si="10"/>
        <v>3272.04</v>
      </c>
      <c r="F56" s="56">
        <v>2</v>
      </c>
      <c r="G56" s="59">
        <v>6544.08</v>
      </c>
      <c r="H56" s="1"/>
      <c r="I56" s="32">
        <f t="shared" si="11"/>
        <v>15</v>
      </c>
      <c r="J56" s="123" t="str">
        <f t="shared" si="5"/>
        <v>Камера дугогасительная для ВК-10, ВИЕЮ.686.425.001</v>
      </c>
      <c r="K56" s="126"/>
      <c r="L56" s="126"/>
      <c r="M56" s="124" t="str">
        <f t="shared" si="7"/>
        <v>шт</v>
      </c>
      <c r="N56" s="36">
        <f t="shared" si="8"/>
        <v>3272.04</v>
      </c>
      <c r="O56" s="31"/>
      <c r="P56" s="53">
        <f t="shared" si="9"/>
        <v>2</v>
      </c>
      <c r="Q56" s="49">
        <f t="shared" si="12"/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6.25" customHeight="1" thickBot="1" x14ac:dyDescent="0.3">
      <c r="A57" s="6"/>
      <c r="B57" s="29">
        <v>16</v>
      </c>
      <c r="C57" s="55" t="s">
        <v>100</v>
      </c>
      <c r="D57" s="57" t="s">
        <v>18</v>
      </c>
      <c r="E57" s="58">
        <f t="shared" si="10"/>
        <v>3457.6666666666665</v>
      </c>
      <c r="F57" s="56">
        <v>3</v>
      </c>
      <c r="G57" s="59">
        <v>10373</v>
      </c>
      <c r="H57" s="1"/>
      <c r="I57" s="32">
        <f t="shared" si="11"/>
        <v>16</v>
      </c>
      <c r="J57" s="123" t="str">
        <f t="shared" si="5"/>
        <v>Камера дугогасительная для ВМГ-133, 5ВУ.740.000</v>
      </c>
      <c r="K57" s="126"/>
      <c r="L57" s="126"/>
      <c r="M57" s="124" t="str">
        <f t="shared" si="7"/>
        <v>шт</v>
      </c>
      <c r="N57" s="36">
        <f t="shared" si="8"/>
        <v>3457.6666666666665</v>
      </c>
      <c r="O57" s="31"/>
      <c r="P57" s="53">
        <f t="shared" si="9"/>
        <v>3</v>
      </c>
      <c r="Q57" s="49">
        <f t="shared" si="12"/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26.25" customHeight="1" thickBot="1" x14ac:dyDescent="0.3">
      <c r="A58" s="6"/>
      <c r="B58" s="29">
        <v>17</v>
      </c>
      <c r="C58" s="55" t="s">
        <v>65</v>
      </c>
      <c r="D58" s="57" t="s">
        <v>18</v>
      </c>
      <c r="E58" s="58">
        <f t="shared" si="10"/>
        <v>12100</v>
      </c>
      <c r="F58" s="56">
        <v>18</v>
      </c>
      <c r="G58" s="59">
        <v>217800</v>
      </c>
      <c r="H58" s="1"/>
      <c r="I58" s="32">
        <f t="shared" si="11"/>
        <v>17</v>
      </c>
      <c r="J58" s="123" t="str">
        <f t="shared" si="5"/>
        <v>Камера дугогасительная для ВМД-35, 5ФБ.740.003</v>
      </c>
      <c r="K58" s="126"/>
      <c r="L58" s="126"/>
      <c r="M58" s="124" t="str">
        <f t="shared" si="7"/>
        <v>шт</v>
      </c>
      <c r="N58" s="36">
        <f t="shared" si="8"/>
        <v>12100</v>
      </c>
      <c r="O58" s="31"/>
      <c r="P58" s="53">
        <f t="shared" si="9"/>
        <v>18</v>
      </c>
      <c r="Q58" s="49">
        <f t="shared" si="12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6.25" customHeight="1" thickBot="1" x14ac:dyDescent="0.3">
      <c r="A59" s="6"/>
      <c r="B59" s="29">
        <v>18</v>
      </c>
      <c r="C59" s="55" t="s">
        <v>128</v>
      </c>
      <c r="D59" s="57" t="s">
        <v>18</v>
      </c>
      <c r="E59" s="58">
        <f t="shared" si="10"/>
        <v>2471.5833333333335</v>
      </c>
      <c r="F59" s="56">
        <v>3</v>
      </c>
      <c r="G59" s="59">
        <v>7414.75</v>
      </c>
      <c r="H59" s="1"/>
      <c r="I59" s="32">
        <f t="shared" si="11"/>
        <v>18</v>
      </c>
      <c r="J59" s="123" t="str">
        <f t="shared" si="5"/>
        <v>Камера дугогасительная к ВПМ-10/630, ВЕЮИ.686.424.003</v>
      </c>
      <c r="K59" s="126"/>
      <c r="L59" s="126"/>
      <c r="M59" s="124" t="str">
        <f t="shared" si="7"/>
        <v>шт</v>
      </c>
      <c r="N59" s="36">
        <f t="shared" si="8"/>
        <v>2471.5833333333335</v>
      </c>
      <c r="O59" s="31"/>
      <c r="P59" s="53">
        <f t="shared" si="9"/>
        <v>3</v>
      </c>
      <c r="Q59" s="49">
        <f t="shared" si="12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26.25" thickBot="1" x14ac:dyDescent="0.3">
      <c r="A60" s="6"/>
      <c r="B60" s="29">
        <v>19</v>
      </c>
      <c r="C60" s="55" t="s">
        <v>35</v>
      </c>
      <c r="D60" s="57" t="s">
        <v>18</v>
      </c>
      <c r="E60" s="58">
        <f t="shared" si="10"/>
        <v>14042.42</v>
      </c>
      <c r="F60" s="56">
        <v>1</v>
      </c>
      <c r="G60" s="59">
        <v>14042.42</v>
      </c>
      <c r="H60" s="1"/>
      <c r="I60" s="32">
        <f t="shared" si="11"/>
        <v>19</v>
      </c>
      <c r="J60" s="123" t="str">
        <f t="shared" si="5"/>
        <v>Камера дугогасительная к ВТ-35, ВИЕЦ.686.422.002</v>
      </c>
      <c r="K60" s="126"/>
      <c r="L60" s="126"/>
      <c r="M60" s="124" t="str">
        <f t="shared" si="7"/>
        <v>шт</v>
      </c>
      <c r="N60" s="36">
        <f t="shared" si="8"/>
        <v>14042.42</v>
      </c>
      <c r="O60" s="31"/>
      <c r="P60" s="53">
        <f t="shared" si="9"/>
        <v>1</v>
      </c>
      <c r="Q60" s="49">
        <f t="shared" si="12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26.25" thickBot="1" x14ac:dyDescent="0.3">
      <c r="A61" s="6"/>
      <c r="B61" s="29">
        <v>20</v>
      </c>
      <c r="C61" s="55" t="s">
        <v>36</v>
      </c>
      <c r="D61" s="57" t="s">
        <v>18</v>
      </c>
      <c r="E61" s="58">
        <f t="shared" si="10"/>
        <v>15400</v>
      </c>
      <c r="F61" s="56">
        <v>1</v>
      </c>
      <c r="G61" s="59">
        <v>15400</v>
      </c>
      <c r="H61" s="1"/>
      <c r="I61" s="32">
        <f t="shared" si="11"/>
        <v>20</v>
      </c>
      <c r="J61" s="123" t="str">
        <f t="shared" si="5"/>
        <v>Камера дугогасительная к С-35, 5СЯ.740.169</v>
      </c>
      <c r="K61" s="126"/>
      <c r="L61" s="126"/>
      <c r="M61" s="124" t="str">
        <f t="shared" si="7"/>
        <v>шт</v>
      </c>
      <c r="N61" s="36">
        <f t="shared" si="8"/>
        <v>15400</v>
      </c>
      <c r="O61" s="31"/>
      <c r="P61" s="53">
        <f t="shared" si="9"/>
        <v>1</v>
      </c>
      <c r="Q61" s="49">
        <f t="shared" si="12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26.25" customHeight="1" thickBot="1" x14ac:dyDescent="0.3">
      <c r="A62" s="6"/>
      <c r="B62" s="29">
        <v>21</v>
      </c>
      <c r="C62" s="55" t="s">
        <v>116</v>
      </c>
      <c r="D62" s="57" t="s">
        <v>18</v>
      </c>
      <c r="E62" s="58">
        <f t="shared" si="10"/>
        <v>9181.33</v>
      </c>
      <c r="F62" s="56">
        <v>1</v>
      </c>
      <c r="G62" s="59">
        <v>9181.33</v>
      </c>
      <c r="H62" s="1"/>
      <c r="I62" s="32">
        <f t="shared" si="11"/>
        <v>21</v>
      </c>
      <c r="J62" s="123" t="str">
        <f t="shared" si="5"/>
        <v>Клапан к ВМТ-110, 5СЯ.456.233</v>
      </c>
      <c r="K62" s="126"/>
      <c r="L62" s="126"/>
      <c r="M62" s="124" t="str">
        <f t="shared" si="7"/>
        <v>шт</v>
      </c>
      <c r="N62" s="36">
        <f t="shared" si="8"/>
        <v>9181.33</v>
      </c>
      <c r="O62" s="31"/>
      <c r="P62" s="53">
        <f t="shared" si="9"/>
        <v>1</v>
      </c>
      <c r="Q62" s="49">
        <f t="shared" si="12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39" customHeight="1" thickBot="1" x14ac:dyDescent="0.3">
      <c r="A63" s="6"/>
      <c r="B63" s="29">
        <v>22</v>
      </c>
      <c r="C63" s="55" t="s">
        <v>129</v>
      </c>
      <c r="D63" s="57" t="s">
        <v>18</v>
      </c>
      <c r="E63" s="58">
        <f t="shared" si="10"/>
        <v>605</v>
      </c>
      <c r="F63" s="56">
        <v>10</v>
      </c>
      <c r="G63" s="59">
        <v>6050</v>
      </c>
      <c r="H63" s="1"/>
      <c r="I63" s="32">
        <f t="shared" si="11"/>
        <v>22</v>
      </c>
      <c r="J63" s="123" t="str">
        <f t="shared" si="5"/>
        <v>Колодка к ВМПП-10, 8БП.143.588</v>
      </c>
      <c r="K63" s="126"/>
      <c r="L63" s="126"/>
      <c r="M63" s="124" t="str">
        <f t="shared" si="7"/>
        <v>шт</v>
      </c>
      <c r="N63" s="36">
        <f t="shared" si="8"/>
        <v>605</v>
      </c>
      <c r="O63" s="31"/>
      <c r="P63" s="53">
        <f t="shared" si="9"/>
        <v>10</v>
      </c>
      <c r="Q63" s="49">
        <f t="shared" si="12"/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26.25" customHeight="1" thickBot="1" x14ac:dyDescent="0.3">
      <c r="A64" s="6"/>
      <c r="B64" s="29">
        <v>23</v>
      </c>
      <c r="C64" s="55" t="s">
        <v>66</v>
      </c>
      <c r="D64" s="57" t="s">
        <v>18</v>
      </c>
      <c r="E64" s="58">
        <f t="shared" si="10"/>
        <v>81.583333333333329</v>
      </c>
      <c r="F64" s="56">
        <v>36</v>
      </c>
      <c r="G64" s="59">
        <v>2937</v>
      </c>
      <c r="H64" s="1"/>
      <c r="I64" s="32">
        <f t="shared" si="11"/>
        <v>23</v>
      </c>
      <c r="J64" s="123" t="str">
        <f t="shared" si="5"/>
        <v>Колпачок маслоуказателя (к ВМП-10, ВМПЭ-10, ВМПП-10), 8КА.307.002</v>
      </c>
      <c r="K64" s="126"/>
      <c r="L64" s="126"/>
      <c r="M64" s="124" t="str">
        <f t="shared" si="7"/>
        <v>шт</v>
      </c>
      <c r="N64" s="36">
        <f t="shared" si="8"/>
        <v>81.583333333333329</v>
      </c>
      <c r="O64" s="31"/>
      <c r="P64" s="53">
        <f t="shared" si="9"/>
        <v>36</v>
      </c>
      <c r="Q64" s="49">
        <f t="shared" si="12"/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26.25" customHeight="1" thickBot="1" x14ac:dyDescent="0.3">
      <c r="A65" s="6"/>
      <c r="B65" s="29">
        <v>24</v>
      </c>
      <c r="C65" s="55" t="s">
        <v>144</v>
      </c>
      <c r="D65" s="57" t="s">
        <v>18</v>
      </c>
      <c r="E65" s="58">
        <f t="shared" si="10"/>
        <v>38.335000000000001</v>
      </c>
      <c r="F65" s="56">
        <v>2</v>
      </c>
      <c r="G65" s="60">
        <v>76.67</v>
      </c>
      <c r="H65" s="1"/>
      <c r="I65" s="32">
        <f t="shared" si="11"/>
        <v>24</v>
      </c>
      <c r="J65" s="123" t="str">
        <f t="shared" si="5"/>
        <v>Кольцо  МКП-35, С-35,-МКП-110, У-110, 8БП.370.048</v>
      </c>
      <c r="K65" s="126"/>
      <c r="L65" s="126"/>
      <c r="M65" s="124" t="str">
        <f t="shared" si="7"/>
        <v>шт</v>
      </c>
      <c r="N65" s="36">
        <f t="shared" si="8"/>
        <v>38.335000000000001</v>
      </c>
      <c r="O65" s="31"/>
      <c r="P65" s="53">
        <f t="shared" si="9"/>
        <v>2</v>
      </c>
      <c r="Q65" s="49">
        <f t="shared" si="12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26.25" customHeight="1" thickBot="1" x14ac:dyDescent="0.3">
      <c r="A66" s="6"/>
      <c r="B66" s="29">
        <v>25</v>
      </c>
      <c r="C66" s="55" t="s">
        <v>37</v>
      </c>
      <c r="D66" s="57" t="s">
        <v>18</v>
      </c>
      <c r="E66" s="58">
        <f t="shared" si="10"/>
        <v>64.166710526315796</v>
      </c>
      <c r="F66" s="56">
        <v>76</v>
      </c>
      <c r="G66" s="59">
        <v>4876.67</v>
      </c>
      <c r="H66" s="1"/>
      <c r="I66" s="32">
        <f t="shared" si="11"/>
        <v>25</v>
      </c>
      <c r="J66" s="123" t="str">
        <f t="shared" si="5"/>
        <v>Кольцо ВМП-10,ВМПЭ-10, 8БП.371.018</v>
      </c>
      <c r="K66" s="126"/>
      <c r="L66" s="126"/>
      <c r="M66" s="124" t="str">
        <f t="shared" si="7"/>
        <v>шт</v>
      </c>
      <c r="N66" s="36">
        <f t="shared" si="8"/>
        <v>64.166710526315796</v>
      </c>
      <c r="O66" s="31"/>
      <c r="P66" s="53">
        <f t="shared" si="9"/>
        <v>76</v>
      </c>
      <c r="Q66" s="49">
        <f t="shared" si="12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26.25" customHeight="1" thickBot="1" x14ac:dyDescent="0.3">
      <c r="A67" s="6"/>
      <c r="B67" s="29">
        <v>26</v>
      </c>
      <c r="C67" s="55" t="s">
        <v>38</v>
      </c>
      <c r="D67" s="57" t="s">
        <v>18</v>
      </c>
      <c r="E67" s="58">
        <f t="shared" si="10"/>
        <v>14.67</v>
      </c>
      <c r="F67" s="56">
        <v>2</v>
      </c>
      <c r="G67" s="60">
        <v>29.34</v>
      </c>
      <c r="H67" s="1"/>
      <c r="I67" s="32">
        <f t="shared" si="11"/>
        <v>26</v>
      </c>
      <c r="J67" s="123" t="str">
        <f t="shared" si="5"/>
        <v>Кольцо ГОСТ 9833-73  к ВМТ, 012-016-25-2-2</v>
      </c>
      <c r="K67" s="126"/>
      <c r="L67" s="126"/>
      <c r="M67" s="124" t="str">
        <f t="shared" si="7"/>
        <v>шт</v>
      </c>
      <c r="N67" s="36">
        <f t="shared" si="8"/>
        <v>14.67</v>
      </c>
      <c r="O67" s="31"/>
      <c r="P67" s="53">
        <f t="shared" si="9"/>
        <v>2</v>
      </c>
      <c r="Q67" s="49">
        <f t="shared" si="12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26.25" customHeight="1" thickBot="1" x14ac:dyDescent="0.3">
      <c r="A68" s="6"/>
      <c r="B68" s="29">
        <v>27</v>
      </c>
      <c r="C68" s="55" t="s">
        <v>39</v>
      </c>
      <c r="D68" s="57" t="s">
        <v>18</v>
      </c>
      <c r="E68" s="58">
        <f t="shared" si="10"/>
        <v>15.583333333333334</v>
      </c>
      <c r="F68" s="56">
        <v>3</v>
      </c>
      <c r="G68" s="60">
        <v>46.75</v>
      </c>
      <c r="H68" s="1"/>
      <c r="I68" s="32">
        <f t="shared" si="11"/>
        <v>27</v>
      </c>
      <c r="J68" s="123" t="str">
        <f t="shared" si="5"/>
        <v>Кольцо ГОСТ9833-73   к ВМТ, 010-014-25-2-2</v>
      </c>
      <c r="K68" s="126"/>
      <c r="L68" s="126"/>
      <c r="M68" s="124" t="str">
        <f t="shared" si="7"/>
        <v>шт</v>
      </c>
      <c r="N68" s="36">
        <f t="shared" si="8"/>
        <v>15.583333333333334</v>
      </c>
      <c r="O68" s="31"/>
      <c r="P68" s="53">
        <f t="shared" si="9"/>
        <v>3</v>
      </c>
      <c r="Q68" s="49">
        <f t="shared" si="12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26.25" thickBot="1" x14ac:dyDescent="0.3">
      <c r="A69" s="6"/>
      <c r="B69" s="29">
        <v>28</v>
      </c>
      <c r="C69" s="55" t="s">
        <v>161</v>
      </c>
      <c r="D69" s="57" t="s">
        <v>18</v>
      </c>
      <c r="E69" s="58">
        <f t="shared" si="10"/>
        <v>80.666666666666671</v>
      </c>
      <c r="F69" s="56">
        <v>9</v>
      </c>
      <c r="G69" s="60">
        <v>726</v>
      </c>
      <c r="H69" s="1"/>
      <c r="I69" s="32">
        <f t="shared" si="11"/>
        <v>28</v>
      </c>
      <c r="J69" s="123" t="str">
        <f t="shared" si="5"/>
        <v>Кольцо к ВМПЭ-10-2500-3150А, 8БП.218.043</v>
      </c>
      <c r="K69" s="126"/>
      <c r="L69" s="126"/>
      <c r="M69" s="124" t="str">
        <f t="shared" si="7"/>
        <v>шт</v>
      </c>
      <c r="N69" s="36">
        <f t="shared" si="8"/>
        <v>80.666666666666671</v>
      </c>
      <c r="O69" s="31"/>
      <c r="P69" s="53">
        <f t="shared" si="9"/>
        <v>9</v>
      </c>
      <c r="Q69" s="49">
        <f t="shared" si="12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26.25" customHeight="1" thickBot="1" x14ac:dyDescent="0.3">
      <c r="A70" s="6"/>
      <c r="B70" s="29">
        <v>29</v>
      </c>
      <c r="C70" s="55" t="s">
        <v>67</v>
      </c>
      <c r="D70" s="57" t="s">
        <v>18</v>
      </c>
      <c r="E70" s="58">
        <f t="shared" si="10"/>
        <v>3889.4169999999999</v>
      </c>
      <c r="F70" s="56">
        <v>10</v>
      </c>
      <c r="G70" s="59">
        <v>38894.17</v>
      </c>
      <c r="H70" s="1"/>
      <c r="I70" s="32">
        <f t="shared" si="11"/>
        <v>29</v>
      </c>
      <c r="J70" s="123" t="str">
        <f t="shared" si="5"/>
        <v>Контакт  к ВМП-10, 5БП.551.775-02</v>
      </c>
      <c r="K70" s="126"/>
      <c r="L70" s="126"/>
      <c r="M70" s="124" t="str">
        <f t="shared" si="7"/>
        <v>шт</v>
      </c>
      <c r="N70" s="36">
        <f t="shared" si="8"/>
        <v>3889.4169999999999</v>
      </c>
      <c r="O70" s="31"/>
      <c r="P70" s="53">
        <f t="shared" si="9"/>
        <v>10</v>
      </c>
      <c r="Q70" s="49">
        <f t="shared" si="12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6.25" customHeight="1" thickBot="1" x14ac:dyDescent="0.3">
      <c r="A71" s="6"/>
      <c r="B71" s="29">
        <v>30</v>
      </c>
      <c r="C71" s="55" t="s">
        <v>68</v>
      </c>
      <c r="D71" s="57" t="s">
        <v>18</v>
      </c>
      <c r="E71" s="58">
        <f t="shared" si="10"/>
        <v>3132.7999999999997</v>
      </c>
      <c r="F71" s="56">
        <v>12</v>
      </c>
      <c r="G71" s="59">
        <v>37593.599999999999</v>
      </c>
      <c r="H71" s="1"/>
      <c r="I71" s="32">
        <f t="shared" si="11"/>
        <v>30</v>
      </c>
      <c r="J71" s="123" t="str">
        <f t="shared" si="5"/>
        <v>Контакт верхний к  МКП-110, 5БП.551.764-01</v>
      </c>
      <c r="K71" s="126"/>
      <c r="L71" s="126"/>
      <c r="M71" s="124" t="str">
        <f t="shared" si="7"/>
        <v>шт</v>
      </c>
      <c r="N71" s="36">
        <f t="shared" si="8"/>
        <v>3132.7999999999997</v>
      </c>
      <c r="O71" s="31"/>
      <c r="P71" s="53">
        <f t="shared" si="9"/>
        <v>12</v>
      </c>
      <c r="Q71" s="49">
        <f t="shared" si="12"/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6.25" customHeight="1" thickBot="1" x14ac:dyDescent="0.3">
      <c r="A72" s="6"/>
      <c r="B72" s="29">
        <v>31</v>
      </c>
      <c r="C72" s="55" t="s">
        <v>69</v>
      </c>
      <c r="D72" s="57" t="s">
        <v>18</v>
      </c>
      <c r="E72" s="58">
        <f t="shared" si="10"/>
        <v>4104.8336666666664</v>
      </c>
      <c r="F72" s="56">
        <v>30</v>
      </c>
      <c r="G72" s="59">
        <v>123145.01</v>
      </c>
      <c r="H72" s="1"/>
      <c r="I72" s="32">
        <f t="shared" si="11"/>
        <v>31</v>
      </c>
      <c r="J72" s="123" t="str">
        <f t="shared" si="5"/>
        <v>Контакт верхний к МКП-110, 5БП.551.764</v>
      </c>
      <c r="K72" s="126"/>
      <c r="L72" s="126"/>
      <c r="M72" s="124" t="str">
        <f t="shared" si="7"/>
        <v>шт</v>
      </c>
      <c r="N72" s="36">
        <f t="shared" si="8"/>
        <v>4104.8336666666664</v>
      </c>
      <c r="O72" s="31"/>
      <c r="P72" s="53">
        <f t="shared" si="9"/>
        <v>30</v>
      </c>
      <c r="Q72" s="49">
        <f t="shared" si="12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26.25" customHeight="1" thickBot="1" x14ac:dyDescent="0.3">
      <c r="A73" s="6"/>
      <c r="B73" s="29">
        <v>32</v>
      </c>
      <c r="C73" s="55" t="s">
        <v>41</v>
      </c>
      <c r="D73" s="57" t="s">
        <v>18</v>
      </c>
      <c r="E73" s="58">
        <f t="shared" si="10"/>
        <v>1998.7</v>
      </c>
      <c r="F73" s="56">
        <v>22</v>
      </c>
      <c r="G73" s="59">
        <v>43971.4</v>
      </c>
      <c r="H73" s="1"/>
      <c r="I73" s="32">
        <f t="shared" si="11"/>
        <v>32</v>
      </c>
      <c r="J73" s="123" t="str">
        <f t="shared" si="5"/>
        <v>Контакт к С-35, 5БП.551.726</v>
      </c>
      <c r="K73" s="126"/>
      <c r="L73" s="126"/>
      <c r="M73" s="124" t="str">
        <f t="shared" si="7"/>
        <v>шт</v>
      </c>
      <c r="N73" s="36">
        <f t="shared" si="8"/>
        <v>1998.7</v>
      </c>
      <c r="O73" s="31"/>
      <c r="P73" s="53">
        <f t="shared" si="9"/>
        <v>22</v>
      </c>
      <c r="Q73" s="49">
        <f t="shared" si="12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26.25" customHeight="1" thickBot="1" x14ac:dyDescent="0.3">
      <c r="A74" s="6"/>
      <c r="B74" s="29">
        <v>33</v>
      </c>
      <c r="C74" s="55" t="s">
        <v>70</v>
      </c>
      <c r="D74" s="57" t="s">
        <v>18</v>
      </c>
      <c r="E74" s="58">
        <f t="shared" si="10"/>
        <v>2139.5</v>
      </c>
      <c r="F74" s="56">
        <v>20</v>
      </c>
      <c r="G74" s="59">
        <v>42790</v>
      </c>
      <c r="H74" s="1"/>
      <c r="I74" s="32">
        <f t="shared" si="11"/>
        <v>33</v>
      </c>
      <c r="J74" s="123" t="str">
        <f t="shared" si="5"/>
        <v>Контакт неподвижный к ВТ-35, ВИЕЦ.685.174.001</v>
      </c>
      <c r="K74" s="126"/>
      <c r="L74" s="126"/>
      <c r="M74" s="124" t="str">
        <f t="shared" ref="M74:M105" si="13">D74</f>
        <v>шт</v>
      </c>
      <c r="N74" s="36">
        <f t="shared" ref="N74:N105" si="14">E74</f>
        <v>2139.5</v>
      </c>
      <c r="O74" s="31"/>
      <c r="P74" s="53">
        <f t="shared" ref="P74:P105" si="15">F74</f>
        <v>20</v>
      </c>
      <c r="Q74" s="49">
        <f t="shared" si="12"/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39" customHeight="1" thickBot="1" x14ac:dyDescent="0.3">
      <c r="A75" s="6"/>
      <c r="B75" s="29">
        <v>34</v>
      </c>
      <c r="C75" s="55" t="s">
        <v>109</v>
      </c>
      <c r="D75" s="57" t="s">
        <v>18</v>
      </c>
      <c r="E75" s="58">
        <f t="shared" si="10"/>
        <v>2139.5</v>
      </c>
      <c r="F75" s="56">
        <v>12</v>
      </c>
      <c r="G75" s="59">
        <v>25674</v>
      </c>
      <c r="H75" s="1"/>
      <c r="I75" s="32">
        <f t="shared" si="11"/>
        <v>34</v>
      </c>
      <c r="J75" s="123" t="str">
        <f t="shared" si="5"/>
        <v xml:space="preserve">контакт неподвижный к ВТ-35, 5ФБ.552.005 </v>
      </c>
      <c r="K75" s="126"/>
      <c r="L75" s="126"/>
      <c r="M75" s="124" t="str">
        <f t="shared" si="13"/>
        <v>шт</v>
      </c>
      <c r="N75" s="36">
        <f t="shared" si="14"/>
        <v>2139.5</v>
      </c>
      <c r="O75" s="31"/>
      <c r="P75" s="53">
        <f t="shared" si="15"/>
        <v>12</v>
      </c>
      <c r="Q75" s="49">
        <f t="shared" si="12"/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26.25" customHeight="1" thickBot="1" x14ac:dyDescent="0.3">
      <c r="A76" s="6"/>
      <c r="B76" s="29">
        <v>35</v>
      </c>
      <c r="C76" s="55" t="s">
        <v>71</v>
      </c>
      <c r="D76" s="57" t="s">
        <v>18</v>
      </c>
      <c r="E76" s="58">
        <f t="shared" si="10"/>
        <v>6913.5</v>
      </c>
      <c r="F76" s="56">
        <v>48</v>
      </c>
      <c r="G76" s="59">
        <v>331848</v>
      </c>
      <c r="H76" s="1"/>
      <c r="I76" s="32">
        <f t="shared" si="11"/>
        <v>35</v>
      </c>
      <c r="J76" s="123" t="str">
        <f t="shared" si="5"/>
        <v>Контакт нижний (630)  к МКП-110, 5БП.551.755-01</v>
      </c>
      <c r="K76" s="126"/>
      <c r="L76" s="126"/>
      <c r="M76" s="124" t="str">
        <f t="shared" si="13"/>
        <v>шт</v>
      </c>
      <c r="N76" s="36">
        <f t="shared" si="14"/>
        <v>6913.5</v>
      </c>
      <c r="O76" s="31"/>
      <c r="P76" s="53">
        <f t="shared" si="15"/>
        <v>48</v>
      </c>
      <c r="Q76" s="49">
        <f t="shared" si="12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26.25" customHeight="1" thickBot="1" x14ac:dyDescent="0.3">
      <c r="A77" s="6"/>
      <c r="B77" s="29">
        <v>36</v>
      </c>
      <c r="C77" s="55" t="s">
        <v>110</v>
      </c>
      <c r="D77" s="57" t="s">
        <v>18</v>
      </c>
      <c r="E77" s="58">
        <f t="shared" si="10"/>
        <v>11881.832857142857</v>
      </c>
      <c r="F77" s="56">
        <v>7</v>
      </c>
      <c r="G77" s="59">
        <v>83172.83</v>
      </c>
      <c r="H77" s="1"/>
      <c r="I77" s="32">
        <f t="shared" si="11"/>
        <v>36</v>
      </c>
      <c r="J77" s="123" t="str">
        <f t="shared" si="5"/>
        <v>Контакт подвижный  к  МКП-110, 5СЯ.551.194</v>
      </c>
      <c r="K77" s="126"/>
      <c r="L77" s="126"/>
      <c r="M77" s="124" t="str">
        <f t="shared" si="13"/>
        <v>шт</v>
      </c>
      <c r="N77" s="36">
        <f t="shared" si="14"/>
        <v>11881.832857142857</v>
      </c>
      <c r="O77" s="31"/>
      <c r="P77" s="53">
        <f t="shared" si="15"/>
        <v>7</v>
      </c>
      <c r="Q77" s="49">
        <f t="shared" si="12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26.25" customHeight="1" thickBot="1" x14ac:dyDescent="0.3">
      <c r="A78" s="6"/>
      <c r="B78" s="29">
        <v>37</v>
      </c>
      <c r="C78" s="55" t="s">
        <v>150</v>
      </c>
      <c r="D78" s="57" t="s">
        <v>18</v>
      </c>
      <c r="E78" s="58">
        <f t="shared" si="10"/>
        <v>8333.33</v>
      </c>
      <c r="F78" s="56">
        <v>3</v>
      </c>
      <c r="G78" s="59">
        <v>24999.99</v>
      </c>
      <c r="H78" s="1"/>
      <c r="I78" s="32">
        <f t="shared" si="11"/>
        <v>37</v>
      </c>
      <c r="J78" s="123" t="str">
        <f t="shared" si="5"/>
        <v>Контакт подвижный (1250)   к ВМТ, 5СЯ.551.226</v>
      </c>
      <c r="K78" s="126"/>
      <c r="L78" s="126"/>
      <c r="M78" s="124" t="str">
        <f t="shared" si="13"/>
        <v>шт</v>
      </c>
      <c r="N78" s="36">
        <f t="shared" si="14"/>
        <v>8333.33</v>
      </c>
      <c r="O78" s="31"/>
      <c r="P78" s="53">
        <f t="shared" si="15"/>
        <v>3</v>
      </c>
      <c r="Q78" s="49">
        <f t="shared" si="12"/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26.25" customHeight="1" thickBot="1" x14ac:dyDescent="0.3">
      <c r="A79" s="6"/>
      <c r="B79" s="29">
        <v>38</v>
      </c>
      <c r="C79" s="55" t="s">
        <v>42</v>
      </c>
      <c r="D79" s="57" t="s">
        <v>18</v>
      </c>
      <c r="E79" s="58">
        <f t="shared" si="10"/>
        <v>2108.333076923077</v>
      </c>
      <c r="F79" s="56">
        <v>26</v>
      </c>
      <c r="G79" s="59">
        <v>54816.66</v>
      </c>
      <c r="H79" s="1"/>
      <c r="I79" s="32">
        <f t="shared" si="11"/>
        <v>38</v>
      </c>
      <c r="J79" s="123" t="str">
        <f t="shared" si="5"/>
        <v>Контакт подвижный к ВТД-35, ВТ-35, ВИЕЦ.685.174.002</v>
      </c>
      <c r="K79" s="126"/>
      <c r="L79" s="126"/>
      <c r="M79" s="124" t="str">
        <f t="shared" si="13"/>
        <v>шт</v>
      </c>
      <c r="N79" s="36">
        <f t="shared" si="14"/>
        <v>2108.333076923077</v>
      </c>
      <c r="O79" s="31"/>
      <c r="P79" s="53">
        <f t="shared" si="15"/>
        <v>26</v>
      </c>
      <c r="Q79" s="49">
        <f t="shared" si="12"/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26.25" customHeight="1" thickBot="1" x14ac:dyDescent="0.3">
      <c r="A80" s="6"/>
      <c r="B80" s="29">
        <v>39</v>
      </c>
      <c r="C80" s="55" t="s">
        <v>72</v>
      </c>
      <c r="D80" s="57" t="s">
        <v>18</v>
      </c>
      <c r="E80" s="58">
        <f t="shared" si="10"/>
        <v>3889.42</v>
      </c>
      <c r="F80" s="56">
        <v>3</v>
      </c>
      <c r="G80" s="59">
        <v>11668.26</v>
      </c>
      <c r="H80" s="1"/>
      <c r="I80" s="32">
        <f t="shared" si="11"/>
        <v>39</v>
      </c>
      <c r="J80" s="123" t="str">
        <f t="shared" si="5"/>
        <v>Контакт розеточный в сборе с нижней крышкой к ВПМ-10, ВЕЮИ.685.161.001</v>
      </c>
      <c r="K80" s="126"/>
      <c r="L80" s="126"/>
      <c r="M80" s="124" t="str">
        <f t="shared" si="13"/>
        <v>шт</v>
      </c>
      <c r="N80" s="36">
        <f t="shared" si="14"/>
        <v>3889.42</v>
      </c>
      <c r="O80" s="31"/>
      <c r="P80" s="53">
        <f t="shared" si="15"/>
        <v>3</v>
      </c>
      <c r="Q80" s="49">
        <f t="shared" si="12"/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26.25" customHeight="1" thickBot="1" x14ac:dyDescent="0.3">
      <c r="A81" s="6"/>
      <c r="B81" s="29">
        <v>40</v>
      </c>
      <c r="C81" s="55" t="s">
        <v>131</v>
      </c>
      <c r="D81" s="57" t="s">
        <v>18</v>
      </c>
      <c r="E81" s="58">
        <f t="shared" si="10"/>
        <v>9415.5400000000009</v>
      </c>
      <c r="F81" s="56">
        <v>2</v>
      </c>
      <c r="G81" s="59">
        <v>18831.080000000002</v>
      </c>
      <c r="H81" s="1"/>
      <c r="I81" s="32">
        <f t="shared" si="11"/>
        <v>40</v>
      </c>
      <c r="J81" s="123" t="str">
        <f t="shared" si="5"/>
        <v>Контакт розеточный для ВК-10, ВЕЮИ.685.122.002</v>
      </c>
      <c r="K81" s="126"/>
      <c r="L81" s="126"/>
      <c r="M81" s="124" t="str">
        <f t="shared" si="13"/>
        <v>шт</v>
      </c>
      <c r="N81" s="36">
        <f t="shared" si="14"/>
        <v>9415.5400000000009</v>
      </c>
      <c r="O81" s="31"/>
      <c r="P81" s="53">
        <f t="shared" si="15"/>
        <v>2</v>
      </c>
      <c r="Q81" s="49">
        <f t="shared" si="12"/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6.25" thickBot="1" x14ac:dyDescent="0.3">
      <c r="A82" s="6"/>
      <c r="B82" s="29">
        <v>41</v>
      </c>
      <c r="C82" s="55" t="s">
        <v>73</v>
      </c>
      <c r="D82" s="57" t="s">
        <v>18</v>
      </c>
      <c r="E82" s="58">
        <f t="shared" si="10"/>
        <v>5401</v>
      </c>
      <c r="F82" s="56">
        <v>6</v>
      </c>
      <c r="G82" s="59">
        <v>32406</v>
      </c>
      <c r="H82" s="1"/>
      <c r="I82" s="32">
        <f t="shared" si="11"/>
        <v>41</v>
      </c>
      <c r="J82" s="123" t="str">
        <f t="shared" si="5"/>
        <v>Контакт розеточный для ВМГ-10, 5ВУ.551.096</v>
      </c>
      <c r="K82" s="126"/>
      <c r="L82" s="126"/>
      <c r="M82" s="124" t="str">
        <f t="shared" si="13"/>
        <v>шт</v>
      </c>
      <c r="N82" s="36">
        <f t="shared" si="14"/>
        <v>5401</v>
      </c>
      <c r="O82" s="31"/>
      <c r="P82" s="53">
        <f t="shared" si="15"/>
        <v>6</v>
      </c>
      <c r="Q82" s="49">
        <f t="shared" si="12"/>
        <v>0</v>
      </c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6.25" customHeight="1" thickBot="1" x14ac:dyDescent="0.3">
      <c r="A83" s="6"/>
      <c r="B83" s="29">
        <v>42</v>
      </c>
      <c r="C83" s="55" t="s">
        <v>74</v>
      </c>
      <c r="D83" s="57" t="s">
        <v>18</v>
      </c>
      <c r="E83" s="58">
        <f t="shared" si="10"/>
        <v>4873</v>
      </c>
      <c r="F83" s="56">
        <v>12</v>
      </c>
      <c r="G83" s="59">
        <v>58476</v>
      </c>
      <c r="H83" s="1"/>
      <c r="I83" s="32">
        <f t="shared" si="11"/>
        <v>42</v>
      </c>
      <c r="J83" s="123" t="str">
        <f t="shared" si="5"/>
        <v xml:space="preserve">контакт розеточный для ВМГ-133, 5ВУ.551.032 </v>
      </c>
      <c r="K83" s="126"/>
      <c r="L83" s="126"/>
      <c r="M83" s="124" t="str">
        <f t="shared" si="13"/>
        <v>шт</v>
      </c>
      <c r="N83" s="36">
        <f t="shared" si="14"/>
        <v>4873</v>
      </c>
      <c r="O83" s="31"/>
      <c r="P83" s="53">
        <f t="shared" si="15"/>
        <v>12</v>
      </c>
      <c r="Q83" s="49">
        <f t="shared" si="12"/>
        <v>0</v>
      </c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26.25" customHeight="1" thickBot="1" x14ac:dyDescent="0.3">
      <c r="A84" s="6"/>
      <c r="B84" s="29">
        <v>43</v>
      </c>
      <c r="C84" s="55" t="s">
        <v>132</v>
      </c>
      <c r="D84" s="57" t="s">
        <v>18</v>
      </c>
      <c r="E84" s="58">
        <f t="shared" si="10"/>
        <v>5833.333333333333</v>
      </c>
      <c r="F84" s="56">
        <v>24</v>
      </c>
      <c r="G84" s="59">
        <v>140000</v>
      </c>
      <c r="H84" s="1"/>
      <c r="I84" s="32">
        <f t="shared" si="11"/>
        <v>43</v>
      </c>
      <c r="J84" s="123" t="str">
        <f t="shared" si="5"/>
        <v>Контакт средний (1000) к МКП-110, 5БП.551.761</v>
      </c>
      <c r="K84" s="126"/>
      <c r="L84" s="126"/>
      <c r="M84" s="124" t="str">
        <f t="shared" si="13"/>
        <v>шт</v>
      </c>
      <c r="N84" s="36">
        <f t="shared" si="14"/>
        <v>5833.333333333333</v>
      </c>
      <c r="O84" s="31"/>
      <c r="P84" s="53">
        <f t="shared" si="15"/>
        <v>24</v>
      </c>
      <c r="Q84" s="49">
        <f t="shared" si="12"/>
        <v>0</v>
      </c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26.25" thickBot="1" x14ac:dyDescent="0.3">
      <c r="A85" s="6"/>
      <c r="B85" s="29">
        <v>44</v>
      </c>
      <c r="C85" s="55" t="s">
        <v>75</v>
      </c>
      <c r="D85" s="57" t="s">
        <v>18</v>
      </c>
      <c r="E85" s="58">
        <f t="shared" si="10"/>
        <v>8101.5</v>
      </c>
      <c r="F85" s="56">
        <v>12</v>
      </c>
      <c r="G85" s="59">
        <v>97218</v>
      </c>
      <c r="H85" s="1"/>
      <c r="I85" s="32">
        <f t="shared" si="11"/>
        <v>44</v>
      </c>
      <c r="J85" s="123" t="str">
        <f t="shared" si="5"/>
        <v>Контакт средний (630) к МКП-110, 5БП.551.761-01</v>
      </c>
      <c r="K85" s="126"/>
      <c r="L85" s="126"/>
      <c r="M85" s="124" t="str">
        <f t="shared" si="13"/>
        <v>шт</v>
      </c>
      <c r="N85" s="36">
        <f t="shared" si="14"/>
        <v>8101.5</v>
      </c>
      <c r="O85" s="31"/>
      <c r="P85" s="53">
        <f t="shared" si="15"/>
        <v>12</v>
      </c>
      <c r="Q85" s="49">
        <f t="shared" si="12"/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thickBot="1" x14ac:dyDescent="0.3">
      <c r="A86" s="6"/>
      <c r="B86" s="29">
        <v>45</v>
      </c>
      <c r="C86" s="55" t="s">
        <v>174</v>
      </c>
      <c r="D86" s="57" t="s">
        <v>18</v>
      </c>
      <c r="E86" s="58">
        <f t="shared" si="10"/>
        <v>470.7833333333333</v>
      </c>
      <c r="F86" s="56">
        <v>48</v>
      </c>
      <c r="G86" s="59">
        <v>22597.599999999999</v>
      </c>
      <c r="H86" s="1"/>
      <c r="I86" s="32">
        <f t="shared" si="11"/>
        <v>45</v>
      </c>
      <c r="J86" s="123" t="str">
        <f t="shared" si="5"/>
        <v>Ламель, 5ВУ.572.002.01</v>
      </c>
      <c r="K86" s="126"/>
      <c r="L86" s="126"/>
      <c r="M86" s="124" t="str">
        <f t="shared" si="13"/>
        <v>шт</v>
      </c>
      <c r="N86" s="36">
        <f t="shared" si="14"/>
        <v>470.7833333333333</v>
      </c>
      <c r="O86" s="31"/>
      <c r="P86" s="53">
        <f t="shared" si="15"/>
        <v>48</v>
      </c>
      <c r="Q86" s="49">
        <f t="shared" si="12"/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26.25" customHeight="1" thickBot="1" x14ac:dyDescent="0.3">
      <c r="A87" s="6"/>
      <c r="B87" s="29">
        <v>46</v>
      </c>
      <c r="C87" s="55" t="s">
        <v>134</v>
      </c>
      <c r="D87" s="57" t="s">
        <v>18</v>
      </c>
      <c r="E87" s="58">
        <f t="shared" si="10"/>
        <v>470.78333333333336</v>
      </c>
      <c r="F87" s="56">
        <v>15</v>
      </c>
      <c r="G87" s="59">
        <v>7061.75</v>
      </c>
      <c r="H87" s="1"/>
      <c r="I87" s="32">
        <f t="shared" si="11"/>
        <v>46</v>
      </c>
      <c r="J87" s="123" t="str">
        <f t="shared" si="5"/>
        <v>Ламель   к  ВМПЭ-1-630-1600   (1000), 5БП.572.011-01</v>
      </c>
      <c r="K87" s="126"/>
      <c r="L87" s="126"/>
      <c r="M87" s="124" t="str">
        <f t="shared" si="13"/>
        <v>шт</v>
      </c>
      <c r="N87" s="36">
        <f t="shared" si="14"/>
        <v>470.78333333333336</v>
      </c>
      <c r="O87" s="31"/>
      <c r="P87" s="53">
        <f t="shared" si="15"/>
        <v>15</v>
      </c>
      <c r="Q87" s="49">
        <f t="shared" si="12"/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26.25" thickBot="1" x14ac:dyDescent="0.3">
      <c r="A88" s="6"/>
      <c r="B88" s="29">
        <v>47</v>
      </c>
      <c r="C88" s="55" t="s">
        <v>175</v>
      </c>
      <c r="D88" s="57" t="s">
        <v>18</v>
      </c>
      <c r="E88" s="58">
        <f t="shared" si="10"/>
        <v>529.625</v>
      </c>
      <c r="F88" s="56">
        <v>18</v>
      </c>
      <c r="G88" s="59">
        <v>9533.25</v>
      </c>
      <c r="H88" s="1"/>
      <c r="I88" s="32">
        <f t="shared" si="11"/>
        <v>47</v>
      </c>
      <c r="J88" s="123" t="str">
        <f t="shared" si="5"/>
        <v>Ламель  к  ВМПЭ-10-2630-1600   (1600), 5БП.572.009</v>
      </c>
      <c r="K88" s="126"/>
      <c r="L88" s="126"/>
      <c r="M88" s="124" t="str">
        <f t="shared" si="13"/>
        <v>шт</v>
      </c>
      <c r="N88" s="36">
        <f t="shared" si="14"/>
        <v>529.625</v>
      </c>
      <c r="O88" s="31"/>
      <c r="P88" s="53">
        <f t="shared" si="15"/>
        <v>18</v>
      </c>
      <c r="Q88" s="49">
        <f t="shared" si="12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26.25" customHeight="1" thickBot="1" x14ac:dyDescent="0.3">
      <c r="A89" s="6"/>
      <c r="B89" s="29">
        <v>48</v>
      </c>
      <c r="C89" s="55" t="s">
        <v>176</v>
      </c>
      <c r="D89" s="57" t="s">
        <v>18</v>
      </c>
      <c r="E89" s="58">
        <f t="shared" si="10"/>
        <v>470.7833333333333</v>
      </c>
      <c r="F89" s="56">
        <v>6</v>
      </c>
      <c r="G89" s="59">
        <v>2824.7</v>
      </c>
      <c r="H89" s="1"/>
      <c r="I89" s="32">
        <f t="shared" si="11"/>
        <v>48</v>
      </c>
      <c r="J89" s="123" t="str">
        <f t="shared" si="5"/>
        <v>Ламель (630) к ВМПЭ-10-630-1600, 5БП.572.011</v>
      </c>
      <c r="K89" s="126"/>
      <c r="L89" s="126"/>
      <c r="M89" s="124" t="str">
        <f t="shared" si="13"/>
        <v>шт</v>
      </c>
      <c r="N89" s="36">
        <f t="shared" si="14"/>
        <v>470.7833333333333</v>
      </c>
      <c r="O89" s="31"/>
      <c r="P89" s="53">
        <f t="shared" si="15"/>
        <v>6</v>
      </c>
      <c r="Q89" s="49">
        <f t="shared" si="12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26.25" customHeight="1" thickBot="1" x14ac:dyDescent="0.3">
      <c r="A90" s="6"/>
      <c r="B90" s="29">
        <v>49</v>
      </c>
      <c r="C90" s="55" t="s">
        <v>76</v>
      </c>
      <c r="D90" s="57" t="s">
        <v>18</v>
      </c>
      <c r="E90" s="58">
        <f t="shared" si="10"/>
        <v>605</v>
      </c>
      <c r="F90" s="56">
        <v>36</v>
      </c>
      <c r="G90" s="59">
        <v>21780</v>
      </c>
      <c r="H90" s="1"/>
      <c r="I90" s="32">
        <f t="shared" si="11"/>
        <v>49</v>
      </c>
      <c r="J90" s="123" t="str">
        <f t="shared" si="5"/>
        <v xml:space="preserve">Ламель для ВМГ-10, 5ВУ.572.004 </v>
      </c>
      <c r="K90" s="126"/>
      <c r="L90" s="126"/>
      <c r="M90" s="124" t="str">
        <f t="shared" si="13"/>
        <v>шт</v>
      </c>
      <c r="N90" s="36">
        <f t="shared" si="14"/>
        <v>605</v>
      </c>
      <c r="O90" s="31"/>
      <c r="P90" s="53">
        <f t="shared" si="15"/>
        <v>36</v>
      </c>
      <c r="Q90" s="49">
        <f t="shared" si="12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26.25" customHeight="1" thickBot="1" x14ac:dyDescent="0.3">
      <c r="A91" s="6"/>
      <c r="B91" s="29">
        <v>50</v>
      </c>
      <c r="C91" s="55" t="s">
        <v>77</v>
      </c>
      <c r="D91" s="57" t="s">
        <v>18</v>
      </c>
      <c r="E91" s="58">
        <f t="shared" si="10"/>
        <v>17600</v>
      </c>
      <c r="F91" s="56">
        <v>1</v>
      </c>
      <c r="G91" s="59">
        <v>17600</v>
      </c>
      <c r="H91" s="1"/>
      <c r="I91" s="32">
        <f t="shared" si="11"/>
        <v>50</v>
      </c>
      <c r="J91" s="123" t="str">
        <f t="shared" si="5"/>
        <v xml:space="preserve">Лебедка съемная 6БП.773.006  для ВМД-35, 6БП.773.006 </v>
      </c>
      <c r="K91" s="126"/>
      <c r="L91" s="126"/>
      <c r="M91" s="124" t="str">
        <f t="shared" si="13"/>
        <v>шт</v>
      </c>
      <c r="N91" s="36">
        <f t="shared" si="14"/>
        <v>17600</v>
      </c>
      <c r="O91" s="31"/>
      <c r="P91" s="53">
        <f t="shared" si="15"/>
        <v>1</v>
      </c>
      <c r="Q91" s="49">
        <f t="shared" si="12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39" customHeight="1" thickBot="1" x14ac:dyDescent="0.3">
      <c r="A92" s="6"/>
      <c r="B92" s="29">
        <v>51</v>
      </c>
      <c r="C92" s="55" t="s">
        <v>168</v>
      </c>
      <c r="D92" s="57" t="s">
        <v>18</v>
      </c>
      <c r="E92" s="58">
        <f t="shared" si="10"/>
        <v>108.17</v>
      </c>
      <c r="F92" s="56">
        <v>2</v>
      </c>
      <c r="G92" s="60">
        <v>216.34</v>
      </c>
      <c r="H92" s="1"/>
      <c r="I92" s="32">
        <f t="shared" si="11"/>
        <v>51</v>
      </c>
      <c r="J92" s="123" t="str">
        <f t="shared" si="5"/>
        <v>Манжета 8СЯ.373.017 к ВМТ</v>
      </c>
      <c r="K92" s="126"/>
      <c r="L92" s="126"/>
      <c r="M92" s="124" t="str">
        <f t="shared" si="13"/>
        <v>шт</v>
      </c>
      <c r="N92" s="36">
        <f t="shared" si="14"/>
        <v>108.17</v>
      </c>
      <c r="O92" s="25"/>
      <c r="P92" s="53">
        <f t="shared" si="15"/>
        <v>2</v>
      </c>
      <c r="Q92" s="49">
        <f t="shared" si="12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39" customHeight="1" thickBot="1" x14ac:dyDescent="0.3">
      <c r="A93" s="6"/>
      <c r="B93" s="29">
        <v>52</v>
      </c>
      <c r="C93" s="55" t="s">
        <v>169</v>
      </c>
      <c r="D93" s="57" t="s">
        <v>18</v>
      </c>
      <c r="E93" s="58">
        <f t="shared" si="10"/>
        <v>2247.6666666666665</v>
      </c>
      <c r="F93" s="56">
        <v>3</v>
      </c>
      <c r="G93" s="59">
        <v>6743</v>
      </c>
      <c r="H93" s="1"/>
      <c r="I93" s="32">
        <f t="shared" si="11"/>
        <v>52</v>
      </c>
      <c r="J93" s="123" t="str">
        <f t="shared" si="5"/>
        <v>Маслоуказатель к С-35, 6БП.349.105</v>
      </c>
      <c r="K93" s="126"/>
      <c r="L93" s="126"/>
      <c r="M93" s="124" t="str">
        <f t="shared" si="13"/>
        <v>шт</v>
      </c>
      <c r="N93" s="36">
        <f t="shared" si="14"/>
        <v>2247.6666666666665</v>
      </c>
      <c r="O93" s="25"/>
      <c r="P93" s="53">
        <f t="shared" si="15"/>
        <v>3</v>
      </c>
      <c r="Q93" s="49">
        <f t="shared" si="12"/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39" customHeight="1" thickBot="1" x14ac:dyDescent="0.3">
      <c r="A94" s="6"/>
      <c r="B94" s="29">
        <v>53</v>
      </c>
      <c r="C94" s="55" t="s">
        <v>44</v>
      </c>
      <c r="D94" s="57" t="s">
        <v>18</v>
      </c>
      <c r="E94" s="58">
        <f t="shared" si="10"/>
        <v>2108.3333333333335</v>
      </c>
      <c r="F94" s="56">
        <v>6</v>
      </c>
      <c r="G94" s="59">
        <v>12650</v>
      </c>
      <c r="H94" s="1"/>
      <c r="I94" s="32">
        <f t="shared" si="11"/>
        <v>53</v>
      </c>
      <c r="J94" s="123" t="str">
        <f t="shared" si="5"/>
        <v>Маслоуказатель к  МКП-110, У-110, 6БП.349.008</v>
      </c>
      <c r="K94" s="126"/>
      <c r="L94" s="126"/>
      <c r="M94" s="124" t="str">
        <f t="shared" si="13"/>
        <v>шт</v>
      </c>
      <c r="N94" s="36">
        <f t="shared" si="14"/>
        <v>2108.3333333333335</v>
      </c>
      <c r="O94" s="25"/>
      <c r="P94" s="53">
        <f t="shared" si="15"/>
        <v>6</v>
      </c>
      <c r="Q94" s="49">
        <f t="shared" si="12"/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26.25" thickBot="1" x14ac:dyDescent="0.3">
      <c r="A95" s="6"/>
      <c r="B95" s="29">
        <v>54</v>
      </c>
      <c r="C95" s="55" t="s">
        <v>78</v>
      </c>
      <c r="D95" s="57" t="s">
        <v>18</v>
      </c>
      <c r="E95" s="58">
        <f t="shared" si="10"/>
        <v>1620.66625</v>
      </c>
      <c r="F95" s="56">
        <v>8</v>
      </c>
      <c r="G95" s="59">
        <v>12965.33</v>
      </c>
      <c r="H95" s="1"/>
      <c r="I95" s="32">
        <f t="shared" si="11"/>
        <v>54</v>
      </c>
      <c r="J95" s="123" t="str">
        <f t="shared" si="5"/>
        <v>Маслоуказатель к ВМП-10, 6СЯ.349.003</v>
      </c>
      <c r="K95" s="126"/>
      <c r="L95" s="126"/>
      <c r="M95" s="124" t="str">
        <f t="shared" si="13"/>
        <v>шт</v>
      </c>
      <c r="N95" s="36">
        <f t="shared" si="14"/>
        <v>1620.66625</v>
      </c>
      <c r="O95" s="25"/>
      <c r="P95" s="53">
        <f t="shared" si="15"/>
        <v>8</v>
      </c>
      <c r="Q95" s="49">
        <f t="shared" si="12"/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26.25" customHeight="1" thickBot="1" x14ac:dyDescent="0.3">
      <c r="A96" s="6"/>
      <c r="B96" s="29">
        <v>55</v>
      </c>
      <c r="C96" s="55" t="s">
        <v>177</v>
      </c>
      <c r="D96" s="57" t="s">
        <v>18</v>
      </c>
      <c r="E96" s="58">
        <f t="shared" si="10"/>
        <v>23538.87</v>
      </c>
      <c r="F96" s="56">
        <v>1</v>
      </c>
      <c r="G96" s="59">
        <v>23538.87</v>
      </c>
      <c r="H96" s="1"/>
      <c r="I96" s="32">
        <f t="shared" si="11"/>
        <v>55</v>
      </c>
      <c r="J96" s="123" t="str">
        <f t="shared" si="5"/>
        <v>Маслоуказатель стрелочный, МС-2-720</v>
      </c>
      <c r="K96" s="126"/>
      <c r="L96" s="126"/>
      <c r="M96" s="124" t="str">
        <f t="shared" si="13"/>
        <v>шт</v>
      </c>
      <c r="N96" s="36">
        <f t="shared" si="14"/>
        <v>23538.87</v>
      </c>
      <c r="O96" s="25"/>
      <c r="P96" s="53">
        <f t="shared" si="15"/>
        <v>1</v>
      </c>
      <c r="Q96" s="49">
        <f t="shared" si="12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26.25" customHeight="1" thickBot="1" x14ac:dyDescent="0.3">
      <c r="A97" s="6"/>
      <c r="B97" s="29">
        <v>56</v>
      </c>
      <c r="C97" s="55" t="s">
        <v>117</v>
      </c>
      <c r="D97" s="57" t="s">
        <v>18</v>
      </c>
      <c r="E97" s="58">
        <f t="shared" si="10"/>
        <v>23224.67</v>
      </c>
      <c r="F97" s="56">
        <v>1</v>
      </c>
      <c r="G97" s="59">
        <v>23224.67</v>
      </c>
      <c r="H97" s="1"/>
      <c r="I97" s="32">
        <f t="shared" si="11"/>
        <v>56</v>
      </c>
      <c r="J97" s="123" t="str">
        <f t="shared" si="5"/>
        <v>Маслоуказатель стрелочный, МС-2-560</v>
      </c>
      <c r="K97" s="126"/>
      <c r="L97" s="126"/>
      <c r="M97" s="124" t="str">
        <f t="shared" si="13"/>
        <v>шт</v>
      </c>
      <c r="N97" s="36">
        <f t="shared" si="14"/>
        <v>23224.67</v>
      </c>
      <c r="O97" s="25"/>
      <c r="P97" s="53">
        <f t="shared" si="15"/>
        <v>1</v>
      </c>
      <c r="Q97" s="49">
        <f t="shared" si="12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26.25" customHeight="1" thickBot="1" x14ac:dyDescent="0.3">
      <c r="A98" s="6"/>
      <c r="B98" s="29">
        <v>57</v>
      </c>
      <c r="C98" s="55" t="s">
        <v>45</v>
      </c>
      <c r="D98" s="57" t="s">
        <v>18</v>
      </c>
      <c r="E98" s="58">
        <f t="shared" si="10"/>
        <v>302.5</v>
      </c>
      <c r="F98" s="56">
        <v>3</v>
      </c>
      <c r="G98" s="60">
        <v>907.5</v>
      </c>
      <c r="H98" s="1"/>
      <c r="I98" s="32">
        <f t="shared" si="11"/>
        <v>57</v>
      </c>
      <c r="J98" s="123" t="str">
        <f t="shared" si="5"/>
        <v>Маслоуказатель, ВК-10,ВКЭ-10, 8КА.441.032</v>
      </c>
      <c r="K98" s="126"/>
      <c r="L98" s="126"/>
      <c r="M98" s="124" t="str">
        <f t="shared" si="13"/>
        <v>шт</v>
      </c>
      <c r="N98" s="36">
        <f t="shared" si="14"/>
        <v>302.5</v>
      </c>
      <c r="O98" s="25"/>
      <c r="P98" s="53">
        <f t="shared" si="15"/>
        <v>3</v>
      </c>
      <c r="Q98" s="49">
        <f t="shared" si="12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39" thickBot="1" x14ac:dyDescent="0.3">
      <c r="A99" s="6"/>
      <c r="B99" s="29">
        <v>58</v>
      </c>
      <c r="C99" s="55" t="s">
        <v>46</v>
      </c>
      <c r="D99" s="57" t="s">
        <v>18</v>
      </c>
      <c r="E99" s="58">
        <f t="shared" si="10"/>
        <v>432.66666666666669</v>
      </c>
      <c r="F99" s="56">
        <v>24</v>
      </c>
      <c r="G99" s="59">
        <v>10384</v>
      </c>
      <c r="H99" s="1"/>
      <c r="I99" s="32">
        <f t="shared" si="11"/>
        <v>58</v>
      </c>
      <c r="J99" s="123" t="str">
        <f t="shared" si="5"/>
        <v>Нагреватель  к МКП-110, У-110-2000-40, 6СЯ.319.022 (ТЭН-240Б-13/1,6И220</v>
      </c>
      <c r="K99" s="126"/>
      <c r="L99" s="126"/>
      <c r="M99" s="124" t="str">
        <f t="shared" si="13"/>
        <v>шт</v>
      </c>
      <c r="N99" s="36">
        <f t="shared" si="14"/>
        <v>432.66666666666669</v>
      </c>
      <c r="O99" s="25"/>
      <c r="P99" s="53">
        <f t="shared" si="15"/>
        <v>24</v>
      </c>
      <c r="Q99" s="49">
        <f t="shared" si="12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26.25" customHeight="1" thickBot="1" x14ac:dyDescent="0.3">
      <c r="A100" s="6"/>
      <c r="B100" s="29">
        <v>59</v>
      </c>
      <c r="C100" s="55" t="s">
        <v>47</v>
      </c>
      <c r="D100" s="57" t="s">
        <v>18</v>
      </c>
      <c r="E100" s="58">
        <f t="shared" si="10"/>
        <v>302.5</v>
      </c>
      <c r="F100" s="56">
        <v>11</v>
      </c>
      <c r="G100" s="59">
        <v>3327.5</v>
      </c>
      <c r="H100" s="1"/>
      <c r="I100" s="32">
        <f t="shared" si="11"/>
        <v>59</v>
      </c>
      <c r="J100" s="123" t="str">
        <f t="shared" si="5"/>
        <v>Нагреватель к ВМТ-110/220-25, ВМТ-110/220-40, 6СЯ.319.032 (ТЭН 60А 13/0,63 127)</v>
      </c>
      <c r="K100" s="126"/>
      <c r="L100" s="126"/>
      <c r="M100" s="124" t="str">
        <f t="shared" si="13"/>
        <v>шт</v>
      </c>
      <c r="N100" s="36">
        <f t="shared" si="14"/>
        <v>302.5</v>
      </c>
      <c r="O100" s="25"/>
      <c r="P100" s="53">
        <f t="shared" si="15"/>
        <v>11</v>
      </c>
      <c r="Q100" s="49">
        <f t="shared" si="12"/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26.25" customHeight="1" thickBot="1" x14ac:dyDescent="0.3">
      <c r="A101" s="6"/>
      <c r="B101" s="29">
        <v>60</v>
      </c>
      <c r="C101" s="55" t="s">
        <v>135</v>
      </c>
      <c r="D101" s="57" t="s">
        <v>18</v>
      </c>
      <c r="E101" s="58">
        <f t="shared" si="10"/>
        <v>176.54149999999998</v>
      </c>
      <c r="F101" s="56">
        <v>40</v>
      </c>
      <c r="G101" s="59">
        <v>7061.66</v>
      </c>
      <c r="H101" s="1"/>
      <c r="I101" s="32">
        <f t="shared" si="11"/>
        <v>60</v>
      </c>
      <c r="J101" s="123" t="str">
        <f t="shared" si="5"/>
        <v>Нагреватель к ВМТ-110/220-25, ВМТ-110/220-40, 6СЯ.319.040 (ТЭН-78А13/0,800127)</v>
      </c>
      <c r="K101" s="126"/>
      <c r="L101" s="126"/>
      <c r="M101" s="124" t="str">
        <f t="shared" si="13"/>
        <v>шт</v>
      </c>
      <c r="N101" s="36">
        <f t="shared" si="14"/>
        <v>176.54149999999998</v>
      </c>
      <c r="O101" s="25"/>
      <c r="P101" s="53">
        <f t="shared" si="15"/>
        <v>40</v>
      </c>
      <c r="Q101" s="49">
        <f t="shared" si="12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39" thickBot="1" x14ac:dyDescent="0.3">
      <c r="A102" s="6"/>
      <c r="B102" s="29">
        <v>61</v>
      </c>
      <c r="C102" s="55" t="s">
        <v>79</v>
      </c>
      <c r="D102" s="57" t="s">
        <v>18</v>
      </c>
      <c r="E102" s="58">
        <f t="shared" si="10"/>
        <v>270.41500000000002</v>
      </c>
      <c r="F102" s="56">
        <v>4</v>
      </c>
      <c r="G102" s="59">
        <v>1081.6600000000001</v>
      </c>
      <c r="H102" s="1"/>
      <c r="I102" s="32">
        <f t="shared" si="11"/>
        <v>61</v>
      </c>
      <c r="J102" s="123" t="str">
        <f t="shared" si="5"/>
        <v>Нагреватель трубчатый к ВМТ-110/220-25, ВМТ-110/220-40, 6СЯ.736.002 (ТЭН-71А 13/0,4 220)</v>
      </c>
      <c r="K102" s="126"/>
      <c r="L102" s="126"/>
      <c r="M102" s="124" t="str">
        <f t="shared" si="13"/>
        <v>шт</v>
      </c>
      <c r="N102" s="36">
        <f t="shared" si="14"/>
        <v>270.41500000000002</v>
      </c>
      <c r="O102" s="25"/>
      <c r="P102" s="53">
        <f t="shared" si="15"/>
        <v>4</v>
      </c>
      <c r="Q102" s="49">
        <f t="shared" si="12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26.25" customHeight="1" thickBot="1" x14ac:dyDescent="0.3">
      <c r="A103" s="6"/>
      <c r="B103" s="29">
        <v>62</v>
      </c>
      <c r="C103" s="55" t="s">
        <v>137</v>
      </c>
      <c r="D103" s="57" t="s">
        <v>18</v>
      </c>
      <c r="E103" s="58">
        <f t="shared" si="10"/>
        <v>3245</v>
      </c>
      <c r="F103" s="56">
        <v>12</v>
      </c>
      <c r="G103" s="59">
        <v>38940</v>
      </c>
      <c r="H103" s="1"/>
      <c r="I103" s="32">
        <f t="shared" si="11"/>
        <v>62</v>
      </c>
      <c r="J103" s="123" t="str">
        <f t="shared" si="5"/>
        <v>Перемычка (к  МКП-110, 5БП.585.146-01 (630)</v>
      </c>
      <c r="K103" s="126"/>
      <c r="L103" s="126"/>
      <c r="M103" s="124" t="str">
        <f t="shared" si="13"/>
        <v>шт</v>
      </c>
      <c r="N103" s="36">
        <f t="shared" si="14"/>
        <v>3245</v>
      </c>
      <c r="O103" s="25"/>
      <c r="P103" s="53">
        <f t="shared" si="15"/>
        <v>12</v>
      </c>
      <c r="Q103" s="49">
        <f t="shared" si="12"/>
        <v>0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26.25" customHeight="1" thickBot="1" x14ac:dyDescent="0.3">
      <c r="A104" s="6"/>
      <c r="B104" s="29">
        <v>63</v>
      </c>
      <c r="C104" s="55" t="s">
        <v>80</v>
      </c>
      <c r="D104" s="57" t="s">
        <v>18</v>
      </c>
      <c r="E104" s="58">
        <f t="shared" si="10"/>
        <v>3889.4164705882354</v>
      </c>
      <c r="F104" s="56">
        <v>17</v>
      </c>
      <c r="G104" s="59">
        <v>66120.08</v>
      </c>
      <c r="H104" s="1"/>
      <c r="I104" s="32">
        <f t="shared" si="11"/>
        <v>63</v>
      </c>
      <c r="J104" s="123" t="str">
        <f t="shared" si="5"/>
        <v>Перемычка к С-35, 5БП.585.145</v>
      </c>
      <c r="K104" s="126"/>
      <c r="L104" s="126"/>
      <c r="M104" s="124" t="str">
        <f t="shared" si="13"/>
        <v>шт</v>
      </c>
      <c r="N104" s="36">
        <f t="shared" si="14"/>
        <v>3889.4164705882354</v>
      </c>
      <c r="O104" s="25"/>
      <c r="P104" s="53">
        <f t="shared" si="15"/>
        <v>17</v>
      </c>
      <c r="Q104" s="49">
        <f t="shared" si="12"/>
        <v>0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26.25" thickBot="1" x14ac:dyDescent="0.3">
      <c r="A105" s="6"/>
      <c r="B105" s="29">
        <v>64</v>
      </c>
      <c r="C105" s="55" t="s">
        <v>187</v>
      </c>
      <c r="D105" s="57" t="s">
        <v>18</v>
      </c>
      <c r="E105" s="58">
        <f t="shared" si="10"/>
        <v>70.583076923076931</v>
      </c>
      <c r="F105" s="56">
        <v>13</v>
      </c>
      <c r="G105" s="60">
        <v>917.58</v>
      </c>
      <c r="H105" s="1"/>
      <c r="I105" s="32">
        <f t="shared" si="11"/>
        <v>64</v>
      </c>
      <c r="J105" s="123" t="str">
        <f t="shared" si="5"/>
        <v>Прокладка  к  ВМПЭ-10-2500-3150, 8БП.155.538</v>
      </c>
      <c r="K105" s="126"/>
      <c r="L105" s="126"/>
      <c r="M105" s="124" t="str">
        <f t="shared" si="13"/>
        <v>шт</v>
      </c>
      <c r="N105" s="36">
        <f t="shared" si="14"/>
        <v>70.583076923076931</v>
      </c>
      <c r="O105" s="25"/>
      <c r="P105" s="53">
        <f t="shared" si="15"/>
        <v>13</v>
      </c>
      <c r="Q105" s="49">
        <f t="shared" si="12"/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26.25" thickBot="1" x14ac:dyDescent="0.3">
      <c r="A106" s="6"/>
      <c r="B106" s="29">
        <v>65</v>
      </c>
      <c r="C106" s="55" t="s">
        <v>138</v>
      </c>
      <c r="D106" s="57" t="s">
        <v>18</v>
      </c>
      <c r="E106" s="58">
        <f t="shared" si="10"/>
        <v>66.667000000000002</v>
      </c>
      <c r="F106" s="56">
        <v>10</v>
      </c>
      <c r="G106" s="60">
        <v>666.67</v>
      </c>
      <c r="H106" s="1"/>
      <c r="I106" s="32">
        <f t="shared" si="11"/>
        <v>65</v>
      </c>
      <c r="J106" s="123" t="str">
        <f t="shared" si="5"/>
        <v>Прокладка к ВМПЭ-10-630-1600-2500А, 8БП.372.281</v>
      </c>
      <c r="K106" s="126"/>
      <c r="L106" s="126"/>
      <c r="M106" s="124" t="str">
        <f t="shared" ref="M106:M137" si="16">D106</f>
        <v>шт</v>
      </c>
      <c r="N106" s="36">
        <f t="shared" ref="N106:N137" si="17">E106</f>
        <v>66.667000000000002</v>
      </c>
      <c r="O106" s="25"/>
      <c r="P106" s="53">
        <f t="shared" ref="P106:P137" si="18">F106</f>
        <v>10</v>
      </c>
      <c r="Q106" s="49">
        <f t="shared" si="12"/>
        <v>0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26.25" customHeight="1" thickBot="1" x14ac:dyDescent="0.3">
      <c r="A107" s="6"/>
      <c r="B107" s="29">
        <v>66</v>
      </c>
      <c r="C107" s="55" t="s">
        <v>139</v>
      </c>
      <c r="D107" s="57" t="s">
        <v>18</v>
      </c>
      <c r="E107" s="58">
        <f t="shared" ref="E107:E143" si="19">G107/F107</f>
        <v>50</v>
      </c>
      <c r="F107" s="56">
        <v>21</v>
      </c>
      <c r="G107" s="59">
        <v>1050</v>
      </c>
      <c r="H107" s="1"/>
      <c r="I107" s="32">
        <f t="shared" ref="I107:I143" si="20">B107</f>
        <v>66</v>
      </c>
      <c r="J107" s="123" t="str">
        <f t="shared" si="5"/>
        <v>Прокладка к ВПМ-10, ВЕЮИ.754.152.020</v>
      </c>
      <c r="K107" s="126"/>
      <c r="L107" s="126"/>
      <c r="M107" s="124" t="str">
        <f t="shared" si="16"/>
        <v>шт</v>
      </c>
      <c r="N107" s="36">
        <f t="shared" si="17"/>
        <v>50</v>
      </c>
      <c r="O107" s="25"/>
      <c r="P107" s="53">
        <f t="shared" si="18"/>
        <v>21</v>
      </c>
      <c r="Q107" s="49">
        <f t="shared" ref="Q107:Q143" si="21">O107*P107</f>
        <v>0</v>
      </c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26.25" customHeight="1" thickBot="1" x14ac:dyDescent="0.3">
      <c r="A108" s="6"/>
      <c r="B108" s="29">
        <v>67</v>
      </c>
      <c r="C108" s="55" t="s">
        <v>102</v>
      </c>
      <c r="D108" s="57" t="s">
        <v>18</v>
      </c>
      <c r="E108" s="58">
        <f t="shared" si="19"/>
        <v>70.584999999999994</v>
      </c>
      <c r="F108" s="56">
        <v>2</v>
      </c>
      <c r="G108" s="60">
        <v>141.16999999999999</v>
      </c>
      <c r="H108" s="1"/>
      <c r="I108" s="32">
        <f t="shared" si="20"/>
        <v>67</v>
      </c>
      <c r="J108" s="123" t="str">
        <f t="shared" si="5"/>
        <v>Прокладка к МКП-35, С-35, ВМТ, У-110, У-220, 8БП.155.022</v>
      </c>
      <c r="K108" s="126"/>
      <c r="L108" s="126"/>
      <c r="M108" s="124" t="str">
        <f t="shared" si="16"/>
        <v>шт</v>
      </c>
      <c r="N108" s="36">
        <f t="shared" si="17"/>
        <v>70.584999999999994</v>
      </c>
      <c r="O108" s="25"/>
      <c r="P108" s="53">
        <f t="shared" si="18"/>
        <v>2</v>
      </c>
      <c r="Q108" s="49">
        <f t="shared" si="21"/>
        <v>0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26.25" customHeight="1" thickBot="1" x14ac:dyDescent="0.3">
      <c r="A109" s="6"/>
      <c r="B109" s="29">
        <v>68</v>
      </c>
      <c r="C109" s="55" t="s">
        <v>178</v>
      </c>
      <c r="D109" s="57" t="s">
        <v>18</v>
      </c>
      <c r="E109" s="58">
        <f t="shared" si="19"/>
        <v>647.32666666666671</v>
      </c>
      <c r="F109" s="56">
        <v>6</v>
      </c>
      <c r="G109" s="59">
        <v>3883.96</v>
      </c>
      <c r="H109" s="1"/>
      <c r="I109" s="32">
        <f t="shared" si="20"/>
        <v>68</v>
      </c>
      <c r="J109" s="123" t="str">
        <f t="shared" si="5"/>
        <v>Прокладка к С-35, 5СЯ.766.128</v>
      </c>
      <c r="K109" s="126"/>
      <c r="L109" s="126"/>
      <c r="M109" s="124" t="str">
        <f t="shared" si="16"/>
        <v>шт</v>
      </c>
      <c r="N109" s="36">
        <f t="shared" si="17"/>
        <v>647.32666666666671</v>
      </c>
      <c r="O109" s="25"/>
      <c r="P109" s="53">
        <f t="shared" si="18"/>
        <v>6</v>
      </c>
      <c r="Q109" s="49">
        <f t="shared" si="21"/>
        <v>0</v>
      </c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26.25" customHeight="1" thickBot="1" x14ac:dyDescent="0.3">
      <c r="A110" s="6"/>
      <c r="B110" s="29">
        <v>69</v>
      </c>
      <c r="C110" s="55" t="s">
        <v>188</v>
      </c>
      <c r="D110" s="57" t="s">
        <v>18</v>
      </c>
      <c r="E110" s="58">
        <f t="shared" si="19"/>
        <v>770</v>
      </c>
      <c r="F110" s="56">
        <v>6</v>
      </c>
      <c r="G110" s="59">
        <v>4620</v>
      </c>
      <c r="H110" s="1"/>
      <c r="I110" s="32">
        <f t="shared" si="20"/>
        <v>69</v>
      </c>
      <c r="J110" s="123" t="str">
        <f t="shared" si="5"/>
        <v>Прокладка к С-35, 5СЯ.766.004</v>
      </c>
      <c r="K110" s="126"/>
      <c r="L110" s="126"/>
      <c r="M110" s="124" t="str">
        <f t="shared" si="16"/>
        <v>шт</v>
      </c>
      <c r="N110" s="36">
        <f t="shared" si="17"/>
        <v>770</v>
      </c>
      <c r="O110" s="25"/>
      <c r="P110" s="53">
        <f t="shared" si="18"/>
        <v>6</v>
      </c>
      <c r="Q110" s="49">
        <f t="shared" si="21"/>
        <v>0</v>
      </c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26.25" customHeight="1" thickBot="1" x14ac:dyDescent="0.3">
      <c r="A111" s="6"/>
      <c r="B111" s="29">
        <v>70</v>
      </c>
      <c r="C111" s="55" t="s">
        <v>179</v>
      </c>
      <c r="D111" s="57" t="s">
        <v>18</v>
      </c>
      <c r="E111" s="58">
        <f t="shared" si="19"/>
        <v>2589.2766666666666</v>
      </c>
      <c r="F111" s="56">
        <v>6</v>
      </c>
      <c r="G111" s="59">
        <v>15535.66</v>
      </c>
      <c r="H111" s="1"/>
      <c r="I111" s="32">
        <f t="shared" si="20"/>
        <v>70</v>
      </c>
      <c r="J111" s="123" t="str">
        <f t="shared" si="5"/>
        <v>Прокладка к С-35, 5СЯ.760.000</v>
      </c>
      <c r="K111" s="126"/>
      <c r="L111" s="126"/>
      <c r="M111" s="124" t="str">
        <f t="shared" si="16"/>
        <v>шт</v>
      </c>
      <c r="N111" s="36">
        <f t="shared" si="17"/>
        <v>2589.2766666666666</v>
      </c>
      <c r="O111" s="25"/>
      <c r="P111" s="53">
        <f t="shared" si="18"/>
        <v>6</v>
      </c>
      <c r="Q111" s="49">
        <f t="shared" si="21"/>
        <v>0</v>
      </c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26.25" thickBot="1" x14ac:dyDescent="0.3">
      <c r="A112" s="6"/>
      <c r="B112" s="29">
        <v>71</v>
      </c>
      <c r="C112" s="55" t="s">
        <v>56</v>
      </c>
      <c r="D112" s="57" t="s">
        <v>18</v>
      </c>
      <c r="E112" s="58">
        <f t="shared" si="19"/>
        <v>1833.3333333333333</v>
      </c>
      <c r="F112" s="56">
        <v>12</v>
      </c>
      <c r="G112" s="59">
        <v>22000</v>
      </c>
      <c r="H112" s="1"/>
      <c r="I112" s="32">
        <f t="shared" si="20"/>
        <v>71</v>
      </c>
      <c r="J112" s="123" t="str">
        <f t="shared" si="5"/>
        <v>Прокладка лаза  к У-110, МКП-110, 8БП.371.127</v>
      </c>
      <c r="K112" s="126"/>
      <c r="L112" s="126"/>
      <c r="M112" s="124" t="str">
        <f t="shared" si="16"/>
        <v>шт</v>
      </c>
      <c r="N112" s="36">
        <f t="shared" si="17"/>
        <v>1833.3333333333333</v>
      </c>
      <c r="O112" s="25"/>
      <c r="P112" s="53">
        <f t="shared" si="18"/>
        <v>12</v>
      </c>
      <c r="Q112" s="49">
        <f t="shared" si="21"/>
        <v>0</v>
      </c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26.25" customHeight="1" thickBot="1" x14ac:dyDescent="0.3">
      <c r="A113" s="6"/>
      <c r="B113" s="29">
        <v>72</v>
      </c>
      <c r="C113" s="55" t="s">
        <v>84</v>
      </c>
      <c r="D113" s="57" t="s">
        <v>18</v>
      </c>
      <c r="E113" s="58">
        <f t="shared" si="19"/>
        <v>70.583399999999997</v>
      </c>
      <c r="F113" s="56">
        <v>50</v>
      </c>
      <c r="G113" s="59">
        <v>3529.17</v>
      </c>
      <c r="H113" s="1"/>
      <c r="I113" s="32">
        <f t="shared" si="20"/>
        <v>72</v>
      </c>
      <c r="J113" s="123" t="str">
        <f t="shared" si="5"/>
        <v>Прокладка маслоуказателя (к ВМП-10, ВМПЭ-10, ВМПП-10), 8КА.371.054</v>
      </c>
      <c r="K113" s="126"/>
      <c r="L113" s="126"/>
      <c r="M113" s="124" t="str">
        <f t="shared" si="16"/>
        <v>шт</v>
      </c>
      <c r="N113" s="36">
        <f t="shared" si="17"/>
        <v>70.583399999999997</v>
      </c>
      <c r="O113" s="25"/>
      <c r="P113" s="53">
        <f t="shared" si="18"/>
        <v>50</v>
      </c>
      <c r="Q113" s="49">
        <f t="shared" si="21"/>
        <v>0</v>
      </c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39" customHeight="1" thickBot="1" x14ac:dyDescent="0.3">
      <c r="A114" s="6"/>
      <c r="B114" s="29">
        <v>73</v>
      </c>
      <c r="C114" s="55" t="s">
        <v>103</v>
      </c>
      <c r="D114" s="57" t="s">
        <v>18</v>
      </c>
      <c r="E114" s="58">
        <f t="shared" si="19"/>
        <v>302.5</v>
      </c>
      <c r="F114" s="56">
        <v>5</v>
      </c>
      <c r="G114" s="59">
        <v>1512.5</v>
      </c>
      <c r="H114" s="1"/>
      <c r="I114" s="32">
        <f t="shared" si="20"/>
        <v>73</v>
      </c>
      <c r="J114" s="123" t="str">
        <f t="shared" si="5"/>
        <v>Пружина к  С-35, 8БП.281.737</v>
      </c>
      <c r="K114" s="126"/>
      <c r="L114" s="126"/>
      <c r="M114" s="124" t="str">
        <f t="shared" si="16"/>
        <v>шт</v>
      </c>
      <c r="N114" s="36">
        <f t="shared" si="17"/>
        <v>302.5</v>
      </c>
      <c r="O114" s="25"/>
      <c r="P114" s="53">
        <f t="shared" si="18"/>
        <v>5</v>
      </c>
      <c r="Q114" s="49">
        <f t="shared" si="21"/>
        <v>0</v>
      </c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thickBot="1" x14ac:dyDescent="0.3">
      <c r="A115" s="6"/>
      <c r="B115" s="29">
        <v>74</v>
      </c>
      <c r="C115" s="55" t="s">
        <v>104</v>
      </c>
      <c r="D115" s="57" t="s">
        <v>18</v>
      </c>
      <c r="E115" s="58">
        <f t="shared" si="19"/>
        <v>216.33333333333334</v>
      </c>
      <c r="F115" s="56">
        <v>3</v>
      </c>
      <c r="G115" s="60">
        <v>649</v>
      </c>
      <c r="H115" s="1"/>
      <c r="I115" s="32">
        <f t="shared" si="20"/>
        <v>74</v>
      </c>
      <c r="J115" s="123" t="str">
        <f t="shared" si="5"/>
        <v>Пружина к С-35, 8БП.281.999</v>
      </c>
      <c r="K115" s="126"/>
      <c r="L115" s="126"/>
      <c r="M115" s="124" t="str">
        <f t="shared" si="16"/>
        <v>шт</v>
      </c>
      <c r="N115" s="36">
        <f t="shared" si="17"/>
        <v>216.33333333333334</v>
      </c>
      <c r="O115" s="25"/>
      <c r="P115" s="53">
        <f t="shared" si="18"/>
        <v>3</v>
      </c>
      <c r="Q115" s="49">
        <f t="shared" si="21"/>
        <v>0</v>
      </c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thickBot="1" x14ac:dyDescent="0.3">
      <c r="A116" s="6"/>
      <c r="B116" s="29">
        <v>75</v>
      </c>
      <c r="C116" s="55" t="s">
        <v>105</v>
      </c>
      <c r="D116" s="57" t="s">
        <v>18</v>
      </c>
      <c r="E116" s="58">
        <f t="shared" si="19"/>
        <v>275</v>
      </c>
      <c r="F116" s="56">
        <v>3</v>
      </c>
      <c r="G116" s="60">
        <v>825</v>
      </c>
      <c r="H116" s="1"/>
      <c r="I116" s="32">
        <f t="shared" si="20"/>
        <v>75</v>
      </c>
      <c r="J116" s="123" t="str">
        <f t="shared" si="5"/>
        <v>Пружина к С-35, 8БП.281.736</v>
      </c>
      <c r="K116" s="126"/>
      <c r="L116" s="126"/>
      <c r="M116" s="124" t="str">
        <f t="shared" si="16"/>
        <v>шт</v>
      </c>
      <c r="N116" s="36">
        <f t="shared" si="17"/>
        <v>275</v>
      </c>
      <c r="O116" s="25"/>
      <c r="P116" s="53">
        <f t="shared" si="18"/>
        <v>3</v>
      </c>
      <c r="Q116" s="49">
        <f t="shared" si="21"/>
        <v>0</v>
      </c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26.25" thickBot="1" x14ac:dyDescent="0.3">
      <c r="A117" s="6"/>
      <c r="B117" s="29">
        <v>76</v>
      </c>
      <c r="C117" s="55" t="s">
        <v>180</v>
      </c>
      <c r="D117" s="57" t="s">
        <v>18</v>
      </c>
      <c r="E117" s="58">
        <f t="shared" si="19"/>
        <v>21308.8325</v>
      </c>
      <c r="F117" s="56">
        <v>4</v>
      </c>
      <c r="G117" s="59">
        <v>85235.33</v>
      </c>
      <c r="H117" s="1"/>
      <c r="I117" s="32">
        <f t="shared" si="20"/>
        <v>76</v>
      </c>
      <c r="J117" s="123" t="str">
        <f t="shared" si="5"/>
        <v>Ремкомплект ВМТ-110-25, РТИ РК-2 "П"</v>
      </c>
      <c r="K117" s="126"/>
      <c r="L117" s="126"/>
      <c r="M117" s="124" t="str">
        <f t="shared" si="16"/>
        <v>шт</v>
      </c>
      <c r="N117" s="36">
        <f t="shared" si="17"/>
        <v>21308.8325</v>
      </c>
      <c r="O117" s="25"/>
      <c r="P117" s="53">
        <f t="shared" si="18"/>
        <v>4</v>
      </c>
      <c r="Q117" s="49">
        <f t="shared" si="21"/>
        <v>0</v>
      </c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26.25" thickBot="1" x14ac:dyDescent="0.3">
      <c r="A118" s="6"/>
      <c r="B118" s="29">
        <v>77</v>
      </c>
      <c r="C118" s="55" t="s">
        <v>85</v>
      </c>
      <c r="D118" s="57" t="s">
        <v>18</v>
      </c>
      <c r="E118" s="58">
        <f t="shared" si="19"/>
        <v>1491.4169047619048</v>
      </c>
      <c r="F118" s="56">
        <v>42</v>
      </c>
      <c r="G118" s="59">
        <v>62639.51</v>
      </c>
      <c r="H118" s="1"/>
      <c r="I118" s="32">
        <f t="shared" si="20"/>
        <v>77</v>
      </c>
      <c r="J118" s="123" t="str">
        <f t="shared" si="5"/>
        <v xml:space="preserve">Свеча (контакт) к МКП-110, 8БП.551.347 </v>
      </c>
      <c r="K118" s="126"/>
      <c r="L118" s="126"/>
      <c r="M118" s="124" t="str">
        <f t="shared" si="16"/>
        <v>шт</v>
      </c>
      <c r="N118" s="36">
        <f t="shared" si="17"/>
        <v>1491.4169047619048</v>
      </c>
      <c r="O118" s="25"/>
      <c r="P118" s="53">
        <f t="shared" si="18"/>
        <v>42</v>
      </c>
      <c r="Q118" s="49">
        <f t="shared" si="21"/>
        <v>0</v>
      </c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25" customHeight="1" thickBot="1" x14ac:dyDescent="0.3">
      <c r="A119" s="6"/>
      <c r="B119" s="29">
        <v>78</v>
      </c>
      <c r="C119" s="55" t="s">
        <v>86</v>
      </c>
      <c r="D119" s="57" t="s">
        <v>18</v>
      </c>
      <c r="E119" s="58">
        <f t="shared" si="19"/>
        <v>1619.75</v>
      </c>
      <c r="F119" s="56">
        <v>10</v>
      </c>
      <c r="G119" s="59">
        <v>16197.5</v>
      </c>
      <c r="H119" s="1"/>
      <c r="I119" s="32">
        <f t="shared" si="20"/>
        <v>78</v>
      </c>
      <c r="J119" s="123" t="str">
        <f t="shared" si="5"/>
        <v>Связь гибкая для ВМГ-10, 5ВУ.505.023</v>
      </c>
      <c r="K119" s="126"/>
      <c r="L119" s="126"/>
      <c r="M119" s="124" t="str">
        <f t="shared" si="16"/>
        <v>шт</v>
      </c>
      <c r="N119" s="36">
        <f t="shared" si="17"/>
        <v>1619.75</v>
      </c>
      <c r="O119" s="25"/>
      <c r="P119" s="53">
        <f t="shared" si="18"/>
        <v>10</v>
      </c>
      <c r="Q119" s="49">
        <f t="shared" si="21"/>
        <v>0</v>
      </c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6.25" customHeight="1" thickBot="1" x14ac:dyDescent="0.3">
      <c r="A120" s="6"/>
      <c r="B120" s="29">
        <v>79</v>
      </c>
      <c r="C120" s="55" t="s">
        <v>89</v>
      </c>
      <c r="D120" s="57" t="s">
        <v>18</v>
      </c>
      <c r="E120" s="58">
        <f t="shared" si="19"/>
        <v>5239.666666666667</v>
      </c>
      <c r="F120" s="56">
        <v>3</v>
      </c>
      <c r="G120" s="59">
        <v>15719</v>
      </c>
      <c r="H120" s="1"/>
      <c r="I120" s="32">
        <f t="shared" si="20"/>
        <v>79</v>
      </c>
      <c r="J120" s="123" t="str">
        <f t="shared" si="5"/>
        <v>Стержень (1600)к ВМПЭ-10-630-1600А, 5БП.540.514-01</v>
      </c>
      <c r="K120" s="126"/>
      <c r="L120" s="126"/>
      <c r="M120" s="124" t="str">
        <f t="shared" si="16"/>
        <v>шт</v>
      </c>
      <c r="N120" s="36">
        <f t="shared" si="17"/>
        <v>5239.666666666667</v>
      </c>
      <c r="O120" s="25"/>
      <c r="P120" s="53">
        <f t="shared" si="18"/>
        <v>3</v>
      </c>
      <c r="Q120" s="49">
        <f t="shared" si="21"/>
        <v>0</v>
      </c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6.25" customHeight="1" thickBot="1" x14ac:dyDescent="0.3">
      <c r="A121" s="6"/>
      <c r="B121" s="29">
        <v>80</v>
      </c>
      <c r="C121" s="55" t="s">
        <v>181</v>
      </c>
      <c r="D121" s="57" t="s">
        <v>18</v>
      </c>
      <c r="E121" s="58">
        <f t="shared" si="19"/>
        <v>8333.3333333333339</v>
      </c>
      <c r="F121" s="56">
        <v>3</v>
      </c>
      <c r="G121" s="59">
        <v>25000</v>
      </c>
      <c r="H121" s="1"/>
      <c r="I121" s="32">
        <f t="shared" si="20"/>
        <v>80</v>
      </c>
      <c r="J121" s="123" t="str">
        <f t="shared" si="5"/>
        <v>Стержень в сборе для ВМГ-10 630 А, 5ВУ.540.030.1</v>
      </c>
      <c r="K121" s="126"/>
      <c r="L121" s="126"/>
      <c r="M121" s="124" t="str">
        <f t="shared" si="16"/>
        <v>шт</v>
      </c>
      <c r="N121" s="36">
        <f t="shared" si="17"/>
        <v>8333.3333333333339</v>
      </c>
      <c r="O121" s="25"/>
      <c r="P121" s="53">
        <f t="shared" si="18"/>
        <v>3</v>
      </c>
      <c r="Q121" s="49">
        <f t="shared" si="21"/>
        <v>0</v>
      </c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6.25" thickBot="1" x14ac:dyDescent="0.3">
      <c r="A122" s="6"/>
      <c r="B122" s="29">
        <v>81</v>
      </c>
      <c r="C122" s="55" t="s">
        <v>58</v>
      </c>
      <c r="D122" s="57" t="s">
        <v>18</v>
      </c>
      <c r="E122" s="58">
        <f t="shared" si="19"/>
        <v>2809.58</v>
      </c>
      <c r="F122" s="56">
        <v>1</v>
      </c>
      <c r="G122" s="59">
        <v>2809.58</v>
      </c>
      <c r="H122" s="1"/>
      <c r="I122" s="32">
        <f t="shared" si="20"/>
        <v>81</v>
      </c>
      <c r="J122" s="123" t="str">
        <f t="shared" si="5"/>
        <v>Стержень ВК-10, ВИЕЮ.685.174.010</v>
      </c>
      <c r="K122" s="126"/>
      <c r="L122" s="126"/>
      <c r="M122" s="124" t="str">
        <f t="shared" si="16"/>
        <v>шт</v>
      </c>
      <c r="N122" s="36">
        <f t="shared" si="17"/>
        <v>2809.58</v>
      </c>
      <c r="O122" s="25"/>
      <c r="P122" s="53">
        <f t="shared" si="18"/>
        <v>1</v>
      </c>
      <c r="Q122" s="49">
        <f t="shared" si="21"/>
        <v>0</v>
      </c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25" customHeight="1" thickBot="1" x14ac:dyDescent="0.3">
      <c r="A123" s="6"/>
      <c r="B123" s="29">
        <v>82</v>
      </c>
      <c r="C123" s="55" t="s">
        <v>90</v>
      </c>
      <c r="D123" s="57" t="s">
        <v>18</v>
      </c>
      <c r="E123" s="58">
        <f t="shared" si="19"/>
        <v>4166.666666666667</v>
      </c>
      <c r="F123" s="56">
        <v>6</v>
      </c>
      <c r="G123" s="59">
        <v>25000</v>
      </c>
      <c r="H123" s="1"/>
      <c r="I123" s="32">
        <f t="shared" si="20"/>
        <v>82</v>
      </c>
      <c r="J123" s="123" t="str">
        <f t="shared" si="5"/>
        <v>Стержень для ВМГ-10, 5ВУ.540.007</v>
      </c>
      <c r="K123" s="126"/>
      <c r="L123" s="126"/>
      <c r="M123" s="124" t="str">
        <f t="shared" si="16"/>
        <v>шт</v>
      </c>
      <c r="N123" s="36">
        <f t="shared" si="17"/>
        <v>4166.666666666667</v>
      </c>
      <c r="O123" s="25"/>
      <c r="P123" s="53">
        <f t="shared" si="18"/>
        <v>6</v>
      </c>
      <c r="Q123" s="49">
        <f t="shared" si="21"/>
        <v>0</v>
      </c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6.25" customHeight="1" thickBot="1" x14ac:dyDescent="0.3">
      <c r="A124" s="6"/>
      <c r="B124" s="29">
        <v>83</v>
      </c>
      <c r="C124" s="55" t="s">
        <v>142</v>
      </c>
      <c r="D124" s="57" t="s">
        <v>18</v>
      </c>
      <c r="E124" s="58">
        <f t="shared" si="19"/>
        <v>4759.333333333333</v>
      </c>
      <c r="F124" s="56">
        <v>12</v>
      </c>
      <c r="G124" s="59">
        <v>57112</v>
      </c>
      <c r="H124" s="1"/>
      <c r="I124" s="32">
        <f t="shared" si="20"/>
        <v>83</v>
      </c>
      <c r="J124" s="123" t="str">
        <f t="shared" si="5"/>
        <v xml:space="preserve">Стержень для ВМП-10, ВЕЮИ.685.174.001 </v>
      </c>
      <c r="K124" s="126"/>
      <c r="L124" s="126"/>
      <c r="M124" s="124" t="str">
        <f t="shared" si="16"/>
        <v>шт</v>
      </c>
      <c r="N124" s="36">
        <f t="shared" si="17"/>
        <v>4759.333333333333</v>
      </c>
      <c r="O124" s="25"/>
      <c r="P124" s="53">
        <f t="shared" si="18"/>
        <v>12</v>
      </c>
      <c r="Q124" s="49">
        <f t="shared" si="21"/>
        <v>0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6.25" customHeight="1" thickBot="1" x14ac:dyDescent="0.3">
      <c r="A125" s="6"/>
      <c r="B125" s="29">
        <v>84</v>
      </c>
      <c r="C125" s="55" t="s">
        <v>182</v>
      </c>
      <c r="D125" s="57" t="s">
        <v>18</v>
      </c>
      <c r="E125" s="58">
        <f t="shared" si="19"/>
        <v>5239.666666666667</v>
      </c>
      <c r="F125" s="56">
        <v>3</v>
      </c>
      <c r="G125" s="59">
        <v>15719</v>
      </c>
      <c r="H125" s="1"/>
      <c r="I125" s="32">
        <f t="shared" si="20"/>
        <v>84</v>
      </c>
      <c r="J125" s="123" t="str">
        <f t="shared" si="5"/>
        <v>Стержень к ВМПЭ-10, 5БП.540.514</v>
      </c>
      <c r="K125" s="126"/>
      <c r="L125" s="126"/>
      <c r="M125" s="124" t="str">
        <f t="shared" si="16"/>
        <v>шт</v>
      </c>
      <c r="N125" s="36">
        <f t="shared" si="17"/>
        <v>5239.666666666667</v>
      </c>
      <c r="O125" s="25"/>
      <c r="P125" s="53">
        <f t="shared" si="18"/>
        <v>3</v>
      </c>
      <c r="Q125" s="49">
        <f t="shared" si="21"/>
        <v>0</v>
      </c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6.25" customHeight="1" thickBot="1" x14ac:dyDescent="0.3">
      <c r="A126" s="6"/>
      <c r="B126" s="29">
        <v>85</v>
      </c>
      <c r="C126" s="55" t="s">
        <v>91</v>
      </c>
      <c r="D126" s="57" t="s">
        <v>18</v>
      </c>
      <c r="E126" s="58">
        <f t="shared" si="19"/>
        <v>4213</v>
      </c>
      <c r="F126" s="56">
        <v>9</v>
      </c>
      <c r="G126" s="59">
        <v>37917</v>
      </c>
      <c r="H126" s="1"/>
      <c r="I126" s="32">
        <f t="shared" si="20"/>
        <v>85</v>
      </c>
      <c r="J126" s="123" t="str">
        <f t="shared" si="5"/>
        <v>Стержень токоведущий 630А к ВМГ-133/1000, 5ВУ.540.000</v>
      </c>
      <c r="K126" s="126"/>
      <c r="L126" s="126"/>
      <c r="M126" s="124" t="str">
        <f t="shared" si="16"/>
        <v>шт</v>
      </c>
      <c r="N126" s="36">
        <f t="shared" si="17"/>
        <v>4213</v>
      </c>
      <c r="O126" s="25"/>
      <c r="P126" s="53">
        <f t="shared" si="18"/>
        <v>9</v>
      </c>
      <c r="Q126" s="49">
        <f t="shared" si="21"/>
        <v>0</v>
      </c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6.25" customHeight="1" thickBot="1" x14ac:dyDescent="0.3">
      <c r="A127" s="6"/>
      <c r="B127" s="29">
        <v>86</v>
      </c>
      <c r="C127" s="55" t="s">
        <v>118</v>
      </c>
      <c r="D127" s="57" t="s">
        <v>18</v>
      </c>
      <c r="E127" s="58">
        <f t="shared" si="19"/>
        <v>561.91692307692313</v>
      </c>
      <c r="F127" s="56">
        <v>13</v>
      </c>
      <c r="G127" s="59">
        <v>7304.92</v>
      </c>
      <c r="H127" s="1"/>
      <c r="I127" s="32">
        <f t="shared" si="20"/>
        <v>86</v>
      </c>
      <c r="J127" s="123" t="str">
        <f t="shared" si="5"/>
        <v>Токоотвод  к ВМПЭ-10, 5БП.587.009</v>
      </c>
      <c r="K127" s="126"/>
      <c r="L127" s="126"/>
      <c r="M127" s="124" t="str">
        <f t="shared" si="16"/>
        <v>шт</v>
      </c>
      <c r="N127" s="36">
        <f t="shared" si="17"/>
        <v>561.91692307692313</v>
      </c>
      <c r="O127" s="25"/>
      <c r="P127" s="53">
        <f t="shared" si="18"/>
        <v>13</v>
      </c>
      <c r="Q127" s="49">
        <f t="shared" si="21"/>
        <v>0</v>
      </c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6.25" customHeight="1" thickBot="1" x14ac:dyDescent="0.3">
      <c r="A128" s="6"/>
      <c r="B128" s="29">
        <v>87</v>
      </c>
      <c r="C128" s="55" t="s">
        <v>92</v>
      </c>
      <c r="D128" s="57" t="s">
        <v>18</v>
      </c>
      <c r="E128" s="58">
        <f t="shared" si="19"/>
        <v>1534.5</v>
      </c>
      <c r="F128" s="56">
        <v>12</v>
      </c>
      <c r="G128" s="59">
        <v>18414</v>
      </c>
      <c r="H128" s="1"/>
      <c r="I128" s="32">
        <f t="shared" si="20"/>
        <v>87</v>
      </c>
      <c r="J128" s="123" t="str">
        <f t="shared" si="5"/>
        <v>Токоотвод ВК-10, ВИЕЮ.685.123.004</v>
      </c>
      <c r="K128" s="126"/>
      <c r="L128" s="126"/>
      <c r="M128" s="124" t="str">
        <f t="shared" si="16"/>
        <v>шт</v>
      </c>
      <c r="N128" s="36">
        <f t="shared" si="17"/>
        <v>1534.5</v>
      </c>
      <c r="O128" s="25"/>
      <c r="P128" s="53">
        <f t="shared" si="18"/>
        <v>12</v>
      </c>
      <c r="Q128" s="49">
        <f t="shared" si="21"/>
        <v>0</v>
      </c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6.25" customHeight="1" thickBot="1" x14ac:dyDescent="0.3">
      <c r="A129" s="6"/>
      <c r="B129" s="29">
        <v>88</v>
      </c>
      <c r="C129" s="55" t="s">
        <v>183</v>
      </c>
      <c r="D129" s="57" t="s">
        <v>18</v>
      </c>
      <c r="E129" s="58">
        <f t="shared" si="19"/>
        <v>647.32666666666671</v>
      </c>
      <c r="F129" s="56">
        <v>3</v>
      </c>
      <c r="G129" s="59">
        <v>1941.98</v>
      </c>
      <c r="H129" s="1"/>
      <c r="I129" s="32">
        <f t="shared" si="20"/>
        <v>88</v>
      </c>
      <c r="J129" s="123" t="str">
        <f t="shared" si="5"/>
        <v>Толкатель ВК-10, ВИЕЮ.713.343.001</v>
      </c>
      <c r="K129" s="126"/>
      <c r="L129" s="126"/>
      <c r="M129" s="124" t="str">
        <f t="shared" si="16"/>
        <v>шт</v>
      </c>
      <c r="N129" s="36">
        <f t="shared" si="17"/>
        <v>647.32666666666671</v>
      </c>
      <c r="O129" s="25"/>
      <c r="P129" s="53">
        <f t="shared" si="18"/>
        <v>3</v>
      </c>
      <c r="Q129" s="49">
        <f t="shared" si="21"/>
        <v>0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6.25" customHeight="1" thickBot="1" x14ac:dyDescent="0.3">
      <c r="A130" s="6"/>
      <c r="B130" s="29">
        <v>89</v>
      </c>
      <c r="C130" s="55" t="s">
        <v>93</v>
      </c>
      <c r="D130" s="57" t="s">
        <v>18</v>
      </c>
      <c r="E130" s="58">
        <f t="shared" si="19"/>
        <v>6480.833333333333</v>
      </c>
      <c r="F130" s="56">
        <v>9</v>
      </c>
      <c r="G130" s="59">
        <v>58327.5</v>
      </c>
      <c r="H130" s="1"/>
      <c r="I130" s="32">
        <f t="shared" si="20"/>
        <v>89</v>
      </c>
      <c r="J130" s="123" t="str">
        <f t="shared" si="5"/>
        <v>Траверса к масляному выключателю ВТ-35, ВИЕЦ.685.111.002</v>
      </c>
      <c r="K130" s="126"/>
      <c r="L130" s="126"/>
      <c r="M130" s="124" t="str">
        <f t="shared" si="16"/>
        <v>шт</v>
      </c>
      <c r="N130" s="36">
        <f t="shared" si="17"/>
        <v>6480.833333333333</v>
      </c>
      <c r="O130" s="25"/>
      <c r="P130" s="53">
        <f t="shared" si="18"/>
        <v>9</v>
      </c>
      <c r="Q130" s="49">
        <f t="shared" si="21"/>
        <v>0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26.25" customHeight="1" thickBot="1" x14ac:dyDescent="0.3">
      <c r="A131" s="6"/>
      <c r="B131" s="29">
        <v>90</v>
      </c>
      <c r="C131" s="55" t="s">
        <v>184</v>
      </c>
      <c r="D131" s="57" t="s">
        <v>18</v>
      </c>
      <c r="E131" s="58">
        <f t="shared" si="19"/>
        <v>529.63</v>
      </c>
      <c r="F131" s="56">
        <v>2</v>
      </c>
      <c r="G131" s="59">
        <v>1059.26</v>
      </c>
      <c r="H131" s="1"/>
      <c r="I131" s="32">
        <f t="shared" si="20"/>
        <v>90</v>
      </c>
      <c r="J131" s="123" t="str">
        <f t="shared" si="5"/>
        <v>Трос  к ВМТ, 5СЯ.470.005</v>
      </c>
      <c r="K131" s="126"/>
      <c r="L131" s="126"/>
      <c r="M131" s="124" t="str">
        <f t="shared" si="16"/>
        <v>шт</v>
      </c>
      <c r="N131" s="36">
        <f t="shared" si="17"/>
        <v>529.63</v>
      </c>
      <c r="O131" s="25"/>
      <c r="P131" s="53">
        <f t="shared" si="18"/>
        <v>2</v>
      </c>
      <c r="Q131" s="49">
        <f t="shared" si="21"/>
        <v>0</v>
      </c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26.25" customHeight="1" thickBot="1" x14ac:dyDescent="0.3">
      <c r="A132" s="6"/>
      <c r="B132" s="29">
        <v>91</v>
      </c>
      <c r="C132" s="55" t="s">
        <v>95</v>
      </c>
      <c r="D132" s="57" t="s">
        <v>18</v>
      </c>
      <c r="E132" s="58">
        <f t="shared" si="19"/>
        <v>174.166</v>
      </c>
      <c r="F132" s="56">
        <v>5</v>
      </c>
      <c r="G132" s="60">
        <v>870.83</v>
      </c>
      <c r="H132" s="1"/>
      <c r="I132" s="32">
        <f t="shared" si="20"/>
        <v>91</v>
      </c>
      <c r="J132" s="123" t="str">
        <f t="shared" si="5"/>
        <v>Трубка к  ВМП-10, 8БП.724.124-03</v>
      </c>
      <c r="K132" s="126"/>
      <c r="L132" s="126"/>
      <c r="M132" s="124" t="str">
        <f t="shared" si="16"/>
        <v>шт</v>
      </c>
      <c r="N132" s="36">
        <f t="shared" si="17"/>
        <v>174.166</v>
      </c>
      <c r="O132" s="25"/>
      <c r="P132" s="53">
        <f t="shared" si="18"/>
        <v>5</v>
      </c>
      <c r="Q132" s="49">
        <f t="shared" si="21"/>
        <v>0</v>
      </c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39" customHeight="1" thickBot="1" x14ac:dyDescent="0.3">
      <c r="A133" s="6"/>
      <c r="B133" s="29">
        <v>92</v>
      </c>
      <c r="C133" s="55" t="s">
        <v>96</v>
      </c>
      <c r="D133" s="57" t="s">
        <v>18</v>
      </c>
      <c r="E133" s="58">
        <f t="shared" si="19"/>
        <v>141.16666666666666</v>
      </c>
      <c r="F133" s="56">
        <v>36</v>
      </c>
      <c r="G133" s="59">
        <v>5082</v>
      </c>
      <c r="H133" s="1"/>
      <c r="I133" s="32">
        <f t="shared" si="20"/>
        <v>92</v>
      </c>
      <c r="J133" s="123" t="str">
        <f t="shared" si="5"/>
        <v>Трубка маслоуказателя (к ВМП-10, ВМПЭ-10, ВМПП-10), 8КА.724.009</v>
      </c>
      <c r="K133" s="126"/>
      <c r="L133" s="126"/>
      <c r="M133" s="124" t="str">
        <f t="shared" si="16"/>
        <v>шт</v>
      </c>
      <c r="N133" s="36">
        <f t="shared" si="17"/>
        <v>141.16666666666666</v>
      </c>
      <c r="O133" s="25"/>
      <c r="P133" s="53">
        <f t="shared" si="18"/>
        <v>36</v>
      </c>
      <c r="Q133" s="49">
        <f t="shared" si="21"/>
        <v>0</v>
      </c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26.25" thickBot="1" x14ac:dyDescent="0.3">
      <c r="A134" s="6"/>
      <c r="B134" s="29">
        <v>93</v>
      </c>
      <c r="C134" s="55" t="s">
        <v>97</v>
      </c>
      <c r="D134" s="57" t="s">
        <v>18</v>
      </c>
      <c r="E134" s="58">
        <f t="shared" si="19"/>
        <v>263.33333333333331</v>
      </c>
      <c r="F134" s="56">
        <v>18</v>
      </c>
      <c r="G134" s="59">
        <v>4740</v>
      </c>
      <c r="H134" s="1"/>
      <c r="I134" s="32">
        <f t="shared" si="20"/>
        <v>93</v>
      </c>
      <c r="J134" s="123" t="str">
        <f t="shared" si="5"/>
        <v>Трубка стеклянная  к МКП-110,  У-110, 8БП.771.213-01</v>
      </c>
      <c r="K134" s="126"/>
      <c r="L134" s="126"/>
      <c r="M134" s="124" t="str">
        <f t="shared" si="16"/>
        <v>шт</v>
      </c>
      <c r="N134" s="36">
        <f t="shared" si="17"/>
        <v>263.33333333333331</v>
      </c>
      <c r="O134" s="25"/>
      <c r="P134" s="53">
        <f t="shared" si="18"/>
        <v>18</v>
      </c>
      <c r="Q134" s="49">
        <f t="shared" si="21"/>
        <v>0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26.25" customHeight="1" thickBot="1" x14ac:dyDescent="0.3">
      <c r="A135" s="6"/>
      <c r="B135" s="29">
        <v>94</v>
      </c>
      <c r="C135" s="55" t="s">
        <v>107</v>
      </c>
      <c r="D135" s="57" t="s">
        <v>18</v>
      </c>
      <c r="E135" s="58">
        <f t="shared" si="19"/>
        <v>220</v>
      </c>
      <c r="F135" s="56">
        <v>9</v>
      </c>
      <c r="G135" s="59">
        <v>1980</v>
      </c>
      <c r="H135" s="1"/>
      <c r="I135" s="32">
        <f t="shared" si="20"/>
        <v>94</v>
      </c>
      <c r="J135" s="123" t="str">
        <f t="shared" si="5"/>
        <v>Трубка стеклянная к С-35М, МКП-35, 8БП.771.213</v>
      </c>
      <c r="K135" s="126"/>
      <c r="L135" s="126"/>
      <c r="M135" s="124" t="str">
        <f t="shared" si="16"/>
        <v>шт</v>
      </c>
      <c r="N135" s="36">
        <f t="shared" si="17"/>
        <v>220</v>
      </c>
      <c r="O135" s="25"/>
      <c r="P135" s="53">
        <f t="shared" si="18"/>
        <v>9</v>
      </c>
      <c r="Q135" s="49">
        <f t="shared" si="21"/>
        <v>0</v>
      </c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.75" thickBot="1" x14ac:dyDescent="0.3">
      <c r="A136" s="6"/>
      <c r="B136" s="29">
        <v>95</v>
      </c>
      <c r="C136" s="55" t="s">
        <v>185</v>
      </c>
      <c r="D136" s="57" t="s">
        <v>18</v>
      </c>
      <c r="E136" s="58">
        <f t="shared" si="19"/>
        <v>3780.3333333333335</v>
      </c>
      <c r="F136" s="56">
        <v>3</v>
      </c>
      <c r="G136" s="59">
        <v>11341</v>
      </c>
      <c r="H136" s="1"/>
      <c r="I136" s="32">
        <f t="shared" si="20"/>
        <v>95</v>
      </c>
      <c r="J136" s="123" t="str">
        <f t="shared" si="5"/>
        <v>Тяга  к  МКП-35, 5БП.234.157</v>
      </c>
      <c r="K136" s="126"/>
      <c r="L136" s="126"/>
      <c r="M136" s="124" t="str">
        <f t="shared" si="16"/>
        <v>шт</v>
      </c>
      <c r="N136" s="36">
        <f t="shared" si="17"/>
        <v>3780.3333333333335</v>
      </c>
      <c r="O136" s="25"/>
      <c r="P136" s="53">
        <f t="shared" si="18"/>
        <v>3</v>
      </c>
      <c r="Q136" s="49">
        <f t="shared" si="21"/>
        <v>0</v>
      </c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26.25" customHeight="1" thickBot="1" x14ac:dyDescent="0.3">
      <c r="A137" s="6"/>
      <c r="B137" s="29">
        <v>96</v>
      </c>
      <c r="C137" s="55" t="s">
        <v>60</v>
      </c>
      <c r="D137" s="57" t="s">
        <v>18</v>
      </c>
      <c r="E137" s="58">
        <f t="shared" si="19"/>
        <v>421.66666666666669</v>
      </c>
      <c r="F137" s="56">
        <v>36</v>
      </c>
      <c r="G137" s="59">
        <v>15180</v>
      </c>
      <c r="H137" s="1"/>
      <c r="I137" s="32">
        <f t="shared" si="20"/>
        <v>96</v>
      </c>
      <c r="J137" s="123" t="str">
        <f t="shared" si="5"/>
        <v>Уплотнение бака С-35, 8СЯ.372.052</v>
      </c>
      <c r="K137" s="126"/>
      <c r="L137" s="126"/>
      <c r="M137" s="124" t="str">
        <f t="shared" si="16"/>
        <v>шт</v>
      </c>
      <c r="N137" s="36">
        <f t="shared" si="17"/>
        <v>421.66666666666669</v>
      </c>
      <c r="O137" s="25"/>
      <c r="P137" s="53">
        <f t="shared" si="18"/>
        <v>36</v>
      </c>
      <c r="Q137" s="49">
        <f t="shared" si="21"/>
        <v>0</v>
      </c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39" customHeight="1" thickBot="1" x14ac:dyDescent="0.3">
      <c r="A138" s="6"/>
      <c r="B138" s="29">
        <v>97</v>
      </c>
      <c r="C138" s="55" t="s">
        <v>61</v>
      </c>
      <c r="D138" s="57" t="s">
        <v>18</v>
      </c>
      <c r="E138" s="58">
        <f t="shared" si="19"/>
        <v>539.91666666666663</v>
      </c>
      <c r="F138" s="56">
        <v>60</v>
      </c>
      <c r="G138" s="59">
        <v>32395</v>
      </c>
      <c r="H138" s="1"/>
      <c r="I138" s="32">
        <f t="shared" si="20"/>
        <v>97</v>
      </c>
      <c r="J138" s="123" t="str">
        <f t="shared" si="5"/>
        <v>Уплотнитель бака, ВИЕЦ 754.127.001</v>
      </c>
      <c r="K138" s="126"/>
      <c r="L138" s="126"/>
      <c r="M138" s="124" t="str">
        <f t="shared" ref="M138:M143" si="22">D138</f>
        <v>шт</v>
      </c>
      <c r="N138" s="36">
        <f t="shared" ref="N138:N143" si="23">E138</f>
        <v>539.91666666666663</v>
      </c>
      <c r="O138" s="25"/>
      <c r="P138" s="53">
        <f t="shared" ref="P138:P143" si="24">F138</f>
        <v>60</v>
      </c>
      <c r="Q138" s="49">
        <f t="shared" si="21"/>
        <v>0</v>
      </c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25" customHeight="1" thickBot="1" x14ac:dyDescent="0.3">
      <c r="A139" s="6"/>
      <c r="B139" s="29">
        <v>98</v>
      </c>
      <c r="C139" s="55" t="s">
        <v>121</v>
      </c>
      <c r="D139" s="57" t="s">
        <v>18</v>
      </c>
      <c r="E139" s="58">
        <f t="shared" si="19"/>
        <v>130.16666666666666</v>
      </c>
      <c r="F139" s="56">
        <v>3</v>
      </c>
      <c r="G139" s="60">
        <v>390.5</v>
      </c>
      <c r="H139" s="1"/>
      <c r="I139" s="32">
        <f t="shared" si="20"/>
        <v>98</v>
      </c>
      <c r="J139" s="123" t="str">
        <f t="shared" si="5"/>
        <v>Шайба, 8ВУ.370.021</v>
      </c>
      <c r="K139" s="126"/>
      <c r="L139" s="126"/>
      <c r="M139" s="124" t="str">
        <f t="shared" si="22"/>
        <v>шт</v>
      </c>
      <c r="N139" s="36">
        <f t="shared" si="23"/>
        <v>130.16666666666666</v>
      </c>
      <c r="O139" s="25"/>
      <c r="P139" s="53">
        <f t="shared" si="24"/>
        <v>3</v>
      </c>
      <c r="Q139" s="49">
        <f t="shared" si="21"/>
        <v>0</v>
      </c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6.25" customHeight="1" thickBot="1" x14ac:dyDescent="0.3">
      <c r="A140" s="6"/>
      <c r="B140" s="29">
        <v>99</v>
      </c>
      <c r="C140" s="55" t="s">
        <v>123</v>
      </c>
      <c r="D140" s="57" t="s">
        <v>18</v>
      </c>
      <c r="E140" s="58">
        <f t="shared" si="19"/>
        <v>59.585000000000001</v>
      </c>
      <c r="F140" s="56">
        <v>2</v>
      </c>
      <c r="G140" s="60">
        <v>119.17</v>
      </c>
      <c r="H140" s="1"/>
      <c r="I140" s="32">
        <f t="shared" si="20"/>
        <v>99</v>
      </c>
      <c r="J140" s="123" t="str">
        <f t="shared" si="5"/>
        <v>Шайба   к С-35, МКП-35, ВМТ, У-110, 8БП.370.047</v>
      </c>
      <c r="K140" s="126"/>
      <c r="L140" s="126"/>
      <c r="M140" s="124" t="str">
        <f t="shared" si="22"/>
        <v>шт</v>
      </c>
      <c r="N140" s="36">
        <f t="shared" si="23"/>
        <v>59.585000000000001</v>
      </c>
      <c r="O140" s="25"/>
      <c r="P140" s="53">
        <f t="shared" si="24"/>
        <v>2</v>
      </c>
      <c r="Q140" s="49">
        <f t="shared" si="21"/>
        <v>0</v>
      </c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thickBot="1" x14ac:dyDescent="0.3">
      <c r="A141" s="6"/>
      <c r="B141" s="29">
        <v>100</v>
      </c>
      <c r="C141" s="55" t="s">
        <v>113</v>
      </c>
      <c r="D141" s="57" t="s">
        <v>18</v>
      </c>
      <c r="E141" s="58">
        <f t="shared" si="19"/>
        <v>6265.6</v>
      </c>
      <c r="F141" s="56">
        <v>13</v>
      </c>
      <c r="G141" s="59">
        <v>81452.800000000003</v>
      </c>
      <c r="H141" s="1"/>
      <c r="I141" s="32">
        <f t="shared" si="20"/>
        <v>100</v>
      </c>
      <c r="J141" s="123" t="str">
        <f t="shared" si="5"/>
        <v>Штанга к ВТ-35, ВИЕЦ.686.236.002</v>
      </c>
      <c r="K141" s="126"/>
      <c r="L141" s="126"/>
      <c r="M141" s="124" t="str">
        <f t="shared" si="22"/>
        <v>шт</v>
      </c>
      <c r="N141" s="36">
        <f t="shared" si="23"/>
        <v>6265.6</v>
      </c>
      <c r="O141" s="25"/>
      <c r="P141" s="53">
        <f t="shared" si="24"/>
        <v>13</v>
      </c>
      <c r="Q141" s="49">
        <f t="shared" si="21"/>
        <v>0</v>
      </c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26.25" customHeight="1" thickBot="1" x14ac:dyDescent="0.3">
      <c r="A142" s="6"/>
      <c r="B142" s="29">
        <v>101</v>
      </c>
      <c r="C142" s="55" t="s">
        <v>108</v>
      </c>
      <c r="D142" s="57" t="s">
        <v>18</v>
      </c>
      <c r="E142" s="58">
        <f t="shared" si="19"/>
        <v>3025</v>
      </c>
      <c r="F142" s="56">
        <v>5</v>
      </c>
      <c r="G142" s="59">
        <v>15125</v>
      </c>
      <c r="H142" s="1"/>
      <c r="I142" s="32">
        <f t="shared" si="20"/>
        <v>101</v>
      </c>
      <c r="J142" s="123" t="str">
        <f t="shared" si="5"/>
        <v>Штанга к С-35, 5БП.743.093</v>
      </c>
      <c r="K142" s="126"/>
      <c r="L142" s="126"/>
      <c r="M142" s="124" t="str">
        <f t="shared" si="22"/>
        <v>шт</v>
      </c>
      <c r="N142" s="36">
        <f t="shared" si="23"/>
        <v>3025</v>
      </c>
      <c r="O142" s="25"/>
      <c r="P142" s="53">
        <f t="shared" si="24"/>
        <v>5</v>
      </c>
      <c r="Q142" s="49">
        <f t="shared" si="21"/>
        <v>0</v>
      </c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thickBot="1" x14ac:dyDescent="0.3">
      <c r="A143" s="6"/>
      <c r="B143" s="29">
        <v>102</v>
      </c>
      <c r="C143" s="55" t="s">
        <v>186</v>
      </c>
      <c r="D143" s="57" t="s">
        <v>18</v>
      </c>
      <c r="E143" s="58">
        <f t="shared" si="19"/>
        <v>23764.58</v>
      </c>
      <c r="F143" s="56">
        <v>1</v>
      </c>
      <c r="G143" s="59">
        <v>23764.58</v>
      </c>
      <c r="H143" s="1"/>
      <c r="I143" s="32">
        <f t="shared" si="20"/>
        <v>102</v>
      </c>
      <c r="J143" s="123" t="str">
        <f t="shared" si="5"/>
        <v>Шунт к У-110-40, 5БП.583.017</v>
      </c>
      <c r="K143" s="126"/>
      <c r="L143" s="126"/>
      <c r="M143" s="124" t="str">
        <f t="shared" si="22"/>
        <v>шт</v>
      </c>
      <c r="N143" s="36">
        <f t="shared" si="23"/>
        <v>23764.58</v>
      </c>
      <c r="O143" s="25"/>
      <c r="P143" s="53">
        <f t="shared" si="24"/>
        <v>1</v>
      </c>
      <c r="Q143" s="49">
        <f t="shared" si="21"/>
        <v>0</v>
      </c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6"/>
      <c r="B144" s="73" t="s">
        <v>20</v>
      </c>
      <c r="C144" s="82"/>
      <c r="D144" s="82"/>
      <c r="E144" s="82"/>
      <c r="F144" s="83"/>
      <c r="G144" s="27">
        <f>SUM(G42:G143)</f>
        <v>4047370.5400000005</v>
      </c>
      <c r="H144" s="40"/>
      <c r="I144" s="76" t="s">
        <v>20</v>
      </c>
      <c r="J144" s="77"/>
      <c r="K144" s="125"/>
      <c r="L144" s="125"/>
      <c r="M144" s="77"/>
      <c r="N144" s="77"/>
      <c r="O144" s="77"/>
      <c r="P144" s="78"/>
      <c r="Q144" s="54">
        <f>SUM(Q42:Q143)</f>
        <v>0</v>
      </c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6"/>
      <c r="B145" s="79" t="s">
        <v>21</v>
      </c>
      <c r="C145" s="80"/>
      <c r="D145" s="80"/>
      <c r="E145" s="80"/>
      <c r="F145" s="80"/>
      <c r="G145" s="80"/>
      <c r="H145" s="80"/>
      <c r="I145" s="80"/>
      <c r="J145" s="80"/>
      <c r="K145" s="80"/>
      <c r="L145" s="80"/>
      <c r="M145" s="80"/>
      <c r="N145" s="80"/>
      <c r="O145" s="80"/>
      <c r="P145" s="80"/>
      <c r="Q145" s="8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thickBot="1" x14ac:dyDescent="0.3">
      <c r="A146" s="6"/>
      <c r="B146" s="84" t="s">
        <v>22</v>
      </c>
      <c r="C146" s="85"/>
      <c r="D146" s="85"/>
      <c r="E146" s="85"/>
      <c r="F146" s="85"/>
      <c r="G146" s="85"/>
      <c r="H146" s="85"/>
      <c r="I146" s="85"/>
      <c r="J146" s="85"/>
      <c r="K146" s="85"/>
      <c r="L146" s="85"/>
      <c r="M146" s="85"/>
      <c r="N146" s="85"/>
      <c r="O146" s="85"/>
      <c r="P146" s="85"/>
      <c r="Q146" s="86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26.25" customHeight="1" thickBot="1" x14ac:dyDescent="0.3">
      <c r="A147" s="6"/>
      <c r="B147" s="29">
        <v>1</v>
      </c>
      <c r="C147" s="130" t="s">
        <v>189</v>
      </c>
      <c r="D147" s="57" t="s">
        <v>18</v>
      </c>
      <c r="E147" s="58">
        <f>G147/F147</f>
        <v>1176.9416666666666</v>
      </c>
      <c r="F147" s="56">
        <v>6</v>
      </c>
      <c r="G147" s="59">
        <v>7061.65</v>
      </c>
      <c r="H147" s="1"/>
      <c r="I147" s="32">
        <f t="shared" ref="I147:J212" si="25">B147</f>
        <v>1</v>
      </c>
      <c r="J147" s="41" t="str">
        <f t="shared" si="5"/>
        <v>Изолятор , 6СЯ.280.025</v>
      </c>
      <c r="K147" s="34"/>
      <c r="L147" s="34"/>
      <c r="M147" s="35" t="str">
        <f t="shared" ref="M147:M183" si="26">D147</f>
        <v>шт</v>
      </c>
      <c r="N147" s="36">
        <f t="shared" ref="N147:N183" si="27">E147</f>
        <v>1176.9416666666666</v>
      </c>
      <c r="O147" s="31"/>
      <c r="P147" s="35">
        <f t="shared" ref="P147:P183" si="28">F147</f>
        <v>6</v>
      </c>
      <c r="Q147" s="42">
        <f t="shared" si="6"/>
        <v>0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thickBot="1" x14ac:dyDescent="0.3">
      <c r="A148" s="6"/>
      <c r="B148" s="11">
        <v>2</v>
      </c>
      <c r="C148" s="130" t="s">
        <v>33</v>
      </c>
      <c r="D148" s="57" t="s">
        <v>18</v>
      </c>
      <c r="E148" s="58">
        <f t="shared" ref="E148:E183" si="29">G148/F148</f>
        <v>3457.6666666666665</v>
      </c>
      <c r="F148" s="56">
        <v>3</v>
      </c>
      <c r="G148" s="59">
        <v>10373</v>
      </c>
      <c r="H148" s="1"/>
      <c r="I148" s="16">
        <f t="shared" si="25"/>
        <v>2</v>
      </c>
      <c r="J148" s="41" t="str">
        <f t="shared" si="5"/>
        <v>Камера для  ВМГ-10, 5ВУ.740.008</v>
      </c>
      <c r="K148" s="26"/>
      <c r="L148" s="26"/>
      <c r="M148" s="35" t="str">
        <f t="shared" si="26"/>
        <v>шт</v>
      </c>
      <c r="N148" s="36">
        <f t="shared" si="27"/>
        <v>3457.6666666666665</v>
      </c>
      <c r="O148" s="25"/>
      <c r="P148" s="35">
        <f t="shared" si="28"/>
        <v>3</v>
      </c>
      <c r="Q148" s="42">
        <f t="shared" si="6"/>
        <v>0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26.25" thickBot="1" x14ac:dyDescent="0.3">
      <c r="A149" s="6"/>
      <c r="B149" s="11">
        <v>3</v>
      </c>
      <c r="C149" s="130" t="s">
        <v>190</v>
      </c>
      <c r="D149" s="57" t="s">
        <v>18</v>
      </c>
      <c r="E149" s="58">
        <f t="shared" si="29"/>
        <v>155250</v>
      </c>
      <c r="F149" s="56">
        <v>6</v>
      </c>
      <c r="G149" s="59">
        <v>931500</v>
      </c>
      <c r="H149" s="1"/>
      <c r="I149" s="16">
        <f t="shared" si="25"/>
        <v>3</v>
      </c>
      <c r="J149" s="41" t="str">
        <f>C149</f>
        <v>Камера дугогасительная к У-110-40, 5БП.740.100</v>
      </c>
      <c r="K149" s="26"/>
      <c r="L149" s="26"/>
      <c r="M149" s="35" t="str">
        <f t="shared" si="26"/>
        <v>шт</v>
      </c>
      <c r="N149" s="36">
        <f t="shared" si="27"/>
        <v>155250</v>
      </c>
      <c r="O149" s="25"/>
      <c r="P149" s="35">
        <f t="shared" si="28"/>
        <v>6</v>
      </c>
      <c r="Q149" s="42">
        <f t="shared" si="6"/>
        <v>0</v>
      </c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thickBot="1" x14ac:dyDescent="0.3">
      <c r="A150" s="6"/>
      <c r="B150" s="11">
        <v>4</v>
      </c>
      <c r="C150" s="130" t="s">
        <v>129</v>
      </c>
      <c r="D150" s="57" t="s">
        <v>18</v>
      </c>
      <c r="E150" s="58">
        <f t="shared" si="29"/>
        <v>605</v>
      </c>
      <c r="F150" s="56">
        <v>5</v>
      </c>
      <c r="G150" s="59">
        <v>3025</v>
      </c>
      <c r="H150" s="1"/>
      <c r="I150" s="16">
        <f t="shared" si="25"/>
        <v>4</v>
      </c>
      <c r="J150" s="41" t="str">
        <f t="shared" si="5"/>
        <v>Колодка к ВМПП-10, 8БП.143.588</v>
      </c>
      <c r="K150" s="26"/>
      <c r="L150" s="26"/>
      <c r="M150" s="35" t="str">
        <f t="shared" si="26"/>
        <v>шт</v>
      </c>
      <c r="N150" s="36">
        <f t="shared" si="27"/>
        <v>605</v>
      </c>
      <c r="O150" s="25"/>
      <c r="P150" s="35">
        <f t="shared" si="28"/>
        <v>5</v>
      </c>
      <c r="Q150" s="42">
        <f t="shared" si="6"/>
        <v>0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26.25" thickBot="1" x14ac:dyDescent="0.3">
      <c r="A151" s="6"/>
      <c r="B151" s="11">
        <v>5</v>
      </c>
      <c r="C151" s="130" t="s">
        <v>101</v>
      </c>
      <c r="D151" s="57" t="s">
        <v>18</v>
      </c>
      <c r="E151" s="58">
        <f t="shared" si="29"/>
        <v>81.583399999999997</v>
      </c>
      <c r="F151" s="56">
        <v>50</v>
      </c>
      <c r="G151" s="59">
        <v>4079.17</v>
      </c>
      <c r="H151" s="1"/>
      <c r="I151" s="16">
        <f t="shared" si="25"/>
        <v>5</v>
      </c>
      <c r="J151" s="41" t="str">
        <f t="shared" si="5"/>
        <v>Колпачок  8БП.307.026, 8БП.307.026</v>
      </c>
      <c r="K151" s="26"/>
      <c r="L151" s="26"/>
      <c r="M151" s="35" t="str">
        <f t="shared" si="26"/>
        <v>шт</v>
      </c>
      <c r="N151" s="36">
        <f t="shared" si="27"/>
        <v>81.583399999999997</v>
      </c>
      <c r="O151" s="25"/>
      <c r="P151" s="35">
        <f t="shared" si="28"/>
        <v>50</v>
      </c>
      <c r="Q151" s="42">
        <f t="shared" si="6"/>
        <v>0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26.25" thickBot="1" x14ac:dyDescent="0.3">
      <c r="A152" s="6"/>
      <c r="B152" s="11">
        <v>6</v>
      </c>
      <c r="C152" s="130" t="s">
        <v>144</v>
      </c>
      <c r="D152" s="57" t="s">
        <v>18</v>
      </c>
      <c r="E152" s="58">
        <f t="shared" si="29"/>
        <v>38.333333333333336</v>
      </c>
      <c r="F152" s="56">
        <v>18</v>
      </c>
      <c r="G152" s="60">
        <v>690</v>
      </c>
      <c r="H152" s="1"/>
      <c r="I152" s="16">
        <f t="shared" si="25"/>
        <v>6</v>
      </c>
      <c r="J152" s="41" t="str">
        <f t="shared" si="5"/>
        <v>Кольцо  МКП-35, С-35,-МКП-110, У-110, 8БП.370.048</v>
      </c>
      <c r="K152" s="26"/>
      <c r="L152" s="26"/>
      <c r="M152" s="35" t="str">
        <f t="shared" si="26"/>
        <v>шт</v>
      </c>
      <c r="N152" s="36">
        <f t="shared" si="27"/>
        <v>38.333333333333336</v>
      </c>
      <c r="O152" s="25"/>
      <c r="P152" s="35">
        <f t="shared" si="28"/>
        <v>18</v>
      </c>
      <c r="Q152" s="42">
        <f t="shared" si="6"/>
        <v>0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thickBot="1" x14ac:dyDescent="0.3">
      <c r="A153" s="6"/>
      <c r="B153" s="11">
        <v>7</v>
      </c>
      <c r="C153" s="130" t="s">
        <v>160</v>
      </c>
      <c r="D153" s="57" t="s">
        <v>18</v>
      </c>
      <c r="E153" s="58">
        <f t="shared" si="29"/>
        <v>60.5</v>
      </c>
      <c r="F153" s="56">
        <v>3</v>
      </c>
      <c r="G153" s="60">
        <v>181.5</v>
      </c>
      <c r="H153" s="1"/>
      <c r="I153" s="16">
        <f t="shared" si="25"/>
        <v>7</v>
      </c>
      <c r="J153" s="41" t="str">
        <f t="shared" si="5"/>
        <v>Кольцо 8СЯ.370.145, 8СЯ.370.145</v>
      </c>
      <c r="K153" s="26"/>
      <c r="L153" s="26"/>
      <c r="M153" s="35" t="str">
        <f t="shared" si="26"/>
        <v>шт</v>
      </c>
      <c r="N153" s="36">
        <f t="shared" si="27"/>
        <v>60.5</v>
      </c>
      <c r="O153" s="25"/>
      <c r="P153" s="35">
        <f t="shared" si="28"/>
        <v>3</v>
      </c>
      <c r="Q153" s="42">
        <f t="shared" si="6"/>
        <v>0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26.25" thickBot="1" x14ac:dyDescent="0.3">
      <c r="A154" s="6"/>
      <c r="B154" s="11">
        <v>8</v>
      </c>
      <c r="C154" s="130" t="s">
        <v>37</v>
      </c>
      <c r="D154" s="57" t="s">
        <v>18</v>
      </c>
      <c r="E154" s="58">
        <f t="shared" si="29"/>
        <v>64.166666666666671</v>
      </c>
      <c r="F154" s="56">
        <v>48</v>
      </c>
      <c r="G154" s="59">
        <v>3080</v>
      </c>
      <c r="H154" s="1"/>
      <c r="I154" s="16">
        <f t="shared" si="25"/>
        <v>8</v>
      </c>
      <c r="J154" s="41" t="str">
        <f t="shared" si="5"/>
        <v>Кольцо ВМП-10,ВМПЭ-10, 8БП.371.018</v>
      </c>
      <c r="K154" s="26"/>
      <c r="L154" s="26"/>
      <c r="M154" s="35" t="str">
        <f t="shared" si="26"/>
        <v>шт</v>
      </c>
      <c r="N154" s="36">
        <f t="shared" si="27"/>
        <v>64.166666666666671</v>
      </c>
      <c r="O154" s="25"/>
      <c r="P154" s="35">
        <f t="shared" si="28"/>
        <v>48</v>
      </c>
      <c r="Q154" s="42">
        <f t="shared" si="6"/>
        <v>0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thickBot="1" x14ac:dyDescent="0.3">
      <c r="A155" s="6"/>
      <c r="B155" s="11">
        <v>9</v>
      </c>
      <c r="C155" s="130" t="s">
        <v>41</v>
      </c>
      <c r="D155" s="57" t="s">
        <v>18</v>
      </c>
      <c r="E155" s="58">
        <f t="shared" si="29"/>
        <v>1998.7</v>
      </c>
      <c r="F155" s="56">
        <v>24</v>
      </c>
      <c r="G155" s="59">
        <v>47968.800000000003</v>
      </c>
      <c r="H155" s="1"/>
      <c r="I155" s="16">
        <f t="shared" si="25"/>
        <v>9</v>
      </c>
      <c r="J155" s="41" t="str">
        <f t="shared" si="5"/>
        <v>Контакт к С-35, 5БП.551.726</v>
      </c>
      <c r="K155" s="26"/>
      <c r="L155" s="26"/>
      <c r="M155" s="35" t="str">
        <f t="shared" si="26"/>
        <v>шт</v>
      </c>
      <c r="N155" s="36">
        <f t="shared" si="27"/>
        <v>1998.7</v>
      </c>
      <c r="O155" s="25"/>
      <c r="P155" s="35">
        <f t="shared" si="28"/>
        <v>24</v>
      </c>
      <c r="Q155" s="42">
        <f t="shared" si="6"/>
        <v>0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26.25" thickBot="1" x14ac:dyDescent="0.3">
      <c r="A156" s="6"/>
      <c r="B156" s="11">
        <v>10</v>
      </c>
      <c r="C156" s="130" t="s">
        <v>73</v>
      </c>
      <c r="D156" s="57" t="s">
        <v>18</v>
      </c>
      <c r="E156" s="58">
        <f t="shared" si="29"/>
        <v>5401</v>
      </c>
      <c r="F156" s="56">
        <v>3</v>
      </c>
      <c r="G156" s="59">
        <v>16203</v>
      </c>
      <c r="H156" s="1"/>
      <c r="I156" s="16">
        <f t="shared" si="25"/>
        <v>10</v>
      </c>
      <c r="J156" s="41" t="str">
        <f t="shared" si="5"/>
        <v>Контакт розеточный для ВМГ-10, 5ВУ.551.096</v>
      </c>
      <c r="K156" s="26"/>
      <c r="L156" s="26"/>
      <c r="M156" s="35" t="str">
        <f t="shared" si="26"/>
        <v>шт</v>
      </c>
      <c r="N156" s="36">
        <f t="shared" si="27"/>
        <v>5401</v>
      </c>
      <c r="O156" s="25"/>
      <c r="P156" s="35">
        <f t="shared" si="28"/>
        <v>3</v>
      </c>
      <c r="Q156" s="42">
        <f t="shared" si="6"/>
        <v>0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26.25" thickBot="1" x14ac:dyDescent="0.3">
      <c r="A157" s="6"/>
      <c r="B157" s="11">
        <v>11</v>
      </c>
      <c r="C157" s="130" t="s">
        <v>134</v>
      </c>
      <c r="D157" s="57" t="s">
        <v>18</v>
      </c>
      <c r="E157" s="58">
        <f t="shared" si="29"/>
        <v>470.78399999999999</v>
      </c>
      <c r="F157" s="56">
        <v>5</v>
      </c>
      <c r="G157" s="59">
        <v>2353.92</v>
      </c>
      <c r="H157" s="1"/>
      <c r="I157" s="16">
        <f t="shared" si="25"/>
        <v>11</v>
      </c>
      <c r="J157" s="41" t="str">
        <f t="shared" si="5"/>
        <v>Ламель   к  ВМПЭ-1-630-1600   (1000), 5БП.572.011-01</v>
      </c>
      <c r="K157" s="26"/>
      <c r="L157" s="26"/>
      <c r="M157" s="35" t="str">
        <f t="shared" si="26"/>
        <v>шт</v>
      </c>
      <c r="N157" s="36">
        <f t="shared" si="27"/>
        <v>470.78399999999999</v>
      </c>
      <c r="O157" s="25"/>
      <c r="P157" s="35">
        <f t="shared" si="28"/>
        <v>5</v>
      </c>
      <c r="Q157" s="42">
        <f t="shared" si="6"/>
        <v>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26.25" thickBot="1" x14ac:dyDescent="0.3">
      <c r="A158" s="6"/>
      <c r="B158" s="11">
        <v>12</v>
      </c>
      <c r="C158" s="130" t="s">
        <v>176</v>
      </c>
      <c r="D158" s="57" t="s">
        <v>18</v>
      </c>
      <c r="E158" s="58">
        <f t="shared" si="29"/>
        <v>470.78322580645164</v>
      </c>
      <c r="F158" s="56">
        <v>31</v>
      </c>
      <c r="G158" s="59">
        <v>14594.28</v>
      </c>
      <c r="H158" s="1"/>
      <c r="I158" s="16">
        <f t="shared" si="25"/>
        <v>12</v>
      </c>
      <c r="J158" s="41" t="str">
        <f t="shared" si="5"/>
        <v>Ламель (630) к ВМПЭ-10-630-1600, 5БП.572.011</v>
      </c>
      <c r="K158" s="26"/>
      <c r="L158" s="26"/>
      <c r="M158" s="35" t="str">
        <f t="shared" si="26"/>
        <v>шт</v>
      </c>
      <c r="N158" s="36">
        <f t="shared" si="27"/>
        <v>470.78322580645164</v>
      </c>
      <c r="O158" s="25"/>
      <c r="P158" s="35">
        <f t="shared" si="28"/>
        <v>31</v>
      </c>
      <c r="Q158" s="42">
        <f t="shared" si="6"/>
        <v>0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thickBot="1" x14ac:dyDescent="0.3">
      <c r="A159" s="6"/>
      <c r="B159" s="11">
        <v>13</v>
      </c>
      <c r="C159" s="130" t="s">
        <v>76</v>
      </c>
      <c r="D159" s="57" t="s">
        <v>18</v>
      </c>
      <c r="E159" s="58">
        <f t="shared" si="29"/>
        <v>605</v>
      </c>
      <c r="F159" s="56">
        <v>3</v>
      </c>
      <c r="G159" s="59">
        <v>1815</v>
      </c>
      <c r="H159" s="1"/>
      <c r="I159" s="16">
        <f t="shared" si="25"/>
        <v>13</v>
      </c>
      <c r="J159" s="41" t="str">
        <f t="shared" si="5"/>
        <v xml:space="preserve">Ламель для ВМГ-10, 5ВУ.572.004 </v>
      </c>
      <c r="K159" s="26"/>
      <c r="L159" s="26"/>
      <c r="M159" s="35" t="str">
        <f t="shared" si="26"/>
        <v>шт</v>
      </c>
      <c r="N159" s="36">
        <f t="shared" si="27"/>
        <v>605</v>
      </c>
      <c r="O159" s="25"/>
      <c r="P159" s="35">
        <f t="shared" si="28"/>
        <v>3</v>
      </c>
      <c r="Q159" s="42">
        <f t="shared" si="6"/>
        <v>0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26.25" thickBot="1" x14ac:dyDescent="0.3">
      <c r="A160" s="6"/>
      <c r="B160" s="11">
        <v>14</v>
      </c>
      <c r="C160" s="130" t="s">
        <v>43</v>
      </c>
      <c r="D160" s="57" t="s">
        <v>18</v>
      </c>
      <c r="E160" s="58">
        <f t="shared" si="29"/>
        <v>2247.665</v>
      </c>
      <c r="F160" s="56">
        <v>2</v>
      </c>
      <c r="G160" s="59">
        <v>4495.33</v>
      </c>
      <c r="H160" s="1"/>
      <c r="I160" s="16">
        <f t="shared" si="25"/>
        <v>14</v>
      </c>
      <c r="J160" s="41" t="str">
        <f t="shared" si="5"/>
        <v>Маслоуказатель  к С-35, 6БП.349.105</v>
      </c>
      <c r="K160" s="26"/>
      <c r="L160" s="26"/>
      <c r="M160" s="35" t="str">
        <f t="shared" si="26"/>
        <v>шт</v>
      </c>
      <c r="N160" s="36">
        <f t="shared" si="27"/>
        <v>2247.665</v>
      </c>
      <c r="O160" s="25"/>
      <c r="P160" s="35">
        <f t="shared" si="28"/>
        <v>2</v>
      </c>
      <c r="Q160" s="42">
        <f t="shared" si="6"/>
        <v>0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26.25" thickBot="1" x14ac:dyDescent="0.3">
      <c r="A161" s="6"/>
      <c r="B161" s="11">
        <v>15</v>
      </c>
      <c r="C161" s="130" t="s">
        <v>78</v>
      </c>
      <c r="D161" s="57" t="s">
        <v>18</v>
      </c>
      <c r="E161" s="58">
        <f t="shared" si="29"/>
        <v>1620.6666666666667</v>
      </c>
      <c r="F161" s="56">
        <v>3</v>
      </c>
      <c r="G161" s="59">
        <v>4862</v>
      </c>
      <c r="H161" s="1"/>
      <c r="I161" s="16">
        <f t="shared" si="25"/>
        <v>15</v>
      </c>
      <c r="J161" s="41" t="str">
        <f t="shared" si="5"/>
        <v>Маслоуказатель к ВМП-10, 6СЯ.349.003</v>
      </c>
      <c r="K161" s="26"/>
      <c r="L161" s="26"/>
      <c r="M161" s="35" t="str">
        <f t="shared" si="26"/>
        <v>шт</v>
      </c>
      <c r="N161" s="36">
        <f t="shared" si="27"/>
        <v>1620.6666666666667</v>
      </c>
      <c r="O161" s="25"/>
      <c r="P161" s="35">
        <f t="shared" si="28"/>
        <v>3</v>
      </c>
      <c r="Q161" s="42">
        <f t="shared" si="6"/>
        <v>0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39" thickBot="1" x14ac:dyDescent="0.3">
      <c r="A162" s="6"/>
      <c r="B162" s="11">
        <v>16</v>
      </c>
      <c r="C162" s="130" t="s">
        <v>46</v>
      </c>
      <c r="D162" s="57" t="s">
        <v>18</v>
      </c>
      <c r="E162" s="58">
        <f t="shared" si="29"/>
        <v>432.66666666666669</v>
      </c>
      <c r="F162" s="56">
        <v>18</v>
      </c>
      <c r="G162" s="59">
        <v>7788</v>
      </c>
      <c r="H162" s="1"/>
      <c r="I162" s="16">
        <f t="shared" si="25"/>
        <v>16</v>
      </c>
      <c r="J162" s="41" t="str">
        <f t="shared" si="5"/>
        <v>Нагреватель  к МКП-110, У-110-2000-40, 6СЯ.319.022 (ТЭН-240Б-13/1,6И220</v>
      </c>
      <c r="K162" s="26"/>
      <c r="L162" s="26"/>
      <c r="M162" s="35" t="str">
        <f t="shared" si="26"/>
        <v>шт</v>
      </c>
      <c r="N162" s="36">
        <f t="shared" si="27"/>
        <v>432.66666666666669</v>
      </c>
      <c r="O162" s="25"/>
      <c r="P162" s="35">
        <f t="shared" si="28"/>
        <v>18</v>
      </c>
      <c r="Q162" s="42">
        <f t="shared" si="6"/>
        <v>0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39" thickBot="1" x14ac:dyDescent="0.3">
      <c r="A163" s="6"/>
      <c r="B163" s="11">
        <v>17</v>
      </c>
      <c r="C163" s="130" t="s">
        <v>79</v>
      </c>
      <c r="D163" s="57" t="s">
        <v>18</v>
      </c>
      <c r="E163" s="58">
        <f t="shared" si="29"/>
        <v>270.41500000000002</v>
      </c>
      <c r="F163" s="56">
        <v>2</v>
      </c>
      <c r="G163" s="60">
        <v>540.83000000000004</v>
      </c>
      <c r="H163" s="1"/>
      <c r="I163" s="16">
        <f t="shared" si="25"/>
        <v>17</v>
      </c>
      <c r="J163" s="41" t="str">
        <f t="shared" si="5"/>
        <v>Нагреватель трубчатый к ВМТ-110/220-25, ВМТ-110/220-40, 6СЯ.736.002 (ТЭН-71А 13/0,4 220)</v>
      </c>
      <c r="K163" s="26"/>
      <c r="L163" s="26"/>
      <c r="M163" s="35" t="str">
        <f t="shared" si="26"/>
        <v>шт</v>
      </c>
      <c r="N163" s="36">
        <f t="shared" si="27"/>
        <v>270.41500000000002</v>
      </c>
      <c r="O163" s="25"/>
      <c r="P163" s="35">
        <f t="shared" si="28"/>
        <v>2</v>
      </c>
      <c r="Q163" s="42">
        <f t="shared" si="6"/>
        <v>0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26.25" thickBot="1" x14ac:dyDescent="0.3">
      <c r="A164" s="6"/>
      <c r="B164" s="11">
        <v>18</v>
      </c>
      <c r="C164" s="130" t="s">
        <v>125</v>
      </c>
      <c r="D164" s="57" t="s">
        <v>18</v>
      </c>
      <c r="E164" s="58">
        <f t="shared" si="29"/>
        <v>882.71</v>
      </c>
      <c r="F164" s="56">
        <v>3</v>
      </c>
      <c r="G164" s="59">
        <v>2648.13</v>
      </c>
      <c r="H164" s="1"/>
      <c r="I164" s="16">
        <f t="shared" si="25"/>
        <v>18</v>
      </c>
      <c r="J164" s="41" t="str">
        <f t="shared" si="5"/>
        <v xml:space="preserve">Наконечник для ВМГ-10, 5ВУ.551.021 </v>
      </c>
      <c r="K164" s="26"/>
      <c r="L164" s="26"/>
      <c r="M164" s="35" t="str">
        <f t="shared" si="26"/>
        <v>шт</v>
      </c>
      <c r="N164" s="36">
        <f t="shared" si="27"/>
        <v>882.71</v>
      </c>
      <c r="O164" s="25"/>
      <c r="P164" s="35">
        <f t="shared" si="28"/>
        <v>3</v>
      </c>
      <c r="Q164" s="42">
        <f t="shared" si="6"/>
        <v>0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26.25" thickBot="1" x14ac:dyDescent="0.3">
      <c r="A165" s="6"/>
      <c r="B165" s="11">
        <v>19</v>
      </c>
      <c r="C165" s="130" t="s">
        <v>136</v>
      </c>
      <c r="D165" s="57" t="s">
        <v>18</v>
      </c>
      <c r="E165" s="58">
        <f t="shared" si="29"/>
        <v>882.70857142857142</v>
      </c>
      <c r="F165" s="56">
        <v>7</v>
      </c>
      <c r="G165" s="59">
        <v>6178.96</v>
      </c>
      <c r="H165" s="1"/>
      <c r="I165" s="16">
        <f t="shared" si="25"/>
        <v>19</v>
      </c>
      <c r="J165" s="41" t="str">
        <f t="shared" si="5"/>
        <v>Наконечник к ВМПЭ-10, 8БП.426.001</v>
      </c>
      <c r="K165" s="26"/>
      <c r="L165" s="26"/>
      <c r="M165" s="35" t="str">
        <f t="shared" si="26"/>
        <v>шт</v>
      </c>
      <c r="N165" s="36">
        <f t="shared" si="27"/>
        <v>882.70857142857142</v>
      </c>
      <c r="O165" s="25"/>
      <c r="P165" s="35">
        <f t="shared" si="28"/>
        <v>7</v>
      </c>
      <c r="Q165" s="42">
        <f t="shared" si="6"/>
        <v>0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thickBot="1" x14ac:dyDescent="0.3">
      <c r="A166" s="6"/>
      <c r="B166" s="11">
        <v>20</v>
      </c>
      <c r="C166" s="130" t="s">
        <v>112</v>
      </c>
      <c r="D166" s="57" t="s">
        <v>18</v>
      </c>
      <c r="E166" s="58">
        <f t="shared" si="29"/>
        <v>60.5</v>
      </c>
      <c r="F166" s="56">
        <v>15</v>
      </c>
      <c r="G166" s="60">
        <v>907.5</v>
      </c>
      <c r="H166" s="1"/>
      <c r="I166" s="16">
        <f t="shared" si="25"/>
        <v>20</v>
      </c>
      <c r="J166" s="41" t="str">
        <f t="shared" si="5"/>
        <v>Прокладка, ВЕЮИ.754.152.019</v>
      </c>
      <c r="K166" s="26"/>
      <c r="L166" s="26"/>
      <c r="M166" s="35" t="str">
        <f t="shared" si="26"/>
        <v>шт</v>
      </c>
      <c r="N166" s="36">
        <f t="shared" si="27"/>
        <v>60.5</v>
      </c>
      <c r="O166" s="25"/>
      <c r="P166" s="35">
        <f t="shared" si="28"/>
        <v>15</v>
      </c>
      <c r="Q166" s="42">
        <f t="shared" si="6"/>
        <v>0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thickBot="1" x14ac:dyDescent="0.3">
      <c r="A167" s="6"/>
      <c r="B167" s="11">
        <v>21</v>
      </c>
      <c r="C167" s="130" t="s">
        <v>145</v>
      </c>
      <c r="D167" s="57" t="s">
        <v>18</v>
      </c>
      <c r="E167" s="58">
        <f t="shared" si="29"/>
        <v>73.333333333333329</v>
      </c>
      <c r="F167" s="56">
        <v>15</v>
      </c>
      <c r="G167" s="59">
        <v>1100</v>
      </c>
      <c r="H167" s="1"/>
      <c r="I167" s="16">
        <f t="shared" si="25"/>
        <v>21</v>
      </c>
      <c r="J167" s="41" t="str">
        <f t="shared" si="5"/>
        <v>Прокладка , ВИЕЮ.754.152.012</v>
      </c>
      <c r="K167" s="26"/>
      <c r="L167" s="26"/>
      <c r="M167" s="35" t="str">
        <f t="shared" si="26"/>
        <v>шт</v>
      </c>
      <c r="N167" s="36">
        <f t="shared" si="27"/>
        <v>73.333333333333329</v>
      </c>
      <c r="O167" s="25"/>
      <c r="P167" s="35">
        <f t="shared" si="28"/>
        <v>15</v>
      </c>
      <c r="Q167" s="42">
        <f t="shared" si="6"/>
        <v>0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26.25" thickBot="1" x14ac:dyDescent="0.3">
      <c r="A168" s="6"/>
      <c r="B168" s="11">
        <v>22</v>
      </c>
      <c r="C168" s="130" t="s">
        <v>82</v>
      </c>
      <c r="D168" s="57" t="s">
        <v>18</v>
      </c>
      <c r="E168" s="58">
        <f t="shared" si="29"/>
        <v>70.583333333333329</v>
      </c>
      <c r="F168" s="56">
        <v>6</v>
      </c>
      <c r="G168" s="60">
        <v>423.5</v>
      </c>
      <c r="H168" s="1"/>
      <c r="I168" s="16">
        <f t="shared" si="25"/>
        <v>22</v>
      </c>
      <c r="J168" s="41" t="str">
        <f t="shared" si="5"/>
        <v>Прокладка  к   ВМПЭ-10-2500-3150, 8БП.155.538</v>
      </c>
      <c r="K168" s="26"/>
      <c r="L168" s="26"/>
      <c r="M168" s="35" t="str">
        <f t="shared" si="26"/>
        <v>шт</v>
      </c>
      <c r="N168" s="36">
        <f t="shared" si="27"/>
        <v>70.583333333333329</v>
      </c>
      <c r="O168" s="25"/>
      <c r="P168" s="35">
        <f t="shared" si="28"/>
        <v>6</v>
      </c>
      <c r="Q168" s="42">
        <f t="shared" si="6"/>
        <v>0</v>
      </c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26.25" thickBot="1" x14ac:dyDescent="0.3">
      <c r="A169" s="6"/>
      <c r="B169" s="11">
        <v>23</v>
      </c>
      <c r="C169" s="130" t="s">
        <v>83</v>
      </c>
      <c r="D169" s="57" t="s">
        <v>18</v>
      </c>
      <c r="E169" s="58">
        <f t="shared" si="29"/>
        <v>50.416666666666664</v>
      </c>
      <c r="F169" s="56">
        <v>42</v>
      </c>
      <c r="G169" s="59">
        <v>2117.5</v>
      </c>
      <c r="H169" s="1"/>
      <c r="I169" s="16">
        <f t="shared" si="25"/>
        <v>23</v>
      </c>
      <c r="J169" s="41" t="str">
        <f t="shared" si="5"/>
        <v>Прокладка  к ВМПЭ--10-2000-3150, 8БП.372.018</v>
      </c>
      <c r="K169" s="26"/>
      <c r="L169" s="26"/>
      <c r="M169" s="35" t="str">
        <f t="shared" si="26"/>
        <v>шт</v>
      </c>
      <c r="N169" s="36">
        <f t="shared" si="27"/>
        <v>50.416666666666664</v>
      </c>
      <c r="O169" s="25"/>
      <c r="P169" s="35">
        <f t="shared" si="28"/>
        <v>42</v>
      </c>
      <c r="Q169" s="42">
        <f t="shared" si="6"/>
        <v>0</v>
      </c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26.25" thickBot="1" x14ac:dyDescent="0.3">
      <c r="A170" s="6"/>
      <c r="B170" s="11">
        <v>24</v>
      </c>
      <c r="C170" s="130" t="s">
        <v>138</v>
      </c>
      <c r="D170" s="57" t="s">
        <v>18</v>
      </c>
      <c r="E170" s="58">
        <f t="shared" si="29"/>
        <v>66.666666666666671</v>
      </c>
      <c r="F170" s="56">
        <v>42</v>
      </c>
      <c r="G170" s="59">
        <v>2800</v>
      </c>
      <c r="H170" s="1"/>
      <c r="I170" s="16">
        <f t="shared" si="25"/>
        <v>24</v>
      </c>
      <c r="J170" s="41" t="str">
        <f t="shared" si="5"/>
        <v>Прокладка к ВМПЭ-10-630-1600-2500А, 8БП.372.281</v>
      </c>
      <c r="K170" s="26"/>
      <c r="L170" s="26"/>
      <c r="M170" s="35" t="str">
        <f t="shared" si="26"/>
        <v>шт</v>
      </c>
      <c r="N170" s="36">
        <f t="shared" si="27"/>
        <v>66.666666666666671</v>
      </c>
      <c r="O170" s="25"/>
      <c r="P170" s="35">
        <f t="shared" si="28"/>
        <v>42</v>
      </c>
      <c r="Q170" s="42">
        <f t="shared" si="6"/>
        <v>0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26.25" thickBot="1" x14ac:dyDescent="0.3">
      <c r="A171" s="6"/>
      <c r="B171" s="11">
        <v>25</v>
      </c>
      <c r="C171" s="130" t="s">
        <v>102</v>
      </c>
      <c r="D171" s="57" t="s">
        <v>18</v>
      </c>
      <c r="E171" s="58">
        <f t="shared" si="29"/>
        <v>70.583333333333329</v>
      </c>
      <c r="F171" s="56">
        <v>75</v>
      </c>
      <c r="G171" s="59">
        <v>5293.75</v>
      </c>
      <c r="H171" s="1"/>
      <c r="I171" s="16">
        <f t="shared" si="25"/>
        <v>25</v>
      </c>
      <c r="J171" s="41" t="str">
        <f t="shared" si="5"/>
        <v>Прокладка к МКП-35, С-35, ВМТ, У-110, У-220, 8БП.155.022</v>
      </c>
      <c r="K171" s="26"/>
      <c r="L171" s="26"/>
      <c r="M171" s="35" t="str">
        <f t="shared" si="26"/>
        <v>шт</v>
      </c>
      <c r="N171" s="36">
        <f t="shared" si="27"/>
        <v>70.583333333333329</v>
      </c>
      <c r="O171" s="25"/>
      <c r="P171" s="35">
        <f t="shared" si="28"/>
        <v>75</v>
      </c>
      <c r="Q171" s="42">
        <f t="shared" si="6"/>
        <v>0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6.25" thickBot="1" x14ac:dyDescent="0.3">
      <c r="A172" s="6"/>
      <c r="B172" s="11">
        <v>26</v>
      </c>
      <c r="C172" s="130" t="s">
        <v>56</v>
      </c>
      <c r="D172" s="57" t="s">
        <v>18</v>
      </c>
      <c r="E172" s="58">
        <f t="shared" si="29"/>
        <v>1833.3333333333333</v>
      </c>
      <c r="F172" s="56">
        <v>6</v>
      </c>
      <c r="G172" s="59">
        <v>11000</v>
      </c>
      <c r="H172" s="1"/>
      <c r="I172" s="16">
        <f t="shared" si="25"/>
        <v>26</v>
      </c>
      <c r="J172" s="41" t="str">
        <f t="shared" si="5"/>
        <v>Прокладка лаза  к У-110, МКП-110, 8БП.371.127</v>
      </c>
      <c r="K172" s="26"/>
      <c r="L172" s="26"/>
      <c r="M172" s="35" t="str">
        <f t="shared" si="26"/>
        <v>шт</v>
      </c>
      <c r="N172" s="36">
        <f t="shared" si="27"/>
        <v>1833.3333333333333</v>
      </c>
      <c r="O172" s="25"/>
      <c r="P172" s="35">
        <f t="shared" si="28"/>
        <v>6</v>
      </c>
      <c r="Q172" s="42">
        <f t="shared" si="6"/>
        <v>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26.25" thickBot="1" x14ac:dyDescent="0.3">
      <c r="A173" s="6"/>
      <c r="B173" s="11">
        <v>27</v>
      </c>
      <c r="C173" s="130" t="s">
        <v>106</v>
      </c>
      <c r="D173" s="57" t="s">
        <v>18</v>
      </c>
      <c r="E173" s="58">
        <f t="shared" si="29"/>
        <v>1998.3333333333333</v>
      </c>
      <c r="F173" s="56">
        <v>6</v>
      </c>
      <c r="G173" s="59">
        <v>11990</v>
      </c>
      <c r="H173" s="1"/>
      <c r="I173" s="16">
        <f t="shared" si="25"/>
        <v>27</v>
      </c>
      <c r="J173" s="41" t="str">
        <f t="shared" si="5"/>
        <v>Свеча (контакт) к У-110-40, 8БП.551.120</v>
      </c>
      <c r="K173" s="26"/>
      <c r="L173" s="26"/>
      <c r="M173" s="35" t="str">
        <f t="shared" si="26"/>
        <v>шт</v>
      </c>
      <c r="N173" s="36">
        <f t="shared" si="27"/>
        <v>1998.3333333333333</v>
      </c>
      <c r="O173" s="25"/>
      <c r="P173" s="35">
        <f t="shared" si="28"/>
        <v>6</v>
      </c>
      <c r="Q173" s="42">
        <f t="shared" si="6"/>
        <v>0</v>
      </c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26.25" thickBot="1" x14ac:dyDescent="0.3">
      <c r="A174" s="6"/>
      <c r="B174" s="11">
        <v>28</v>
      </c>
      <c r="C174" s="130" t="s">
        <v>57</v>
      </c>
      <c r="D174" s="57" t="s">
        <v>18</v>
      </c>
      <c r="E174" s="58">
        <f t="shared" si="29"/>
        <v>1512.5</v>
      </c>
      <c r="F174" s="56">
        <v>3</v>
      </c>
      <c r="G174" s="59">
        <v>4537.5</v>
      </c>
      <c r="H174" s="1"/>
      <c r="I174" s="16">
        <f t="shared" si="25"/>
        <v>28</v>
      </c>
      <c r="J174" s="41" t="str">
        <f t="shared" si="5"/>
        <v>Связь гибкая 630А для ВМГ-10, 8ВУ.505.024</v>
      </c>
      <c r="K174" s="26"/>
      <c r="L174" s="26"/>
      <c r="M174" s="35" t="str">
        <f t="shared" si="26"/>
        <v>шт</v>
      </c>
      <c r="N174" s="36">
        <f t="shared" si="27"/>
        <v>1512.5</v>
      </c>
      <c r="O174" s="25"/>
      <c r="P174" s="35">
        <f t="shared" si="28"/>
        <v>3</v>
      </c>
      <c r="Q174" s="42">
        <f t="shared" si="6"/>
        <v>0</v>
      </c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26.25" thickBot="1" x14ac:dyDescent="0.3">
      <c r="A175" s="6"/>
      <c r="B175" s="11">
        <v>29</v>
      </c>
      <c r="C175" s="130" t="s">
        <v>90</v>
      </c>
      <c r="D175" s="57" t="s">
        <v>18</v>
      </c>
      <c r="E175" s="58">
        <f t="shared" si="29"/>
        <v>4166.666666666667</v>
      </c>
      <c r="F175" s="56">
        <v>3</v>
      </c>
      <c r="G175" s="59">
        <v>12500</v>
      </c>
      <c r="H175" s="1"/>
      <c r="I175" s="16">
        <f t="shared" si="25"/>
        <v>29</v>
      </c>
      <c r="J175" s="41" t="str">
        <f t="shared" si="5"/>
        <v>Стержень для ВМГ-10, 5ВУ.540.007</v>
      </c>
      <c r="K175" s="26"/>
      <c r="L175" s="26"/>
      <c r="M175" s="35" t="str">
        <f t="shared" si="26"/>
        <v>шт</v>
      </c>
      <c r="N175" s="36">
        <f t="shared" si="27"/>
        <v>4166.666666666667</v>
      </c>
      <c r="O175" s="25"/>
      <c r="P175" s="35">
        <f t="shared" si="28"/>
        <v>3</v>
      </c>
      <c r="Q175" s="42">
        <f t="shared" si="6"/>
        <v>0</v>
      </c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26.25" thickBot="1" x14ac:dyDescent="0.3">
      <c r="A176" s="6"/>
      <c r="B176" s="11">
        <v>30</v>
      </c>
      <c r="C176" s="130" t="s">
        <v>191</v>
      </c>
      <c r="D176" s="57" t="s">
        <v>18</v>
      </c>
      <c r="E176" s="58">
        <f t="shared" si="29"/>
        <v>38333.333333333336</v>
      </c>
      <c r="F176" s="56">
        <v>3</v>
      </c>
      <c r="G176" s="59">
        <v>115000</v>
      </c>
      <c r="H176" s="1"/>
      <c r="I176" s="16">
        <f t="shared" si="25"/>
        <v>30</v>
      </c>
      <c r="J176" s="41" t="str">
        <f t="shared" si="5"/>
        <v>Траверса к выключателю У-110, 8БП.125.089</v>
      </c>
      <c r="K176" s="26"/>
      <c r="L176" s="26"/>
      <c r="M176" s="35" t="str">
        <f t="shared" si="26"/>
        <v>шт</v>
      </c>
      <c r="N176" s="36">
        <f t="shared" si="27"/>
        <v>38333.333333333336</v>
      </c>
      <c r="O176" s="25"/>
      <c r="P176" s="35">
        <f t="shared" si="28"/>
        <v>3</v>
      </c>
      <c r="Q176" s="42">
        <f t="shared" si="6"/>
        <v>0</v>
      </c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thickBot="1" x14ac:dyDescent="0.3">
      <c r="A177" s="6"/>
      <c r="B177" s="11">
        <v>31</v>
      </c>
      <c r="C177" s="130" t="s">
        <v>94</v>
      </c>
      <c r="D177" s="57" t="s">
        <v>18</v>
      </c>
      <c r="E177" s="58">
        <f t="shared" si="29"/>
        <v>210.83333333333334</v>
      </c>
      <c r="F177" s="56">
        <v>3</v>
      </c>
      <c r="G177" s="60">
        <v>632.5</v>
      </c>
      <c r="H177" s="1"/>
      <c r="I177" s="16">
        <f t="shared" si="25"/>
        <v>31</v>
      </c>
      <c r="J177" s="41" t="str">
        <f t="shared" si="5"/>
        <v>Трубка   к  ВМТ, 8СЯ.770.130</v>
      </c>
      <c r="K177" s="26"/>
      <c r="L177" s="26"/>
      <c r="M177" s="35" t="str">
        <f t="shared" si="26"/>
        <v>шт</v>
      </c>
      <c r="N177" s="36">
        <f t="shared" si="27"/>
        <v>210.83333333333334</v>
      </c>
      <c r="O177" s="25"/>
      <c r="P177" s="35">
        <f t="shared" si="28"/>
        <v>3</v>
      </c>
      <c r="Q177" s="42">
        <f t="shared" si="6"/>
        <v>0</v>
      </c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26.25" thickBot="1" x14ac:dyDescent="0.3">
      <c r="A178" s="6"/>
      <c r="B178" s="11">
        <v>32</v>
      </c>
      <c r="C178" s="130" t="s">
        <v>146</v>
      </c>
      <c r="D178" s="57" t="s">
        <v>18</v>
      </c>
      <c r="E178" s="58">
        <f t="shared" si="29"/>
        <v>211.85</v>
      </c>
      <c r="F178" s="56">
        <v>15</v>
      </c>
      <c r="G178" s="59">
        <v>3177.75</v>
      </c>
      <c r="H178" s="1"/>
      <c r="I178" s="16">
        <f t="shared" si="25"/>
        <v>32</v>
      </c>
      <c r="J178" s="41" t="str">
        <f t="shared" si="5"/>
        <v>Трубка к  ВМПЭ-10-630-1600А, 8БП.724.124-02</v>
      </c>
      <c r="K178" s="26"/>
      <c r="L178" s="26"/>
      <c r="M178" s="35" t="str">
        <f t="shared" si="26"/>
        <v>шт</v>
      </c>
      <c r="N178" s="36">
        <f t="shared" si="27"/>
        <v>211.85</v>
      </c>
      <c r="O178" s="25"/>
      <c r="P178" s="35">
        <f t="shared" si="28"/>
        <v>15</v>
      </c>
      <c r="Q178" s="42">
        <f t="shared" si="6"/>
        <v>0</v>
      </c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26.25" thickBot="1" x14ac:dyDescent="0.3">
      <c r="A179" s="6"/>
      <c r="B179" s="11">
        <v>33</v>
      </c>
      <c r="C179" s="130" t="s">
        <v>97</v>
      </c>
      <c r="D179" s="57" t="s">
        <v>18</v>
      </c>
      <c r="E179" s="58">
        <f t="shared" si="29"/>
        <v>263.33333333333331</v>
      </c>
      <c r="F179" s="56">
        <v>6</v>
      </c>
      <c r="G179" s="59">
        <v>1580</v>
      </c>
      <c r="H179" s="1"/>
      <c r="I179" s="16">
        <f t="shared" si="25"/>
        <v>33</v>
      </c>
      <c r="J179" s="41" t="str">
        <f t="shared" si="5"/>
        <v>Трубка стеклянная  к МКП-110,  У-110, 8БП.771.213-01</v>
      </c>
      <c r="K179" s="26"/>
      <c r="L179" s="26"/>
      <c r="M179" s="35" t="str">
        <f t="shared" si="26"/>
        <v>шт</v>
      </c>
      <c r="N179" s="36">
        <f t="shared" si="27"/>
        <v>263.33333333333331</v>
      </c>
      <c r="O179" s="25"/>
      <c r="P179" s="35">
        <f t="shared" si="28"/>
        <v>6</v>
      </c>
      <c r="Q179" s="42">
        <f t="shared" si="6"/>
        <v>0</v>
      </c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26.25" thickBot="1" x14ac:dyDescent="0.3">
      <c r="A180" s="6"/>
      <c r="B180" s="11">
        <v>34</v>
      </c>
      <c r="C180" s="130" t="s">
        <v>60</v>
      </c>
      <c r="D180" s="57" t="s">
        <v>18</v>
      </c>
      <c r="E180" s="58">
        <f t="shared" si="29"/>
        <v>421.66666666666669</v>
      </c>
      <c r="F180" s="56">
        <v>9</v>
      </c>
      <c r="G180" s="59">
        <v>3795</v>
      </c>
      <c r="H180" s="1"/>
      <c r="I180" s="16">
        <f t="shared" si="25"/>
        <v>34</v>
      </c>
      <c r="J180" s="41" t="str">
        <f t="shared" si="5"/>
        <v>Уплотнение бака С-35, 8СЯ.372.052</v>
      </c>
      <c r="K180" s="26"/>
      <c r="L180" s="26"/>
      <c r="M180" s="35" t="str">
        <f t="shared" si="26"/>
        <v>шт</v>
      </c>
      <c r="N180" s="36">
        <f t="shared" si="27"/>
        <v>421.66666666666669</v>
      </c>
      <c r="O180" s="25"/>
      <c r="P180" s="35">
        <f t="shared" si="28"/>
        <v>9</v>
      </c>
      <c r="Q180" s="42">
        <f t="shared" si="6"/>
        <v>0</v>
      </c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26.25" thickBot="1" x14ac:dyDescent="0.3">
      <c r="A181" s="6"/>
      <c r="B181" s="11">
        <v>35</v>
      </c>
      <c r="C181" s="130" t="s">
        <v>61</v>
      </c>
      <c r="D181" s="57" t="s">
        <v>18</v>
      </c>
      <c r="E181" s="58">
        <f t="shared" si="29"/>
        <v>539.91666666666663</v>
      </c>
      <c r="F181" s="56">
        <v>3</v>
      </c>
      <c r="G181" s="59">
        <v>1619.75</v>
      </c>
      <c r="H181" s="1"/>
      <c r="I181" s="16">
        <f t="shared" si="25"/>
        <v>35</v>
      </c>
      <c r="J181" s="41" t="str">
        <f t="shared" si="5"/>
        <v>Уплотнитель бака, ВИЕЦ 754.127.001</v>
      </c>
      <c r="K181" s="26"/>
      <c r="L181" s="26"/>
      <c r="M181" s="35" t="str">
        <f t="shared" si="26"/>
        <v>шт</v>
      </c>
      <c r="N181" s="36">
        <f t="shared" si="27"/>
        <v>539.91666666666663</v>
      </c>
      <c r="O181" s="25"/>
      <c r="P181" s="35">
        <f t="shared" si="28"/>
        <v>3</v>
      </c>
      <c r="Q181" s="42">
        <f t="shared" si="6"/>
        <v>0</v>
      </c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26.25" thickBot="1" x14ac:dyDescent="0.3">
      <c r="A182" s="6"/>
      <c r="B182" s="11">
        <v>36</v>
      </c>
      <c r="C182" s="130" t="s">
        <v>123</v>
      </c>
      <c r="D182" s="57" t="s">
        <v>18</v>
      </c>
      <c r="E182" s="58">
        <f t="shared" si="29"/>
        <v>59.583333333333336</v>
      </c>
      <c r="F182" s="56">
        <v>45</v>
      </c>
      <c r="G182" s="59">
        <v>2681.25</v>
      </c>
      <c r="H182" s="1"/>
      <c r="I182" s="16">
        <f t="shared" si="25"/>
        <v>36</v>
      </c>
      <c r="J182" s="41" t="str">
        <f t="shared" si="5"/>
        <v>Шайба   к С-35, МКП-35, ВМТ, У-110, 8БП.370.047</v>
      </c>
      <c r="K182" s="26"/>
      <c r="L182" s="26"/>
      <c r="M182" s="35" t="str">
        <f t="shared" si="26"/>
        <v>шт</v>
      </c>
      <c r="N182" s="36">
        <f t="shared" si="27"/>
        <v>59.583333333333336</v>
      </c>
      <c r="O182" s="25"/>
      <c r="P182" s="35">
        <f t="shared" si="28"/>
        <v>45</v>
      </c>
      <c r="Q182" s="42">
        <f t="shared" si="6"/>
        <v>0</v>
      </c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.75" thickBot="1" x14ac:dyDescent="0.3">
      <c r="A183" s="6"/>
      <c r="B183" s="11">
        <v>37</v>
      </c>
      <c r="C183" s="130" t="s">
        <v>186</v>
      </c>
      <c r="D183" s="57" t="s">
        <v>18</v>
      </c>
      <c r="E183" s="58">
        <f t="shared" si="29"/>
        <v>23764.583333333332</v>
      </c>
      <c r="F183" s="56">
        <v>6</v>
      </c>
      <c r="G183" s="59">
        <v>142587.5</v>
      </c>
      <c r="H183" s="1"/>
      <c r="I183" s="16">
        <f t="shared" si="25"/>
        <v>37</v>
      </c>
      <c r="J183" s="41" t="str">
        <f>C183</f>
        <v>Шунт к У-110-40, 5БП.583.017</v>
      </c>
      <c r="K183" s="26"/>
      <c r="L183" s="26"/>
      <c r="M183" s="35" t="str">
        <f t="shared" si="26"/>
        <v>шт</v>
      </c>
      <c r="N183" s="36">
        <f t="shared" si="27"/>
        <v>23764.583333333332</v>
      </c>
      <c r="O183" s="25"/>
      <c r="P183" s="35">
        <f t="shared" si="28"/>
        <v>6</v>
      </c>
      <c r="Q183" s="42">
        <f t="shared" si="6"/>
        <v>0</v>
      </c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thickBot="1" x14ac:dyDescent="0.3">
      <c r="A184" s="6"/>
      <c r="B184" s="87" t="s">
        <v>24</v>
      </c>
      <c r="C184" s="88"/>
      <c r="D184" s="88"/>
      <c r="E184" s="88"/>
      <c r="F184" s="89"/>
      <c r="G184" s="27">
        <f>SUM(G147:G183)</f>
        <v>1393182.07</v>
      </c>
      <c r="H184" s="40"/>
      <c r="I184" s="90" t="s">
        <v>24</v>
      </c>
      <c r="J184" s="91"/>
      <c r="K184" s="91"/>
      <c r="L184" s="91"/>
      <c r="M184" s="91"/>
      <c r="N184" s="91"/>
      <c r="O184" s="91"/>
      <c r="P184" s="92"/>
      <c r="Q184" s="37">
        <f>SUM(Q147:Q183)</f>
        <v>0</v>
      </c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thickBot="1" x14ac:dyDescent="0.3">
      <c r="A185" s="6"/>
      <c r="B185" s="79" t="s">
        <v>25</v>
      </c>
      <c r="C185" s="80"/>
      <c r="D185" s="80"/>
      <c r="E185" s="80"/>
      <c r="F185" s="80"/>
      <c r="G185" s="80"/>
      <c r="H185" s="80"/>
      <c r="I185" s="80"/>
      <c r="J185" s="80"/>
      <c r="K185" s="80"/>
      <c r="L185" s="80"/>
      <c r="M185" s="80"/>
      <c r="N185" s="80"/>
      <c r="O185" s="80"/>
      <c r="P185" s="80"/>
      <c r="Q185" s="8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26.25" customHeight="1" thickBot="1" x14ac:dyDescent="0.3">
      <c r="A186" s="6"/>
      <c r="B186" s="29">
        <v>1</v>
      </c>
      <c r="C186" s="130" t="s">
        <v>32</v>
      </c>
      <c r="D186" s="57" t="s">
        <v>18</v>
      </c>
      <c r="E186" s="58">
        <f>G186/F186</f>
        <v>4950</v>
      </c>
      <c r="F186" s="56">
        <v>3</v>
      </c>
      <c r="G186" s="59">
        <v>14850</v>
      </c>
      <c r="H186" s="1"/>
      <c r="I186" s="32">
        <f t="shared" si="25"/>
        <v>1</v>
      </c>
      <c r="J186" s="41" t="str">
        <f t="shared" si="5"/>
        <v>Изоляция бака С-35, 5БП.750.636</v>
      </c>
      <c r="K186" s="127"/>
      <c r="L186" s="126"/>
      <c r="M186" s="124" t="str">
        <f t="shared" ref="M186:M212" si="30">D186</f>
        <v>шт</v>
      </c>
      <c r="N186" s="36">
        <f t="shared" ref="N186:N212" si="31">E186</f>
        <v>4950</v>
      </c>
      <c r="O186" s="31"/>
      <c r="P186" s="35">
        <f t="shared" ref="P186:P212" si="32">F186</f>
        <v>3</v>
      </c>
      <c r="Q186" s="42">
        <f t="shared" si="6"/>
        <v>0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39" thickBot="1" x14ac:dyDescent="0.3">
      <c r="A187" s="6"/>
      <c r="B187" s="11">
        <v>2</v>
      </c>
      <c r="C187" s="130" t="s">
        <v>147</v>
      </c>
      <c r="D187" s="57" t="s">
        <v>18</v>
      </c>
      <c r="E187" s="58">
        <f t="shared" ref="E187:E212" si="33">G187/F187</f>
        <v>104779.58500000001</v>
      </c>
      <c r="F187" s="56">
        <v>2</v>
      </c>
      <c r="G187" s="59">
        <v>209559.17</v>
      </c>
      <c r="H187" s="1"/>
      <c r="I187" s="16">
        <f t="shared" si="25"/>
        <v>2</v>
      </c>
      <c r="J187" s="41" t="str">
        <f t="shared" si="5"/>
        <v>Камера дугогасительная 5БП.740.167.01 с шунтом, 5БП.740.167.01.</v>
      </c>
      <c r="K187" s="128"/>
      <c r="L187" s="126"/>
      <c r="M187" s="124" t="str">
        <f t="shared" si="30"/>
        <v>шт</v>
      </c>
      <c r="N187" s="36">
        <f t="shared" si="31"/>
        <v>104779.58500000001</v>
      </c>
      <c r="O187" s="25"/>
      <c r="P187" s="35">
        <f t="shared" si="32"/>
        <v>2</v>
      </c>
      <c r="Q187" s="42">
        <f t="shared" si="6"/>
        <v>0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26.25" thickBot="1" x14ac:dyDescent="0.3">
      <c r="A188" s="6"/>
      <c r="B188" s="29">
        <v>3</v>
      </c>
      <c r="C188" s="130" t="s">
        <v>127</v>
      </c>
      <c r="D188" s="57" t="s">
        <v>18</v>
      </c>
      <c r="E188" s="58">
        <f t="shared" si="33"/>
        <v>3272.0416666666665</v>
      </c>
      <c r="F188" s="56">
        <v>6</v>
      </c>
      <c r="G188" s="59">
        <v>19632.25</v>
      </c>
      <c r="H188" s="1"/>
      <c r="I188" s="32">
        <f t="shared" si="25"/>
        <v>3</v>
      </c>
      <c r="J188" s="41" t="str">
        <f t="shared" si="5"/>
        <v>Камера дугогасительная для ВК-10, ВИЕЮ.686.425.001</v>
      </c>
      <c r="K188" s="128"/>
      <c r="L188" s="126"/>
      <c r="M188" s="124" t="str">
        <f t="shared" si="30"/>
        <v>шт</v>
      </c>
      <c r="N188" s="36">
        <f t="shared" si="31"/>
        <v>3272.0416666666665</v>
      </c>
      <c r="O188" s="25"/>
      <c r="P188" s="35">
        <f t="shared" si="32"/>
        <v>6</v>
      </c>
      <c r="Q188" s="42">
        <f t="shared" si="6"/>
        <v>0</v>
      </c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26.25" thickBot="1" x14ac:dyDescent="0.3">
      <c r="A189" s="6"/>
      <c r="B189" s="11">
        <v>4</v>
      </c>
      <c r="C189" s="130" t="s">
        <v>100</v>
      </c>
      <c r="D189" s="57" t="s">
        <v>18</v>
      </c>
      <c r="E189" s="58">
        <f t="shared" si="33"/>
        <v>3457.6666666666665</v>
      </c>
      <c r="F189" s="56">
        <v>33</v>
      </c>
      <c r="G189" s="59">
        <v>114103</v>
      </c>
      <c r="H189" s="1"/>
      <c r="I189" s="16">
        <f t="shared" si="25"/>
        <v>4</v>
      </c>
      <c r="J189" s="41" t="str">
        <f t="shared" si="5"/>
        <v>Камера дугогасительная для ВМГ-133, 5ВУ.740.000</v>
      </c>
      <c r="K189" s="128"/>
      <c r="L189" s="126"/>
      <c r="M189" s="124" t="str">
        <f t="shared" si="30"/>
        <v>шт</v>
      </c>
      <c r="N189" s="36">
        <f t="shared" si="31"/>
        <v>3457.6666666666665</v>
      </c>
      <c r="O189" s="25"/>
      <c r="P189" s="35">
        <f t="shared" si="32"/>
        <v>33</v>
      </c>
      <c r="Q189" s="42">
        <f t="shared" si="6"/>
        <v>0</v>
      </c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26.25" thickBot="1" x14ac:dyDescent="0.3">
      <c r="A190" s="6"/>
      <c r="B190" s="29">
        <v>5</v>
      </c>
      <c r="C190" s="130" t="s">
        <v>34</v>
      </c>
      <c r="D190" s="57" t="s">
        <v>18</v>
      </c>
      <c r="E190" s="58">
        <f t="shared" si="33"/>
        <v>3215.5333333333333</v>
      </c>
      <c r="F190" s="56">
        <v>81</v>
      </c>
      <c r="G190" s="59">
        <v>260458.2</v>
      </c>
      <c r="H190" s="1"/>
      <c r="I190" s="32">
        <f t="shared" si="25"/>
        <v>5</v>
      </c>
      <c r="J190" s="41" t="str">
        <f t="shared" si="5"/>
        <v>Камера дугогасительная к ВМПЭ-10-630-1600А, 5БП.740.233</v>
      </c>
      <c r="K190" s="128"/>
      <c r="L190" s="126"/>
      <c r="M190" s="124" t="str">
        <f t="shared" si="30"/>
        <v>шт</v>
      </c>
      <c r="N190" s="36">
        <f t="shared" si="31"/>
        <v>3215.5333333333333</v>
      </c>
      <c r="O190" s="25"/>
      <c r="P190" s="35">
        <f t="shared" si="32"/>
        <v>81</v>
      </c>
      <c r="Q190" s="42">
        <f t="shared" si="6"/>
        <v>0</v>
      </c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26.25" thickBot="1" x14ac:dyDescent="0.3">
      <c r="A191" s="6"/>
      <c r="B191" s="11">
        <v>6</v>
      </c>
      <c r="C191" s="130" t="s">
        <v>35</v>
      </c>
      <c r="D191" s="57" t="s">
        <v>18</v>
      </c>
      <c r="E191" s="58">
        <f t="shared" si="33"/>
        <v>14042.415833333333</v>
      </c>
      <c r="F191" s="56">
        <v>12</v>
      </c>
      <c r="G191" s="59">
        <v>168508.99</v>
      </c>
      <c r="H191" s="1"/>
      <c r="I191" s="16">
        <f t="shared" si="25"/>
        <v>6</v>
      </c>
      <c r="J191" s="41" t="str">
        <f t="shared" si="25"/>
        <v>Камера дугогасительная к ВТ-35, ВИЕЦ.686.422.002</v>
      </c>
      <c r="K191" s="128"/>
      <c r="L191" s="126"/>
      <c r="M191" s="124" t="str">
        <f t="shared" si="30"/>
        <v>шт</v>
      </c>
      <c r="N191" s="36">
        <f t="shared" si="31"/>
        <v>14042.415833333333</v>
      </c>
      <c r="O191" s="25"/>
      <c r="P191" s="35">
        <f t="shared" si="32"/>
        <v>12</v>
      </c>
      <c r="Q191" s="42">
        <f t="shared" si="6"/>
        <v>0</v>
      </c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26.25" thickBot="1" x14ac:dyDescent="0.3">
      <c r="A192" s="6"/>
      <c r="B192" s="29">
        <v>7</v>
      </c>
      <c r="C192" s="130" t="s">
        <v>192</v>
      </c>
      <c r="D192" s="57" t="s">
        <v>18</v>
      </c>
      <c r="E192" s="58">
        <f t="shared" si="33"/>
        <v>29166.666666666668</v>
      </c>
      <c r="F192" s="56">
        <v>12</v>
      </c>
      <c r="G192" s="59">
        <v>350000</v>
      </c>
      <c r="H192" s="1"/>
      <c r="I192" s="32">
        <f t="shared" si="25"/>
        <v>7</v>
      </c>
      <c r="J192" s="41" t="str">
        <f t="shared" si="25"/>
        <v>Камера дугогасительная к МКП-35, 5БП.740.252</v>
      </c>
      <c r="K192" s="128"/>
      <c r="L192" s="126"/>
      <c r="M192" s="124" t="str">
        <f t="shared" si="30"/>
        <v>шт</v>
      </c>
      <c r="N192" s="36">
        <f t="shared" si="31"/>
        <v>29166.666666666668</v>
      </c>
      <c r="O192" s="25"/>
      <c r="P192" s="35">
        <f t="shared" si="32"/>
        <v>12</v>
      </c>
      <c r="Q192" s="42">
        <f t="shared" si="6"/>
        <v>0</v>
      </c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26.25" thickBot="1" x14ac:dyDescent="0.3">
      <c r="A193" s="6"/>
      <c r="B193" s="11">
        <v>8</v>
      </c>
      <c r="C193" s="130" t="s">
        <v>36</v>
      </c>
      <c r="D193" s="57" t="s">
        <v>18</v>
      </c>
      <c r="E193" s="58">
        <f t="shared" si="33"/>
        <v>15400</v>
      </c>
      <c r="F193" s="56">
        <v>1</v>
      </c>
      <c r="G193" s="59">
        <v>15400</v>
      </c>
      <c r="H193" s="1"/>
      <c r="I193" s="16">
        <f t="shared" si="25"/>
        <v>8</v>
      </c>
      <c r="J193" s="41" t="str">
        <f t="shared" si="25"/>
        <v>Камера дугогасительная к С-35, 5СЯ.740.169</v>
      </c>
      <c r="K193" s="128"/>
      <c r="L193" s="126"/>
      <c r="M193" s="124" t="str">
        <f t="shared" si="30"/>
        <v>шт</v>
      </c>
      <c r="N193" s="36">
        <f t="shared" si="31"/>
        <v>15400</v>
      </c>
      <c r="O193" s="25"/>
      <c r="P193" s="35">
        <f t="shared" si="32"/>
        <v>1</v>
      </c>
      <c r="Q193" s="42">
        <f t="shared" si="6"/>
        <v>0</v>
      </c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.75" thickBot="1" x14ac:dyDescent="0.3">
      <c r="A194" s="6"/>
      <c r="B194" s="29">
        <v>9</v>
      </c>
      <c r="C194" s="130" t="s">
        <v>130</v>
      </c>
      <c r="D194" s="57" t="s">
        <v>18</v>
      </c>
      <c r="E194" s="58">
        <f t="shared" si="33"/>
        <v>385</v>
      </c>
      <c r="F194" s="56">
        <v>3</v>
      </c>
      <c r="G194" s="59">
        <v>1155</v>
      </c>
      <c r="H194" s="1"/>
      <c r="I194" s="32">
        <f t="shared" si="25"/>
        <v>9</v>
      </c>
      <c r="J194" s="41" t="str">
        <f t="shared" si="25"/>
        <v>Колпак, ВК-10, 8КА.307.032</v>
      </c>
      <c r="K194" s="128"/>
      <c r="L194" s="126"/>
      <c r="M194" s="124" t="str">
        <f t="shared" si="30"/>
        <v>шт</v>
      </c>
      <c r="N194" s="36">
        <f t="shared" si="31"/>
        <v>385</v>
      </c>
      <c r="O194" s="25"/>
      <c r="P194" s="35">
        <f t="shared" si="32"/>
        <v>3</v>
      </c>
      <c r="Q194" s="42">
        <f t="shared" si="6"/>
        <v>0</v>
      </c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26.25" thickBot="1" x14ac:dyDescent="0.3">
      <c r="A195" s="6"/>
      <c r="B195" s="11">
        <v>10</v>
      </c>
      <c r="C195" s="130" t="s">
        <v>144</v>
      </c>
      <c r="D195" s="57" t="s">
        <v>18</v>
      </c>
      <c r="E195" s="58">
        <f t="shared" si="33"/>
        <v>38.335000000000001</v>
      </c>
      <c r="F195" s="56">
        <v>4</v>
      </c>
      <c r="G195" s="60">
        <v>153.34</v>
      </c>
      <c r="H195" s="1"/>
      <c r="I195" s="16">
        <f t="shared" si="25"/>
        <v>10</v>
      </c>
      <c r="J195" s="41" t="str">
        <f t="shared" si="25"/>
        <v>Кольцо  МКП-35, С-35,-МКП-110, У-110, 8БП.370.048</v>
      </c>
      <c r="K195" s="128"/>
      <c r="L195" s="126"/>
      <c r="M195" s="124" t="str">
        <f t="shared" si="30"/>
        <v>шт</v>
      </c>
      <c r="N195" s="36">
        <f t="shared" si="31"/>
        <v>38.335000000000001</v>
      </c>
      <c r="O195" s="25"/>
      <c r="P195" s="35">
        <f t="shared" si="32"/>
        <v>4</v>
      </c>
      <c r="Q195" s="42">
        <f t="shared" si="6"/>
        <v>0</v>
      </c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26.25" thickBot="1" x14ac:dyDescent="0.3">
      <c r="A196" s="6"/>
      <c r="B196" s="29">
        <v>11</v>
      </c>
      <c r="C196" s="130" t="s">
        <v>37</v>
      </c>
      <c r="D196" s="57" t="s">
        <v>18</v>
      </c>
      <c r="E196" s="58">
        <f t="shared" si="33"/>
        <v>64.166666666666671</v>
      </c>
      <c r="F196" s="56">
        <v>99</v>
      </c>
      <c r="G196" s="59">
        <v>6352.5</v>
      </c>
      <c r="H196" s="1"/>
      <c r="I196" s="32">
        <f t="shared" si="25"/>
        <v>11</v>
      </c>
      <c r="J196" s="41" t="str">
        <f t="shared" si="25"/>
        <v>Кольцо ВМП-10,ВМПЭ-10, 8БП.371.018</v>
      </c>
      <c r="K196" s="128"/>
      <c r="L196" s="126"/>
      <c r="M196" s="124" t="str">
        <f t="shared" si="30"/>
        <v>шт</v>
      </c>
      <c r="N196" s="36">
        <f t="shared" si="31"/>
        <v>64.166666666666671</v>
      </c>
      <c r="O196" s="25"/>
      <c r="P196" s="35">
        <f t="shared" si="32"/>
        <v>99</v>
      </c>
      <c r="Q196" s="42">
        <f t="shared" si="6"/>
        <v>0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thickBot="1" x14ac:dyDescent="0.3">
      <c r="A197" s="6"/>
      <c r="B197" s="11">
        <v>12</v>
      </c>
      <c r="C197" s="130" t="s">
        <v>41</v>
      </c>
      <c r="D197" s="57" t="s">
        <v>18</v>
      </c>
      <c r="E197" s="58">
        <f t="shared" si="33"/>
        <v>1998.7</v>
      </c>
      <c r="F197" s="56">
        <v>2</v>
      </c>
      <c r="G197" s="59">
        <v>3997.4</v>
      </c>
      <c r="H197" s="1"/>
      <c r="I197" s="16">
        <f t="shared" si="25"/>
        <v>12</v>
      </c>
      <c r="J197" s="41" t="str">
        <f t="shared" si="25"/>
        <v>Контакт к С-35, 5БП.551.726</v>
      </c>
      <c r="K197" s="128"/>
      <c r="L197" s="126"/>
      <c r="M197" s="124" t="str">
        <f t="shared" si="30"/>
        <v>шт</v>
      </c>
      <c r="N197" s="36">
        <f t="shared" si="31"/>
        <v>1998.7</v>
      </c>
      <c r="O197" s="25"/>
      <c r="P197" s="35">
        <f t="shared" si="32"/>
        <v>2</v>
      </c>
      <c r="Q197" s="42">
        <f t="shared" si="6"/>
        <v>0</v>
      </c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26.25" thickBot="1" x14ac:dyDescent="0.3">
      <c r="A198" s="6"/>
      <c r="B198" s="29">
        <v>13</v>
      </c>
      <c r="C198" s="130" t="s">
        <v>131</v>
      </c>
      <c r="D198" s="57" t="s">
        <v>18</v>
      </c>
      <c r="E198" s="58">
        <f t="shared" si="33"/>
        <v>9415.5433333333331</v>
      </c>
      <c r="F198" s="56">
        <v>3</v>
      </c>
      <c r="G198" s="59">
        <v>28246.63</v>
      </c>
      <c r="H198" s="1"/>
      <c r="I198" s="32">
        <f t="shared" si="25"/>
        <v>13</v>
      </c>
      <c r="J198" s="41" t="str">
        <f t="shared" si="25"/>
        <v>Контакт розеточный для ВК-10, ВЕЮИ.685.122.002</v>
      </c>
      <c r="K198" s="128"/>
      <c r="L198" s="126"/>
      <c r="M198" s="124" t="str">
        <f t="shared" si="30"/>
        <v>шт</v>
      </c>
      <c r="N198" s="36">
        <f t="shared" si="31"/>
        <v>9415.5433333333331</v>
      </c>
      <c r="O198" s="25"/>
      <c r="P198" s="35">
        <f t="shared" si="32"/>
        <v>3</v>
      </c>
      <c r="Q198" s="42">
        <f t="shared" si="6"/>
        <v>0</v>
      </c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thickBot="1" x14ac:dyDescent="0.3">
      <c r="A199" s="6"/>
      <c r="B199" s="11">
        <v>14</v>
      </c>
      <c r="C199" s="130" t="s">
        <v>133</v>
      </c>
      <c r="D199" s="57" t="s">
        <v>18</v>
      </c>
      <c r="E199" s="58">
        <f t="shared" si="33"/>
        <v>211.85</v>
      </c>
      <c r="F199" s="56">
        <v>3</v>
      </c>
      <c r="G199" s="60">
        <v>635.54999999999995</v>
      </c>
      <c r="H199" s="1"/>
      <c r="I199" s="16">
        <f t="shared" si="25"/>
        <v>14</v>
      </c>
      <c r="J199" s="41" t="str">
        <f t="shared" si="25"/>
        <v>Контакт, ВК-10, 8КА.551.055</v>
      </c>
      <c r="K199" s="128"/>
      <c r="L199" s="126"/>
      <c r="M199" s="124" t="str">
        <f t="shared" si="30"/>
        <v>шт</v>
      </c>
      <c r="N199" s="36">
        <f t="shared" si="31"/>
        <v>211.85</v>
      </c>
      <c r="O199" s="25"/>
      <c r="P199" s="35">
        <f t="shared" si="32"/>
        <v>3</v>
      </c>
      <c r="Q199" s="42">
        <f t="shared" si="6"/>
        <v>0</v>
      </c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26.25" thickBot="1" x14ac:dyDescent="0.3">
      <c r="A200" s="6"/>
      <c r="B200" s="29">
        <v>15</v>
      </c>
      <c r="C200" s="130" t="s">
        <v>43</v>
      </c>
      <c r="D200" s="57" t="s">
        <v>18</v>
      </c>
      <c r="E200" s="58">
        <f t="shared" si="33"/>
        <v>2247.67</v>
      </c>
      <c r="F200" s="56">
        <v>2</v>
      </c>
      <c r="G200" s="59">
        <v>4495.34</v>
      </c>
      <c r="H200" s="1"/>
      <c r="I200" s="32">
        <f t="shared" si="25"/>
        <v>15</v>
      </c>
      <c r="J200" s="41" t="str">
        <f t="shared" si="25"/>
        <v>Маслоуказатель  к С-35, 6БП.349.105</v>
      </c>
      <c r="K200" s="128"/>
      <c r="L200" s="126"/>
      <c r="M200" s="124" t="str">
        <f t="shared" si="30"/>
        <v>шт</v>
      </c>
      <c r="N200" s="36">
        <f t="shared" si="31"/>
        <v>2247.67</v>
      </c>
      <c r="O200" s="25"/>
      <c r="P200" s="35">
        <f t="shared" si="32"/>
        <v>2</v>
      </c>
      <c r="Q200" s="42">
        <f t="shared" si="6"/>
        <v>0</v>
      </c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26.25" thickBot="1" x14ac:dyDescent="0.3">
      <c r="A201" s="6"/>
      <c r="B201" s="11">
        <v>16</v>
      </c>
      <c r="C201" s="130" t="s">
        <v>44</v>
      </c>
      <c r="D201" s="57" t="s">
        <v>18</v>
      </c>
      <c r="E201" s="58">
        <f t="shared" si="33"/>
        <v>2108.33</v>
      </c>
      <c r="F201" s="56">
        <v>3</v>
      </c>
      <c r="G201" s="59">
        <v>6324.99</v>
      </c>
      <c r="H201" s="1"/>
      <c r="I201" s="16">
        <f t="shared" si="25"/>
        <v>16</v>
      </c>
      <c r="J201" s="41" t="str">
        <f t="shared" si="25"/>
        <v>Маслоуказатель к  МКП-110, У-110, 6БП.349.008</v>
      </c>
      <c r="K201" s="128"/>
      <c r="L201" s="126"/>
      <c r="M201" s="124" t="str">
        <f t="shared" si="30"/>
        <v>шт</v>
      </c>
      <c r="N201" s="36">
        <f t="shared" si="31"/>
        <v>2108.33</v>
      </c>
      <c r="O201" s="25"/>
      <c r="P201" s="35">
        <f t="shared" si="32"/>
        <v>3</v>
      </c>
      <c r="Q201" s="42">
        <f t="shared" si="6"/>
        <v>0</v>
      </c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39" thickBot="1" x14ac:dyDescent="0.3">
      <c r="A202" s="6"/>
      <c r="B202" s="29">
        <v>17</v>
      </c>
      <c r="C202" s="130" t="s">
        <v>46</v>
      </c>
      <c r="D202" s="57" t="s">
        <v>18</v>
      </c>
      <c r="E202" s="58">
        <f t="shared" si="33"/>
        <v>432.67</v>
      </c>
      <c r="F202" s="56">
        <v>1</v>
      </c>
      <c r="G202" s="60">
        <v>432.67</v>
      </c>
      <c r="H202" s="1"/>
      <c r="I202" s="32">
        <f t="shared" si="25"/>
        <v>17</v>
      </c>
      <c r="J202" s="41" t="str">
        <f t="shared" si="25"/>
        <v>Нагреватель  к МКП-110, У-110-2000-40, 6СЯ.319.022 (ТЭН-240Б-13/1,6И220</v>
      </c>
      <c r="K202" s="128"/>
      <c r="L202" s="126"/>
      <c r="M202" s="124" t="str">
        <f t="shared" si="30"/>
        <v>шт</v>
      </c>
      <c r="N202" s="36">
        <f t="shared" si="31"/>
        <v>432.67</v>
      </c>
      <c r="O202" s="25"/>
      <c r="P202" s="35">
        <f t="shared" si="32"/>
        <v>1</v>
      </c>
      <c r="Q202" s="42">
        <f t="shared" si="6"/>
        <v>0</v>
      </c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26.25" thickBot="1" x14ac:dyDescent="0.3">
      <c r="A203" s="6"/>
      <c r="B203" s="11">
        <v>18</v>
      </c>
      <c r="C203" s="130" t="s">
        <v>138</v>
      </c>
      <c r="D203" s="57" t="s">
        <v>18</v>
      </c>
      <c r="E203" s="58">
        <f t="shared" si="33"/>
        <v>66.666666666666671</v>
      </c>
      <c r="F203" s="56">
        <v>99</v>
      </c>
      <c r="G203" s="59">
        <v>6600</v>
      </c>
      <c r="H203" s="1"/>
      <c r="I203" s="16">
        <f t="shared" si="25"/>
        <v>18</v>
      </c>
      <c r="J203" s="41" t="str">
        <f t="shared" si="25"/>
        <v>Прокладка к ВМПЭ-10-630-1600-2500А, 8БП.372.281</v>
      </c>
      <c r="K203" s="128"/>
      <c r="L203" s="126"/>
      <c r="M203" s="124" t="str">
        <f t="shared" si="30"/>
        <v>шт</v>
      </c>
      <c r="N203" s="36">
        <f t="shared" si="31"/>
        <v>66.666666666666671</v>
      </c>
      <c r="O203" s="25"/>
      <c r="P203" s="35">
        <f t="shared" si="32"/>
        <v>99</v>
      </c>
      <c r="Q203" s="42">
        <f t="shared" si="6"/>
        <v>0</v>
      </c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75" thickBot="1" x14ac:dyDescent="0.3">
      <c r="A204" s="6"/>
      <c r="B204" s="29">
        <v>19</v>
      </c>
      <c r="C204" s="130" t="s">
        <v>193</v>
      </c>
      <c r="D204" s="57" t="s">
        <v>18</v>
      </c>
      <c r="E204" s="58">
        <f t="shared" si="33"/>
        <v>5416.665</v>
      </c>
      <c r="F204" s="56">
        <v>4</v>
      </c>
      <c r="G204" s="59">
        <v>21666.66</v>
      </c>
      <c r="H204" s="1"/>
      <c r="I204" s="32">
        <f t="shared" si="25"/>
        <v>19</v>
      </c>
      <c r="J204" s="41" t="str">
        <f t="shared" si="25"/>
        <v>Стержень к МКП-35, 5СЯ.540.025</v>
      </c>
      <c r="K204" s="128"/>
      <c r="L204" s="126"/>
      <c r="M204" s="124" t="str">
        <f t="shared" si="30"/>
        <v>шт</v>
      </c>
      <c r="N204" s="36">
        <f t="shared" si="31"/>
        <v>5416.665</v>
      </c>
      <c r="O204" s="25"/>
      <c r="P204" s="35">
        <f t="shared" si="32"/>
        <v>4</v>
      </c>
      <c r="Q204" s="42">
        <f t="shared" si="6"/>
        <v>0</v>
      </c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39" thickBot="1" x14ac:dyDescent="0.3">
      <c r="A205" s="6"/>
      <c r="B205" s="11">
        <v>20</v>
      </c>
      <c r="C205" s="130" t="s">
        <v>93</v>
      </c>
      <c r="D205" s="57" t="s">
        <v>18</v>
      </c>
      <c r="E205" s="58">
        <f t="shared" si="33"/>
        <v>6480.8322222222223</v>
      </c>
      <c r="F205" s="56">
        <v>9</v>
      </c>
      <c r="G205" s="59">
        <v>58327.49</v>
      </c>
      <c r="H205" s="1"/>
      <c r="I205" s="16">
        <f t="shared" si="25"/>
        <v>20</v>
      </c>
      <c r="J205" s="41" t="str">
        <f t="shared" si="25"/>
        <v>Траверса к масляному выключателю ВТ-35, ВИЕЦ.685.111.002</v>
      </c>
      <c r="K205" s="128"/>
      <c r="L205" s="126"/>
      <c r="M205" s="124" t="str">
        <f t="shared" si="30"/>
        <v>шт</v>
      </c>
      <c r="N205" s="36">
        <f t="shared" si="31"/>
        <v>6480.8322222222223</v>
      </c>
      <c r="O205" s="25"/>
      <c r="P205" s="35">
        <f t="shared" si="32"/>
        <v>9</v>
      </c>
      <c r="Q205" s="42">
        <f t="shared" si="6"/>
        <v>0</v>
      </c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.75" thickBot="1" x14ac:dyDescent="0.3">
      <c r="A206" s="6"/>
      <c r="B206" s="29">
        <v>21</v>
      </c>
      <c r="C206" s="130" t="s">
        <v>185</v>
      </c>
      <c r="D206" s="57" t="s">
        <v>18</v>
      </c>
      <c r="E206" s="58">
        <f t="shared" si="33"/>
        <v>3780.33</v>
      </c>
      <c r="F206" s="56">
        <v>2</v>
      </c>
      <c r="G206" s="59">
        <v>7560.66</v>
      </c>
      <c r="H206" s="1"/>
      <c r="I206" s="32">
        <f t="shared" si="25"/>
        <v>21</v>
      </c>
      <c r="J206" s="41" t="str">
        <f t="shared" si="25"/>
        <v>Тяга  к  МКП-35, 5БП.234.157</v>
      </c>
      <c r="K206" s="128"/>
      <c r="L206" s="126"/>
      <c r="M206" s="124" t="str">
        <f t="shared" si="30"/>
        <v>шт</v>
      </c>
      <c r="N206" s="36">
        <f t="shared" si="31"/>
        <v>3780.33</v>
      </c>
      <c r="O206" s="25"/>
      <c r="P206" s="35">
        <f t="shared" si="32"/>
        <v>2</v>
      </c>
      <c r="Q206" s="42">
        <f t="shared" si="6"/>
        <v>0</v>
      </c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.75" thickBot="1" x14ac:dyDescent="0.3">
      <c r="A207" s="6"/>
      <c r="B207" s="11">
        <v>22</v>
      </c>
      <c r="C207" s="130" t="s">
        <v>98</v>
      </c>
      <c r="D207" s="57" t="s">
        <v>18</v>
      </c>
      <c r="E207" s="58">
        <f t="shared" si="33"/>
        <v>703.08333333333337</v>
      </c>
      <c r="F207" s="56">
        <v>24</v>
      </c>
      <c r="G207" s="59">
        <v>16874</v>
      </c>
      <c r="H207" s="1"/>
      <c r="I207" s="16">
        <f t="shared" si="25"/>
        <v>22</v>
      </c>
      <c r="J207" s="41" t="str">
        <f t="shared" si="25"/>
        <v xml:space="preserve">Тяга для ВМГ-133, 5ВУ.234.020 </v>
      </c>
      <c r="K207" s="128"/>
      <c r="L207" s="126"/>
      <c r="M207" s="124" t="str">
        <f t="shared" si="30"/>
        <v>шт</v>
      </c>
      <c r="N207" s="36">
        <f t="shared" si="31"/>
        <v>703.08333333333337</v>
      </c>
      <c r="O207" s="25"/>
      <c r="P207" s="35">
        <f t="shared" si="32"/>
        <v>24</v>
      </c>
      <c r="Q207" s="42">
        <f t="shared" si="6"/>
        <v>0</v>
      </c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26.25" thickBot="1" x14ac:dyDescent="0.3">
      <c r="A208" s="6"/>
      <c r="B208" s="29">
        <v>23</v>
      </c>
      <c r="C208" s="130" t="s">
        <v>60</v>
      </c>
      <c r="D208" s="57" t="s">
        <v>18</v>
      </c>
      <c r="E208" s="58">
        <f t="shared" si="33"/>
        <v>421.66666666666669</v>
      </c>
      <c r="F208" s="56">
        <v>9</v>
      </c>
      <c r="G208" s="59">
        <v>3795</v>
      </c>
      <c r="H208" s="1"/>
      <c r="I208" s="32">
        <f t="shared" si="25"/>
        <v>23</v>
      </c>
      <c r="J208" s="41" t="str">
        <f t="shared" si="25"/>
        <v>Уплотнение бака С-35, 8СЯ.372.052</v>
      </c>
      <c r="K208" s="128"/>
      <c r="L208" s="126"/>
      <c r="M208" s="124" t="str">
        <f t="shared" si="30"/>
        <v>шт</v>
      </c>
      <c r="N208" s="36">
        <f t="shared" si="31"/>
        <v>421.66666666666669</v>
      </c>
      <c r="O208" s="25"/>
      <c r="P208" s="35">
        <f t="shared" si="32"/>
        <v>9</v>
      </c>
      <c r="Q208" s="42">
        <f t="shared" si="6"/>
        <v>0</v>
      </c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26.25" thickBot="1" x14ac:dyDescent="0.3">
      <c r="A209" s="6"/>
      <c r="B209" s="11">
        <v>24</v>
      </c>
      <c r="C209" s="130" t="s">
        <v>61</v>
      </c>
      <c r="D209" s="57" t="s">
        <v>18</v>
      </c>
      <c r="E209" s="58">
        <f t="shared" si="33"/>
        <v>539.91666666666663</v>
      </c>
      <c r="F209" s="56">
        <v>24</v>
      </c>
      <c r="G209" s="59">
        <v>12958</v>
      </c>
      <c r="H209" s="1"/>
      <c r="I209" s="16">
        <f t="shared" si="25"/>
        <v>24</v>
      </c>
      <c r="J209" s="41" t="str">
        <f t="shared" si="25"/>
        <v>Уплотнитель бака, ВИЕЦ 754.127.001</v>
      </c>
      <c r="K209" s="128"/>
      <c r="L209" s="126"/>
      <c r="M209" s="124" t="str">
        <f t="shared" si="30"/>
        <v>шт</v>
      </c>
      <c r="N209" s="36">
        <f t="shared" si="31"/>
        <v>539.91666666666663</v>
      </c>
      <c r="O209" s="25"/>
      <c r="P209" s="35">
        <f t="shared" si="32"/>
        <v>24</v>
      </c>
      <c r="Q209" s="42">
        <f t="shared" si="6"/>
        <v>0</v>
      </c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26.25" thickBot="1" x14ac:dyDescent="0.3">
      <c r="A210" s="6"/>
      <c r="B210" s="29">
        <v>25</v>
      </c>
      <c r="C210" s="130" t="s">
        <v>194</v>
      </c>
      <c r="D210" s="57" t="s">
        <v>18</v>
      </c>
      <c r="E210" s="58">
        <f t="shared" si="33"/>
        <v>2500</v>
      </c>
      <c r="F210" s="56">
        <v>8</v>
      </c>
      <c r="G210" s="59">
        <v>20000</v>
      </c>
      <c r="H210" s="1"/>
      <c r="I210" s="32">
        <f t="shared" si="25"/>
        <v>25</v>
      </c>
      <c r="J210" s="41" t="str">
        <f t="shared" si="25"/>
        <v>Цилиндр для ВТ-35, ВИЕЦ.716171.001</v>
      </c>
      <c r="K210" s="128"/>
      <c r="L210" s="126"/>
      <c r="M210" s="124" t="str">
        <f t="shared" si="30"/>
        <v>шт</v>
      </c>
      <c r="N210" s="36">
        <f t="shared" si="31"/>
        <v>2500</v>
      </c>
      <c r="O210" s="25"/>
      <c r="P210" s="35">
        <f t="shared" si="32"/>
        <v>8</v>
      </c>
      <c r="Q210" s="42">
        <f t="shared" si="6"/>
        <v>0</v>
      </c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thickBot="1" x14ac:dyDescent="0.3">
      <c r="A211" s="6"/>
      <c r="B211" s="11">
        <v>26</v>
      </c>
      <c r="C211" s="130" t="s">
        <v>195</v>
      </c>
      <c r="D211" s="57" t="s">
        <v>18</v>
      </c>
      <c r="E211" s="58"/>
      <c r="F211" s="56">
        <v>2</v>
      </c>
      <c r="G211" s="59">
        <v>8210.4</v>
      </c>
      <c r="H211" s="1"/>
      <c r="I211" s="16">
        <f t="shared" si="25"/>
        <v>26</v>
      </c>
      <c r="J211" s="41" t="str">
        <f t="shared" si="25"/>
        <v>Штанга к МКП-35, 5СЯ.743.063</v>
      </c>
      <c r="K211" s="128"/>
      <c r="L211" s="126"/>
      <c r="M211" s="124" t="str">
        <f t="shared" si="30"/>
        <v>шт</v>
      </c>
      <c r="N211" s="36">
        <f t="shared" si="31"/>
        <v>0</v>
      </c>
      <c r="O211" s="25"/>
      <c r="P211" s="35">
        <f t="shared" si="32"/>
        <v>2</v>
      </c>
      <c r="Q211" s="42">
        <f t="shared" si="6"/>
        <v>0</v>
      </c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.75" thickBot="1" x14ac:dyDescent="0.3">
      <c r="A212" s="6"/>
      <c r="B212" s="29">
        <v>27</v>
      </c>
      <c r="C212" s="130" t="s">
        <v>108</v>
      </c>
      <c r="D212" s="57" t="s">
        <v>18</v>
      </c>
      <c r="E212" s="58">
        <f t="shared" si="33"/>
        <v>3025</v>
      </c>
      <c r="F212" s="56">
        <v>2</v>
      </c>
      <c r="G212" s="59">
        <v>6050</v>
      </c>
      <c r="H212" s="1"/>
      <c r="I212" s="32">
        <f t="shared" si="25"/>
        <v>27</v>
      </c>
      <c r="J212" s="41" t="str">
        <f t="shared" si="25"/>
        <v>Штанга к С-35, 5БП.743.093</v>
      </c>
      <c r="K212" s="128"/>
      <c r="L212" s="126"/>
      <c r="M212" s="124" t="str">
        <f t="shared" si="30"/>
        <v>шт</v>
      </c>
      <c r="N212" s="36">
        <f t="shared" si="31"/>
        <v>3025</v>
      </c>
      <c r="O212" s="25"/>
      <c r="P212" s="35">
        <f t="shared" si="32"/>
        <v>2</v>
      </c>
      <c r="Q212" s="42">
        <f t="shared" si="6"/>
        <v>0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thickBot="1" x14ac:dyDescent="0.3">
      <c r="A213" s="6"/>
      <c r="B213" s="105" t="s">
        <v>23</v>
      </c>
      <c r="C213" s="106"/>
      <c r="D213" s="106"/>
      <c r="E213" s="106"/>
      <c r="F213" s="107"/>
      <c r="G213" s="27">
        <f>SUM(G186:G212)</f>
        <v>1366347.2399999998</v>
      </c>
      <c r="H213" s="40"/>
      <c r="I213" s="90" t="s">
        <v>23</v>
      </c>
      <c r="J213" s="91"/>
      <c r="K213" s="91"/>
      <c r="L213" s="91"/>
      <c r="M213" s="91"/>
      <c r="N213" s="91"/>
      <c r="O213" s="91"/>
      <c r="P213" s="92"/>
      <c r="Q213" s="37">
        <f>SUM(Q186:Q212)</f>
        <v>0</v>
      </c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thickBot="1" x14ac:dyDescent="0.3">
      <c r="A214" s="6"/>
      <c r="B214" s="79" t="s">
        <v>26</v>
      </c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9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26.25" customHeight="1" thickBot="1" x14ac:dyDescent="0.3">
      <c r="A215" s="6"/>
      <c r="B215" s="29">
        <v>1</v>
      </c>
      <c r="C215" s="130" t="s">
        <v>100</v>
      </c>
      <c r="D215" s="57" t="s">
        <v>18</v>
      </c>
      <c r="E215" s="58">
        <f>G215/F215</f>
        <v>3457.665</v>
      </c>
      <c r="F215" s="56">
        <v>2</v>
      </c>
      <c r="G215" s="59">
        <v>6915.33</v>
      </c>
      <c r="H215" s="1"/>
      <c r="I215" s="32">
        <v>1</v>
      </c>
      <c r="J215" s="41" t="str">
        <f t="shared" si="5"/>
        <v>Камера дугогасительная для ВМГ-133, 5ВУ.740.000</v>
      </c>
      <c r="K215" s="34"/>
      <c r="L215" s="34"/>
      <c r="M215" s="35" t="str">
        <f t="shared" ref="M215:M234" si="34">D215</f>
        <v>шт</v>
      </c>
      <c r="N215" s="36">
        <f t="shared" ref="N215:N234" si="35">E215</f>
        <v>3457.665</v>
      </c>
      <c r="O215" s="31"/>
      <c r="P215" s="18">
        <f t="shared" ref="P215:P234" si="36">F215</f>
        <v>2</v>
      </c>
      <c r="Q215" s="20">
        <f t="shared" si="6"/>
        <v>0</v>
      </c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6.25" thickBot="1" x14ac:dyDescent="0.3">
      <c r="A216" s="6"/>
      <c r="B216" s="29">
        <v>2</v>
      </c>
      <c r="C216" s="130" t="s">
        <v>34</v>
      </c>
      <c r="D216" s="57" t="s">
        <v>18</v>
      </c>
      <c r="E216" s="58">
        <f t="shared" ref="E216:E234" si="37">G216/F216</f>
        <v>3215.5333333333333</v>
      </c>
      <c r="F216" s="56">
        <v>3</v>
      </c>
      <c r="G216" s="59">
        <v>9646.6</v>
      </c>
      <c r="H216" s="1"/>
      <c r="I216" s="32">
        <v>2</v>
      </c>
      <c r="J216" s="41" t="str">
        <f t="shared" si="5"/>
        <v>Камера дугогасительная к ВМПЭ-10-630-1600А, 5БП.740.233</v>
      </c>
      <c r="K216" s="126"/>
      <c r="L216" s="126"/>
      <c r="M216" s="35" t="str">
        <f t="shared" si="34"/>
        <v>шт</v>
      </c>
      <c r="N216" s="36">
        <f t="shared" si="35"/>
        <v>3215.5333333333333</v>
      </c>
      <c r="O216" s="31"/>
      <c r="P216" s="18">
        <f t="shared" si="36"/>
        <v>3</v>
      </c>
      <c r="Q216" s="20">
        <f t="shared" si="6"/>
        <v>0</v>
      </c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6.25" thickBot="1" x14ac:dyDescent="0.3">
      <c r="A217" s="6"/>
      <c r="B217" s="29">
        <v>3</v>
      </c>
      <c r="C217" s="130" t="s">
        <v>36</v>
      </c>
      <c r="D217" s="57" t="s">
        <v>18</v>
      </c>
      <c r="E217" s="58">
        <f t="shared" si="37"/>
        <v>15400</v>
      </c>
      <c r="F217" s="56">
        <v>3</v>
      </c>
      <c r="G217" s="59">
        <v>46200</v>
      </c>
      <c r="H217" s="1"/>
      <c r="I217" s="32">
        <v>3</v>
      </c>
      <c r="J217" s="41" t="str">
        <f t="shared" si="5"/>
        <v>Камера дугогасительная к С-35, 5СЯ.740.169</v>
      </c>
      <c r="K217" s="126"/>
      <c r="L217" s="126"/>
      <c r="M217" s="35" t="str">
        <f t="shared" si="34"/>
        <v>шт</v>
      </c>
      <c r="N217" s="36">
        <f t="shared" si="35"/>
        <v>15400</v>
      </c>
      <c r="O217" s="31"/>
      <c r="P217" s="18">
        <f t="shared" si="36"/>
        <v>3</v>
      </c>
      <c r="Q217" s="20">
        <f t="shared" si="6"/>
        <v>0</v>
      </c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39" thickBot="1" x14ac:dyDescent="0.3">
      <c r="A218" s="6"/>
      <c r="B218" s="29">
        <v>4</v>
      </c>
      <c r="C218" s="130" t="s">
        <v>196</v>
      </c>
      <c r="D218" s="57" t="s">
        <v>18</v>
      </c>
      <c r="E218" s="58">
        <f t="shared" si="37"/>
        <v>2764.165</v>
      </c>
      <c r="F218" s="56">
        <v>2</v>
      </c>
      <c r="G218" s="59">
        <v>5528.33</v>
      </c>
      <c r="H218" s="1"/>
      <c r="I218" s="32">
        <v>4</v>
      </c>
      <c r="J218" s="41" t="str">
        <f t="shared" si="5"/>
        <v>Катушка отключения к ВКЭ-10 черт.ВИЕЮ.685452.002-03, ВИЕЮ.685452.002-03</v>
      </c>
      <c r="K218" s="126"/>
      <c r="L218" s="126"/>
      <c r="M218" s="35" t="str">
        <f t="shared" si="34"/>
        <v>шт</v>
      </c>
      <c r="N218" s="36">
        <f t="shared" si="35"/>
        <v>2764.165</v>
      </c>
      <c r="O218" s="31"/>
      <c r="P218" s="18">
        <f t="shared" si="36"/>
        <v>2</v>
      </c>
      <c r="Q218" s="20">
        <f t="shared" si="6"/>
        <v>0</v>
      </c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6.25" thickBot="1" x14ac:dyDescent="0.3">
      <c r="A219" s="6"/>
      <c r="B219" s="29">
        <v>5</v>
      </c>
      <c r="C219" s="130" t="s">
        <v>74</v>
      </c>
      <c r="D219" s="57" t="s">
        <v>18</v>
      </c>
      <c r="E219" s="58">
        <f t="shared" si="37"/>
        <v>4873</v>
      </c>
      <c r="F219" s="56">
        <v>3</v>
      </c>
      <c r="G219" s="59">
        <v>14619</v>
      </c>
      <c r="H219" s="1"/>
      <c r="I219" s="32">
        <v>5</v>
      </c>
      <c r="J219" s="41" t="str">
        <f t="shared" ref="J219:J234" si="38">C219</f>
        <v xml:space="preserve">контакт розеточный для ВМГ-133, 5ВУ.551.032 </v>
      </c>
      <c r="K219" s="126"/>
      <c r="L219" s="126"/>
      <c r="M219" s="35" t="str">
        <f t="shared" si="34"/>
        <v>шт</v>
      </c>
      <c r="N219" s="36">
        <f t="shared" si="35"/>
        <v>4873</v>
      </c>
      <c r="O219" s="31"/>
      <c r="P219" s="18">
        <f t="shared" si="36"/>
        <v>3</v>
      </c>
      <c r="Q219" s="20">
        <f t="shared" si="6"/>
        <v>0</v>
      </c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39" thickBot="1" x14ac:dyDescent="0.3">
      <c r="A220" s="6"/>
      <c r="B220" s="29">
        <v>6</v>
      </c>
      <c r="C220" s="130" t="s">
        <v>47</v>
      </c>
      <c r="D220" s="57" t="s">
        <v>18</v>
      </c>
      <c r="E220" s="58">
        <f t="shared" si="37"/>
        <v>302.5</v>
      </c>
      <c r="F220" s="56">
        <v>6</v>
      </c>
      <c r="G220" s="59">
        <v>1815</v>
      </c>
      <c r="H220" s="1"/>
      <c r="I220" s="32">
        <v>6</v>
      </c>
      <c r="J220" s="41" t="str">
        <f t="shared" si="38"/>
        <v>Нагреватель к ВМТ-110/220-25, ВМТ-110/220-40, 6СЯ.319.032 (ТЭН 60А 13/0,63 127)</v>
      </c>
      <c r="K220" s="126"/>
      <c r="L220" s="126"/>
      <c r="M220" s="35" t="str">
        <f t="shared" si="34"/>
        <v>шт</v>
      </c>
      <c r="N220" s="36">
        <f t="shared" si="35"/>
        <v>302.5</v>
      </c>
      <c r="O220" s="31"/>
      <c r="P220" s="18">
        <f t="shared" si="36"/>
        <v>6</v>
      </c>
      <c r="Q220" s="20">
        <f t="shared" si="6"/>
        <v>0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39" thickBot="1" x14ac:dyDescent="0.3">
      <c r="A221" s="6"/>
      <c r="B221" s="29">
        <v>7</v>
      </c>
      <c r="C221" s="130" t="s">
        <v>79</v>
      </c>
      <c r="D221" s="57" t="s">
        <v>18</v>
      </c>
      <c r="E221" s="58">
        <f t="shared" si="37"/>
        <v>270.41624999999999</v>
      </c>
      <c r="F221" s="56">
        <v>8</v>
      </c>
      <c r="G221" s="59">
        <v>2163.33</v>
      </c>
      <c r="H221" s="1"/>
      <c r="I221" s="32">
        <v>7</v>
      </c>
      <c r="J221" s="41" t="str">
        <f t="shared" si="38"/>
        <v>Нагреватель трубчатый к ВМТ-110/220-25, ВМТ-110/220-40, 6СЯ.736.002 (ТЭН-71А 13/0,4 220)</v>
      </c>
      <c r="K221" s="126"/>
      <c r="L221" s="126"/>
      <c r="M221" s="35" t="str">
        <f t="shared" si="34"/>
        <v>шт</v>
      </c>
      <c r="N221" s="36">
        <f t="shared" si="35"/>
        <v>270.41624999999999</v>
      </c>
      <c r="O221" s="31"/>
      <c r="P221" s="18">
        <f t="shared" si="36"/>
        <v>8</v>
      </c>
      <c r="Q221" s="20">
        <f t="shared" si="6"/>
        <v>0</v>
      </c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.75" thickBot="1" x14ac:dyDescent="0.3">
      <c r="A222" s="6"/>
      <c r="B222" s="29">
        <v>8</v>
      </c>
      <c r="C222" s="130" t="s">
        <v>80</v>
      </c>
      <c r="D222" s="57" t="s">
        <v>18</v>
      </c>
      <c r="E222" s="58">
        <f t="shared" si="37"/>
        <v>3889.415</v>
      </c>
      <c r="F222" s="56">
        <v>2</v>
      </c>
      <c r="G222" s="59">
        <v>7778.83</v>
      </c>
      <c r="H222" s="1"/>
      <c r="I222" s="32">
        <v>8</v>
      </c>
      <c r="J222" s="41" t="str">
        <f t="shared" si="38"/>
        <v>Перемычка к С-35, 5БП.585.145</v>
      </c>
      <c r="K222" s="126"/>
      <c r="L222" s="126"/>
      <c r="M222" s="35" t="str">
        <f t="shared" si="34"/>
        <v>шт</v>
      </c>
      <c r="N222" s="36">
        <f t="shared" si="35"/>
        <v>3889.415</v>
      </c>
      <c r="O222" s="31"/>
      <c r="P222" s="18">
        <f t="shared" si="36"/>
        <v>2</v>
      </c>
      <c r="Q222" s="20">
        <f t="shared" si="6"/>
        <v>0</v>
      </c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26.25" thickBot="1" x14ac:dyDescent="0.3">
      <c r="A223" s="6"/>
      <c r="B223" s="29">
        <v>9</v>
      </c>
      <c r="C223" s="130" t="s">
        <v>197</v>
      </c>
      <c r="D223" s="57" t="s">
        <v>18</v>
      </c>
      <c r="E223" s="58">
        <f t="shared" si="37"/>
        <v>411.93333333333334</v>
      </c>
      <c r="F223" s="56">
        <v>12</v>
      </c>
      <c r="G223" s="59">
        <v>4943.2</v>
      </c>
      <c r="H223" s="1"/>
      <c r="I223" s="32">
        <v>9</v>
      </c>
      <c r="J223" s="41" t="str">
        <f t="shared" si="38"/>
        <v>Поплавок для ВКЭ-10 , ВИЕЮ.306.766.001</v>
      </c>
      <c r="K223" s="126"/>
      <c r="L223" s="126"/>
      <c r="M223" s="35" t="str">
        <f t="shared" si="34"/>
        <v>шт</v>
      </c>
      <c r="N223" s="36">
        <f t="shared" si="35"/>
        <v>411.93333333333334</v>
      </c>
      <c r="O223" s="25"/>
      <c r="P223" s="18">
        <f t="shared" si="36"/>
        <v>12</v>
      </c>
      <c r="Q223" s="20">
        <f t="shared" si="6"/>
        <v>0</v>
      </c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thickBot="1" x14ac:dyDescent="0.3">
      <c r="A224" s="6"/>
      <c r="B224" s="29">
        <v>10</v>
      </c>
      <c r="C224" s="130" t="s">
        <v>198</v>
      </c>
      <c r="D224" s="57" t="s">
        <v>18</v>
      </c>
      <c r="E224" s="58">
        <f t="shared" si="37"/>
        <v>73.333333333333329</v>
      </c>
      <c r="F224" s="56">
        <v>12</v>
      </c>
      <c r="G224" s="60">
        <v>880</v>
      </c>
      <c r="H224" s="1"/>
      <c r="I224" s="32">
        <v>10</v>
      </c>
      <c r="J224" s="41" t="str">
        <f t="shared" si="38"/>
        <v>Прокладка, ВИЕЮ.754.152.003</v>
      </c>
      <c r="K224" s="126"/>
      <c r="L224" s="126"/>
      <c r="M224" s="35" t="str">
        <f t="shared" si="34"/>
        <v>шт</v>
      </c>
      <c r="N224" s="36">
        <f t="shared" si="35"/>
        <v>73.333333333333329</v>
      </c>
      <c r="O224" s="25"/>
      <c r="P224" s="18">
        <f t="shared" si="36"/>
        <v>12</v>
      </c>
      <c r="Q224" s="20">
        <f t="shared" si="6"/>
        <v>0</v>
      </c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5.75" thickBot="1" x14ac:dyDescent="0.3">
      <c r="A225" s="6"/>
      <c r="B225" s="29">
        <v>11</v>
      </c>
      <c r="C225" s="130" t="s">
        <v>81</v>
      </c>
      <c r="D225" s="57" t="s">
        <v>18</v>
      </c>
      <c r="E225" s="58">
        <f t="shared" si="37"/>
        <v>60.5</v>
      </c>
      <c r="F225" s="56">
        <v>12</v>
      </c>
      <c r="G225" s="60">
        <v>726</v>
      </c>
      <c r="H225" s="1"/>
      <c r="I225" s="32">
        <v>11</v>
      </c>
      <c r="J225" s="41" t="str">
        <f t="shared" si="38"/>
        <v>Прокладка, 8КА.371.053</v>
      </c>
      <c r="K225" s="126"/>
      <c r="L225" s="126"/>
      <c r="M225" s="35" t="str">
        <f t="shared" si="34"/>
        <v>шт</v>
      </c>
      <c r="N225" s="36">
        <f t="shared" si="35"/>
        <v>60.5</v>
      </c>
      <c r="O225" s="25"/>
      <c r="P225" s="18">
        <f t="shared" si="36"/>
        <v>12</v>
      </c>
      <c r="Q225" s="20">
        <f t="shared" si="6"/>
        <v>0</v>
      </c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5.75" thickBot="1" x14ac:dyDescent="0.3">
      <c r="A226" s="6"/>
      <c r="B226" s="29">
        <v>12</v>
      </c>
      <c r="C226" s="130" t="s">
        <v>199</v>
      </c>
      <c r="D226" s="57" t="s">
        <v>18</v>
      </c>
      <c r="E226" s="58">
        <f t="shared" si="37"/>
        <v>73.333333333333329</v>
      </c>
      <c r="F226" s="56">
        <v>12</v>
      </c>
      <c r="G226" s="60">
        <v>880</v>
      </c>
      <c r="H226" s="1"/>
      <c r="I226" s="32">
        <v>12</v>
      </c>
      <c r="J226" s="41" t="str">
        <f t="shared" si="38"/>
        <v>Прокладка, 8КА.371.111</v>
      </c>
      <c r="K226" s="126"/>
      <c r="L226" s="126"/>
      <c r="M226" s="35" t="str">
        <f t="shared" si="34"/>
        <v>шт</v>
      </c>
      <c r="N226" s="36">
        <f t="shared" si="35"/>
        <v>73.333333333333329</v>
      </c>
      <c r="O226" s="25"/>
      <c r="P226" s="18">
        <f t="shared" si="36"/>
        <v>12</v>
      </c>
      <c r="Q226" s="20">
        <f t="shared" si="6"/>
        <v>0</v>
      </c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26.25" thickBot="1" x14ac:dyDescent="0.3">
      <c r="A227" s="6"/>
      <c r="B227" s="29">
        <v>13</v>
      </c>
      <c r="C227" s="130" t="s">
        <v>83</v>
      </c>
      <c r="D227" s="57" t="s">
        <v>18</v>
      </c>
      <c r="E227" s="58">
        <f t="shared" si="37"/>
        <v>50.417000000000002</v>
      </c>
      <c r="F227" s="56">
        <v>10</v>
      </c>
      <c r="G227" s="60">
        <v>504.17</v>
      </c>
      <c r="H227" s="1"/>
      <c r="I227" s="32">
        <v>13</v>
      </c>
      <c r="J227" s="41" t="str">
        <f t="shared" si="38"/>
        <v>Прокладка  к ВМПЭ--10-2000-3150, 8БП.372.018</v>
      </c>
      <c r="K227" s="126"/>
      <c r="L227" s="126"/>
      <c r="M227" s="35" t="str">
        <f t="shared" si="34"/>
        <v>шт</v>
      </c>
      <c r="N227" s="36">
        <f t="shared" si="35"/>
        <v>50.417000000000002</v>
      </c>
      <c r="O227" s="25"/>
      <c r="P227" s="18">
        <f t="shared" si="36"/>
        <v>10</v>
      </c>
      <c r="Q227" s="20">
        <f t="shared" si="6"/>
        <v>0</v>
      </c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6.25" thickBot="1" x14ac:dyDescent="0.3">
      <c r="A228" s="6"/>
      <c r="B228" s="29">
        <v>14</v>
      </c>
      <c r="C228" s="130" t="s">
        <v>50</v>
      </c>
      <c r="D228" s="57" t="s">
        <v>18</v>
      </c>
      <c r="E228" s="58">
        <f t="shared" si="37"/>
        <v>103.58333333333333</v>
      </c>
      <c r="F228" s="56">
        <v>12</v>
      </c>
      <c r="G228" s="59">
        <v>1243</v>
      </c>
      <c r="H228" s="1"/>
      <c r="I228" s="32">
        <v>14</v>
      </c>
      <c r="J228" s="41" t="str">
        <f t="shared" si="38"/>
        <v>Прокладка ВК-10, ВИЕЮ.754.152.004</v>
      </c>
      <c r="K228" s="126"/>
      <c r="L228" s="126"/>
      <c r="M228" s="35" t="str">
        <f t="shared" si="34"/>
        <v>шт</v>
      </c>
      <c r="N228" s="36">
        <f t="shared" si="35"/>
        <v>103.58333333333333</v>
      </c>
      <c r="O228" s="25"/>
      <c r="P228" s="18">
        <f t="shared" si="36"/>
        <v>12</v>
      </c>
      <c r="Q228" s="20">
        <f t="shared" si="6"/>
        <v>0</v>
      </c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5.75" thickBot="1" x14ac:dyDescent="0.3">
      <c r="A229" s="6"/>
      <c r="B229" s="29">
        <v>15</v>
      </c>
      <c r="C229" s="130" t="s">
        <v>51</v>
      </c>
      <c r="D229" s="57" t="s">
        <v>18</v>
      </c>
      <c r="E229" s="58">
        <f t="shared" si="37"/>
        <v>41.25</v>
      </c>
      <c r="F229" s="56">
        <v>12</v>
      </c>
      <c r="G229" s="60">
        <v>495</v>
      </c>
      <c r="H229" s="1"/>
      <c r="I229" s="32">
        <v>15</v>
      </c>
      <c r="J229" s="41" t="str">
        <f t="shared" si="38"/>
        <v>Прокладка к ВК-10, 8КА.371.092</v>
      </c>
      <c r="K229" s="126"/>
      <c r="L229" s="126"/>
      <c r="M229" s="35" t="str">
        <f t="shared" si="34"/>
        <v>шт</v>
      </c>
      <c r="N229" s="36">
        <f t="shared" si="35"/>
        <v>41.25</v>
      </c>
      <c r="O229" s="25"/>
      <c r="P229" s="18">
        <f t="shared" si="36"/>
        <v>12</v>
      </c>
      <c r="Q229" s="20">
        <f t="shared" si="6"/>
        <v>0</v>
      </c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5.75" thickBot="1" x14ac:dyDescent="0.3">
      <c r="A230" s="6"/>
      <c r="B230" s="29">
        <v>16</v>
      </c>
      <c r="C230" s="130" t="s">
        <v>52</v>
      </c>
      <c r="D230" s="57" t="s">
        <v>18</v>
      </c>
      <c r="E230" s="58">
        <f t="shared" si="37"/>
        <v>60</v>
      </c>
      <c r="F230" s="56">
        <v>12</v>
      </c>
      <c r="G230" s="60">
        <v>720</v>
      </c>
      <c r="H230" s="1"/>
      <c r="I230" s="32">
        <v>16</v>
      </c>
      <c r="J230" s="41" t="str">
        <f t="shared" si="38"/>
        <v>Прокладка к ВК-10, 8КА.371.094</v>
      </c>
      <c r="K230" s="126"/>
      <c r="L230" s="126"/>
      <c r="M230" s="35" t="str">
        <f t="shared" si="34"/>
        <v>шт</v>
      </c>
      <c r="N230" s="36">
        <f t="shared" si="35"/>
        <v>60</v>
      </c>
      <c r="O230" s="25"/>
      <c r="P230" s="18">
        <f t="shared" si="36"/>
        <v>12</v>
      </c>
      <c r="Q230" s="20">
        <f t="shared" si="6"/>
        <v>0</v>
      </c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.75" thickBot="1" x14ac:dyDescent="0.3">
      <c r="A231" s="6"/>
      <c r="B231" s="29">
        <v>17</v>
      </c>
      <c r="C231" s="130" t="s">
        <v>53</v>
      </c>
      <c r="D231" s="57" t="s">
        <v>18</v>
      </c>
      <c r="E231" s="58">
        <f t="shared" si="37"/>
        <v>43.333333333333336</v>
      </c>
      <c r="F231" s="56">
        <v>12</v>
      </c>
      <c r="G231" s="60">
        <v>520</v>
      </c>
      <c r="H231" s="1"/>
      <c r="I231" s="32">
        <v>17</v>
      </c>
      <c r="J231" s="41" t="str">
        <f t="shared" si="38"/>
        <v>Прокладка к ВК-10, 8КА.371.091</v>
      </c>
      <c r="K231" s="126"/>
      <c r="L231" s="126"/>
      <c r="M231" s="35" t="str">
        <f t="shared" si="34"/>
        <v>шт</v>
      </c>
      <c r="N231" s="36">
        <f t="shared" si="35"/>
        <v>43.333333333333336</v>
      </c>
      <c r="O231" s="25"/>
      <c r="P231" s="18">
        <f t="shared" si="36"/>
        <v>12</v>
      </c>
      <c r="Q231" s="20">
        <f t="shared" si="6"/>
        <v>0</v>
      </c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26.25" thickBot="1" x14ac:dyDescent="0.3">
      <c r="A232" s="6"/>
      <c r="B232" s="29">
        <v>18</v>
      </c>
      <c r="C232" s="130" t="s">
        <v>55</v>
      </c>
      <c r="D232" s="57" t="s">
        <v>18</v>
      </c>
      <c r="E232" s="58">
        <f t="shared" si="37"/>
        <v>27.5</v>
      </c>
      <c r="F232" s="56">
        <v>12</v>
      </c>
      <c r="G232" s="60">
        <v>330</v>
      </c>
      <c r="H232" s="1"/>
      <c r="I232" s="32">
        <v>18</v>
      </c>
      <c r="J232" s="41" t="str">
        <f t="shared" si="38"/>
        <v>Прокладка к выключателю ВК-10, 8КА.371.089</v>
      </c>
      <c r="K232" s="126"/>
      <c r="L232" s="126"/>
      <c r="M232" s="35" t="str">
        <f t="shared" si="34"/>
        <v>шт</v>
      </c>
      <c r="N232" s="36">
        <f t="shared" si="35"/>
        <v>27.5</v>
      </c>
      <c r="O232" s="25"/>
      <c r="P232" s="18">
        <f t="shared" si="36"/>
        <v>12</v>
      </c>
      <c r="Q232" s="20">
        <f t="shared" si="6"/>
        <v>0</v>
      </c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39" thickBot="1" x14ac:dyDescent="0.3">
      <c r="A233" s="6"/>
      <c r="B233" s="29">
        <v>19</v>
      </c>
      <c r="C233" s="130" t="s">
        <v>84</v>
      </c>
      <c r="D233" s="57" t="s">
        <v>18</v>
      </c>
      <c r="E233" s="58">
        <f t="shared" si="37"/>
        <v>70.583333333333329</v>
      </c>
      <c r="F233" s="56">
        <v>24</v>
      </c>
      <c r="G233" s="59">
        <v>1694</v>
      </c>
      <c r="H233" s="1"/>
      <c r="I233" s="32">
        <v>19</v>
      </c>
      <c r="J233" s="41" t="str">
        <f t="shared" si="38"/>
        <v>Прокладка маслоуказателя (к ВМП-10, ВМПЭ-10, ВМПП-10), 8КА.371.054</v>
      </c>
      <c r="K233" s="126"/>
      <c r="L233" s="126"/>
      <c r="M233" s="35" t="str">
        <f t="shared" si="34"/>
        <v>шт</v>
      </c>
      <c r="N233" s="36">
        <f t="shared" si="35"/>
        <v>70.583333333333329</v>
      </c>
      <c r="O233" s="25"/>
      <c r="P233" s="18">
        <f t="shared" si="36"/>
        <v>24</v>
      </c>
      <c r="Q233" s="20">
        <f t="shared" si="6"/>
        <v>0</v>
      </c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5.75" thickBot="1" x14ac:dyDescent="0.3">
      <c r="A234" s="6"/>
      <c r="B234" s="29">
        <v>20</v>
      </c>
      <c r="C234" s="130" t="s">
        <v>98</v>
      </c>
      <c r="D234" s="57" t="s">
        <v>18</v>
      </c>
      <c r="E234" s="58">
        <f t="shared" si="37"/>
        <v>703.08333333333337</v>
      </c>
      <c r="F234" s="56">
        <v>3</v>
      </c>
      <c r="G234" s="59">
        <v>2109.25</v>
      </c>
      <c r="H234" s="1"/>
      <c r="I234" s="32">
        <v>20</v>
      </c>
      <c r="J234" s="41" t="str">
        <f t="shared" si="38"/>
        <v xml:space="preserve">Тяга для ВМГ-133, 5ВУ.234.020 </v>
      </c>
      <c r="K234" s="126"/>
      <c r="L234" s="126"/>
      <c r="M234" s="35" t="str">
        <f t="shared" si="34"/>
        <v>шт</v>
      </c>
      <c r="N234" s="36">
        <f t="shared" si="35"/>
        <v>703.08333333333337</v>
      </c>
      <c r="O234" s="25"/>
      <c r="P234" s="18">
        <f t="shared" si="36"/>
        <v>3</v>
      </c>
      <c r="Q234" s="20">
        <f t="shared" si="6"/>
        <v>0</v>
      </c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5.75" thickBot="1" x14ac:dyDescent="0.3">
      <c r="A235" s="6"/>
      <c r="B235" s="110" t="s">
        <v>27</v>
      </c>
      <c r="C235" s="111"/>
      <c r="D235" s="111"/>
      <c r="E235" s="111"/>
      <c r="F235" s="112"/>
      <c r="G235" s="27">
        <f>SUM(G215:G234)</f>
        <v>109711.03999999999</v>
      </c>
      <c r="H235" s="40"/>
      <c r="I235" s="113" t="s">
        <v>27</v>
      </c>
      <c r="J235" s="114"/>
      <c r="K235" s="114"/>
      <c r="L235" s="114"/>
      <c r="M235" s="114"/>
      <c r="N235" s="114"/>
      <c r="O235" s="114"/>
      <c r="P235" s="115"/>
      <c r="Q235" s="37">
        <f>SUM(Q215:Q234)</f>
        <v>0</v>
      </c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5.75" thickBot="1" x14ac:dyDescent="0.3">
      <c r="A236" s="6"/>
      <c r="B236" s="79" t="s">
        <v>28</v>
      </c>
      <c r="C236" s="80"/>
      <c r="D236" s="80"/>
      <c r="E236" s="80"/>
      <c r="F236" s="80"/>
      <c r="G236" s="80"/>
      <c r="H236" s="80"/>
      <c r="I236" s="80"/>
      <c r="J236" s="80"/>
      <c r="K236" s="80"/>
      <c r="L236" s="80"/>
      <c r="M236" s="80"/>
      <c r="N236" s="80"/>
      <c r="O236" s="80"/>
      <c r="P236" s="80"/>
      <c r="Q236" s="8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39" customHeight="1" thickBot="1" x14ac:dyDescent="0.3">
      <c r="A237" s="6"/>
      <c r="B237" s="50">
        <v>1</v>
      </c>
      <c r="C237" s="130" t="s">
        <v>148</v>
      </c>
      <c r="D237" s="57" t="s">
        <v>18</v>
      </c>
      <c r="E237" s="58">
        <f>G237/F237</f>
        <v>61522.45</v>
      </c>
      <c r="F237" s="56">
        <v>2</v>
      </c>
      <c r="G237" s="59">
        <v>123044.9</v>
      </c>
      <c r="H237" s="43"/>
      <c r="I237" s="16">
        <v>1</v>
      </c>
      <c r="J237" s="47" t="str">
        <f t="shared" si="5"/>
        <v xml:space="preserve">Ввод конденсаторный ВКП-35М для МКП-35 (1000 А), АПСЯ.686351.002-05 </v>
      </c>
      <c r="K237" s="45"/>
      <c r="L237" s="45"/>
      <c r="M237" s="48" t="str">
        <f t="shared" ref="M237:M300" si="39">D237</f>
        <v>шт</v>
      </c>
      <c r="N237" s="49">
        <f t="shared" ref="N237:N300" si="40">E237</f>
        <v>61522.45</v>
      </c>
      <c r="O237" s="45"/>
      <c r="P237" s="48">
        <f t="shared" ref="P237:P300" si="41">F237</f>
        <v>2</v>
      </c>
      <c r="Q237" s="49">
        <f t="shared" si="6"/>
        <v>0</v>
      </c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5.75" thickBot="1" x14ac:dyDescent="0.3">
      <c r="A238" s="6"/>
      <c r="B238" s="50">
        <v>2</v>
      </c>
      <c r="C238" s="130" t="s">
        <v>200</v>
      </c>
      <c r="D238" s="57" t="s">
        <v>18</v>
      </c>
      <c r="E238" s="58">
        <f t="shared" ref="E238:E301" si="42">G238/F238</f>
        <v>7350</v>
      </c>
      <c r="F238" s="56">
        <v>3</v>
      </c>
      <c r="G238" s="59">
        <v>22050</v>
      </c>
      <c r="H238" s="43"/>
      <c r="I238" s="46">
        <v>2</v>
      </c>
      <c r="J238" s="47" t="str">
        <f t="shared" si="5"/>
        <v>Изолятор к ВМГ-133, 5ВУ.234.003</v>
      </c>
      <c r="K238" s="45"/>
      <c r="L238" s="45"/>
      <c r="M238" s="48" t="str">
        <f t="shared" si="39"/>
        <v>шт</v>
      </c>
      <c r="N238" s="49">
        <f t="shared" si="40"/>
        <v>7350</v>
      </c>
      <c r="O238" s="45"/>
      <c r="P238" s="48">
        <f t="shared" si="41"/>
        <v>3</v>
      </c>
      <c r="Q238" s="49">
        <f t="shared" si="6"/>
        <v>0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26.25" thickBot="1" x14ac:dyDescent="0.3">
      <c r="A239" s="6"/>
      <c r="B239" s="50">
        <v>3</v>
      </c>
      <c r="C239" s="130" t="s">
        <v>149</v>
      </c>
      <c r="D239" s="57" t="s">
        <v>18</v>
      </c>
      <c r="E239" s="58">
        <f t="shared" si="42"/>
        <v>470.78444444444449</v>
      </c>
      <c r="F239" s="56">
        <v>9</v>
      </c>
      <c r="G239" s="59">
        <v>4237.0600000000004</v>
      </c>
      <c r="H239" s="43"/>
      <c r="I239" s="16">
        <v>3</v>
      </c>
      <c r="J239" s="47" t="str">
        <f t="shared" ref="J239:J302" si="43">C239</f>
        <v>Изолятор к ВМПЭ-10-630-1600А, 8БП.720.053</v>
      </c>
      <c r="K239" s="45"/>
      <c r="L239" s="45"/>
      <c r="M239" s="48" t="str">
        <f t="shared" si="39"/>
        <v>шт</v>
      </c>
      <c r="N239" s="49">
        <f t="shared" si="40"/>
        <v>470.78444444444449</v>
      </c>
      <c r="O239" s="45"/>
      <c r="P239" s="48">
        <f t="shared" si="41"/>
        <v>9</v>
      </c>
      <c r="Q239" s="49">
        <f t="shared" si="6"/>
        <v>0</v>
      </c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26.25" thickBot="1" x14ac:dyDescent="0.3">
      <c r="A240" s="6"/>
      <c r="B240" s="50">
        <v>4</v>
      </c>
      <c r="C240" s="130" t="s">
        <v>201</v>
      </c>
      <c r="D240" s="57" t="s">
        <v>18</v>
      </c>
      <c r="E240" s="58">
        <f t="shared" si="42"/>
        <v>3000</v>
      </c>
      <c r="F240" s="56">
        <v>3</v>
      </c>
      <c r="G240" s="59">
        <v>9000</v>
      </c>
      <c r="H240" s="43"/>
      <c r="I240" s="46">
        <v>4</v>
      </c>
      <c r="J240" s="47" t="str">
        <f t="shared" si="43"/>
        <v xml:space="preserve">Изолятор опорный к ВМГ-133, 6ВУ.280.002 </v>
      </c>
      <c r="K240" s="45"/>
      <c r="L240" s="45"/>
      <c r="M240" s="48" t="str">
        <f t="shared" si="39"/>
        <v>шт</v>
      </c>
      <c r="N240" s="49">
        <f t="shared" si="40"/>
        <v>3000</v>
      </c>
      <c r="O240" s="45"/>
      <c r="P240" s="48">
        <f t="shared" si="41"/>
        <v>3</v>
      </c>
      <c r="Q240" s="49">
        <f t="shared" si="6"/>
        <v>0</v>
      </c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39" thickBot="1" x14ac:dyDescent="0.3">
      <c r="A241" s="6"/>
      <c r="B241" s="50">
        <v>5</v>
      </c>
      <c r="C241" s="130" t="s">
        <v>202</v>
      </c>
      <c r="D241" s="57" t="s">
        <v>18</v>
      </c>
      <c r="E241" s="58">
        <f t="shared" si="42"/>
        <v>6300</v>
      </c>
      <c r="F241" s="56">
        <v>2</v>
      </c>
      <c r="G241" s="59">
        <v>12600</v>
      </c>
      <c r="H241" s="43"/>
      <c r="I241" s="16">
        <v>5</v>
      </c>
      <c r="J241" s="47" t="str">
        <f t="shared" si="43"/>
        <v>Изолятор проходной в сборе на 630А для масляного выключателя ВМГ-10, 6СЯ.280.025-02</v>
      </c>
      <c r="K241" s="45"/>
      <c r="L241" s="45"/>
      <c r="M241" s="48" t="str">
        <f t="shared" si="39"/>
        <v>шт</v>
      </c>
      <c r="N241" s="49">
        <f t="shared" si="40"/>
        <v>6300</v>
      </c>
      <c r="O241" s="45"/>
      <c r="P241" s="48">
        <f t="shared" si="41"/>
        <v>2</v>
      </c>
      <c r="Q241" s="49">
        <f t="shared" si="6"/>
        <v>0</v>
      </c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26.25" thickBot="1" x14ac:dyDescent="0.3">
      <c r="A242" s="6"/>
      <c r="B242" s="50">
        <v>6</v>
      </c>
      <c r="C242" s="130" t="s">
        <v>114</v>
      </c>
      <c r="D242" s="57" t="s">
        <v>18</v>
      </c>
      <c r="E242" s="58">
        <f t="shared" si="42"/>
        <v>3780.7</v>
      </c>
      <c r="F242" s="56">
        <v>1</v>
      </c>
      <c r="G242" s="59">
        <v>3780.7</v>
      </c>
      <c r="H242" s="43"/>
      <c r="I242" s="46">
        <v>6</v>
      </c>
      <c r="J242" s="47" t="str">
        <f t="shared" si="43"/>
        <v>Камера  дугогасительная к ВМПЭ-10-3150-31,5У3, 5БП.740.240-01</v>
      </c>
      <c r="K242" s="45"/>
      <c r="L242" s="45"/>
      <c r="M242" s="48" t="str">
        <f t="shared" si="39"/>
        <v>шт</v>
      </c>
      <c r="N242" s="49">
        <f t="shared" si="40"/>
        <v>3780.7</v>
      </c>
      <c r="O242" s="45"/>
      <c r="P242" s="48">
        <f t="shared" si="41"/>
        <v>1</v>
      </c>
      <c r="Q242" s="49">
        <f t="shared" si="6"/>
        <v>0</v>
      </c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5.75" thickBot="1" x14ac:dyDescent="0.3">
      <c r="A243" s="6"/>
      <c r="B243" s="50">
        <v>7</v>
      </c>
      <c r="C243" s="130" t="s">
        <v>33</v>
      </c>
      <c r="D243" s="57" t="s">
        <v>18</v>
      </c>
      <c r="E243" s="58">
        <f t="shared" si="42"/>
        <v>3457.6660000000002</v>
      </c>
      <c r="F243" s="56">
        <v>5</v>
      </c>
      <c r="G243" s="59">
        <v>17288.330000000002</v>
      </c>
      <c r="H243" s="43"/>
      <c r="I243" s="16">
        <v>7</v>
      </c>
      <c r="J243" s="47" t="str">
        <f t="shared" si="43"/>
        <v>Камера для  ВМГ-10, 5ВУ.740.008</v>
      </c>
      <c r="K243" s="45"/>
      <c r="L243" s="45"/>
      <c r="M243" s="48" t="str">
        <f t="shared" si="39"/>
        <v>шт</v>
      </c>
      <c r="N243" s="49">
        <f t="shared" si="40"/>
        <v>3457.6660000000002</v>
      </c>
      <c r="O243" s="45"/>
      <c r="P243" s="48">
        <f t="shared" si="41"/>
        <v>5</v>
      </c>
      <c r="Q243" s="49">
        <f t="shared" si="6"/>
        <v>0</v>
      </c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26.25" thickBot="1" x14ac:dyDescent="0.3">
      <c r="A244" s="6"/>
      <c r="B244" s="50">
        <v>8</v>
      </c>
      <c r="C244" s="130" t="s">
        <v>127</v>
      </c>
      <c r="D244" s="57" t="s">
        <v>18</v>
      </c>
      <c r="E244" s="58">
        <f t="shared" si="42"/>
        <v>3272.04</v>
      </c>
      <c r="F244" s="56">
        <v>2</v>
      </c>
      <c r="G244" s="59">
        <v>6544.08</v>
      </c>
      <c r="H244" s="43"/>
      <c r="I244" s="46">
        <v>8</v>
      </c>
      <c r="J244" s="47" t="str">
        <f t="shared" si="43"/>
        <v>Камера дугогасительная для ВК-10, ВИЕЮ.686.425.001</v>
      </c>
      <c r="K244" s="45"/>
      <c r="L244" s="45"/>
      <c r="M244" s="48" t="str">
        <f t="shared" si="39"/>
        <v>шт</v>
      </c>
      <c r="N244" s="49">
        <f t="shared" si="40"/>
        <v>3272.04</v>
      </c>
      <c r="O244" s="45"/>
      <c r="P244" s="48">
        <f t="shared" si="41"/>
        <v>2</v>
      </c>
      <c r="Q244" s="49">
        <f t="shared" si="6"/>
        <v>0</v>
      </c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26.25" thickBot="1" x14ac:dyDescent="0.3">
      <c r="A245" s="6"/>
      <c r="B245" s="50">
        <v>9</v>
      </c>
      <c r="C245" s="130" t="s">
        <v>100</v>
      </c>
      <c r="D245" s="57" t="s">
        <v>18</v>
      </c>
      <c r="E245" s="58">
        <f t="shared" si="42"/>
        <v>3457.6666666666665</v>
      </c>
      <c r="F245" s="56">
        <v>3</v>
      </c>
      <c r="G245" s="59">
        <v>10373</v>
      </c>
      <c r="H245" s="43"/>
      <c r="I245" s="16">
        <v>9</v>
      </c>
      <c r="J245" s="47" t="str">
        <f t="shared" si="43"/>
        <v>Камера дугогасительная для ВМГ-133, 5ВУ.740.000</v>
      </c>
      <c r="K245" s="45"/>
      <c r="L245" s="45"/>
      <c r="M245" s="48" t="str">
        <f t="shared" si="39"/>
        <v>шт</v>
      </c>
      <c r="N245" s="49">
        <f t="shared" si="40"/>
        <v>3457.6666666666665</v>
      </c>
      <c r="O245" s="45"/>
      <c r="P245" s="48">
        <f t="shared" si="41"/>
        <v>3</v>
      </c>
      <c r="Q245" s="49">
        <f t="shared" si="6"/>
        <v>0</v>
      </c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6.25" thickBot="1" x14ac:dyDescent="0.3">
      <c r="A246" s="6"/>
      <c r="B246" s="50">
        <v>10</v>
      </c>
      <c r="C246" s="130" t="s">
        <v>34</v>
      </c>
      <c r="D246" s="57" t="s">
        <v>18</v>
      </c>
      <c r="E246" s="58">
        <f t="shared" si="42"/>
        <v>3215.5349999999999</v>
      </c>
      <c r="F246" s="56">
        <v>2</v>
      </c>
      <c r="G246" s="59">
        <v>6431.07</v>
      </c>
      <c r="H246" s="43"/>
      <c r="I246" s="46">
        <v>10</v>
      </c>
      <c r="J246" s="47" t="str">
        <f t="shared" si="43"/>
        <v>Камера дугогасительная к ВМПЭ-10-630-1600А, 5БП.740.233</v>
      </c>
      <c r="K246" s="45"/>
      <c r="L246" s="45"/>
      <c r="M246" s="48" t="str">
        <f t="shared" si="39"/>
        <v>шт</v>
      </c>
      <c r="N246" s="49">
        <f t="shared" si="40"/>
        <v>3215.5349999999999</v>
      </c>
      <c r="O246" s="45"/>
      <c r="P246" s="48">
        <f t="shared" si="41"/>
        <v>2</v>
      </c>
      <c r="Q246" s="49">
        <f t="shared" ref="Q246:Q304" si="44">O246*P246</f>
        <v>0</v>
      </c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26.25" thickBot="1" x14ac:dyDescent="0.3">
      <c r="A247" s="6"/>
      <c r="B247" s="50">
        <v>11</v>
      </c>
      <c r="C247" s="130" t="s">
        <v>36</v>
      </c>
      <c r="D247" s="57" t="s">
        <v>18</v>
      </c>
      <c r="E247" s="58">
        <f t="shared" si="42"/>
        <v>15400</v>
      </c>
      <c r="F247" s="56">
        <v>4</v>
      </c>
      <c r="G247" s="59">
        <v>61600</v>
      </c>
      <c r="H247" s="43"/>
      <c r="I247" s="16">
        <v>11</v>
      </c>
      <c r="J247" s="47" t="str">
        <f t="shared" si="43"/>
        <v>Камера дугогасительная к С-35, 5СЯ.740.169</v>
      </c>
      <c r="K247" s="45"/>
      <c r="L247" s="45"/>
      <c r="M247" s="48" t="str">
        <f t="shared" si="39"/>
        <v>шт</v>
      </c>
      <c r="N247" s="49">
        <f t="shared" si="40"/>
        <v>15400</v>
      </c>
      <c r="O247" s="45"/>
      <c r="P247" s="48">
        <f t="shared" si="41"/>
        <v>4</v>
      </c>
      <c r="Q247" s="49">
        <f t="shared" si="44"/>
        <v>0</v>
      </c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26.25" thickBot="1" x14ac:dyDescent="0.3">
      <c r="A248" s="6"/>
      <c r="B248" s="50">
        <v>12</v>
      </c>
      <c r="C248" s="130" t="s">
        <v>203</v>
      </c>
      <c r="D248" s="57" t="s">
        <v>18</v>
      </c>
      <c r="E248" s="58">
        <f t="shared" si="42"/>
        <v>39583.334000000003</v>
      </c>
      <c r="F248" s="56">
        <v>5</v>
      </c>
      <c r="G248" s="59">
        <v>197916.67</v>
      </c>
      <c r="H248" s="43"/>
      <c r="I248" s="46">
        <v>12</v>
      </c>
      <c r="J248" s="47" t="str">
        <f t="shared" si="43"/>
        <v>Камера дугогасительная МКП-35, 5СЯ.740.089</v>
      </c>
      <c r="K248" s="45"/>
      <c r="L248" s="45"/>
      <c r="M248" s="48" t="str">
        <f t="shared" si="39"/>
        <v>шт</v>
      </c>
      <c r="N248" s="49">
        <f t="shared" si="40"/>
        <v>39583.334000000003</v>
      </c>
      <c r="O248" s="45"/>
      <c r="P248" s="48">
        <f t="shared" si="41"/>
        <v>5</v>
      </c>
      <c r="Q248" s="49">
        <f t="shared" si="44"/>
        <v>0</v>
      </c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6.25" thickBot="1" x14ac:dyDescent="0.3">
      <c r="A249" s="6"/>
      <c r="B249" s="50">
        <v>13</v>
      </c>
      <c r="C249" s="130" t="s">
        <v>115</v>
      </c>
      <c r="D249" s="57" t="s">
        <v>18</v>
      </c>
      <c r="E249" s="58">
        <f t="shared" si="42"/>
        <v>3272.0418181818181</v>
      </c>
      <c r="F249" s="56">
        <v>11</v>
      </c>
      <c r="G249" s="59">
        <v>35992.46</v>
      </c>
      <c r="H249" s="43"/>
      <c r="I249" s="16">
        <v>13</v>
      </c>
      <c r="J249" s="47" t="str">
        <f t="shared" si="43"/>
        <v>Камера к ВМПЭ-10-630-1600А, 5БП.740.032</v>
      </c>
      <c r="K249" s="45"/>
      <c r="L249" s="45"/>
      <c r="M249" s="48" t="str">
        <f t="shared" si="39"/>
        <v>шт</v>
      </c>
      <c r="N249" s="49">
        <f t="shared" si="40"/>
        <v>3272.0418181818181</v>
      </c>
      <c r="O249" s="45"/>
      <c r="P249" s="48">
        <f t="shared" si="41"/>
        <v>11</v>
      </c>
      <c r="Q249" s="49">
        <f t="shared" si="44"/>
        <v>0</v>
      </c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39" thickBot="1" x14ac:dyDescent="0.3">
      <c r="A250" s="6"/>
      <c r="B250" s="50">
        <v>14</v>
      </c>
      <c r="C250" s="130" t="s">
        <v>196</v>
      </c>
      <c r="D250" s="57" t="s">
        <v>18</v>
      </c>
      <c r="E250" s="58">
        <f t="shared" si="42"/>
        <v>2764.17</v>
      </c>
      <c r="F250" s="56">
        <v>1</v>
      </c>
      <c r="G250" s="59">
        <v>2764.17</v>
      </c>
      <c r="H250" s="43"/>
      <c r="I250" s="46">
        <v>14</v>
      </c>
      <c r="J250" s="47" t="str">
        <f t="shared" si="43"/>
        <v>Катушка отключения к ВКЭ-10 черт.ВИЕЮ.685452.002-03, ВИЕЮ.685452.002-03</v>
      </c>
      <c r="K250" s="45"/>
      <c r="L250" s="45"/>
      <c r="M250" s="48" t="str">
        <f t="shared" si="39"/>
        <v>шт</v>
      </c>
      <c r="N250" s="49">
        <f t="shared" si="40"/>
        <v>2764.17</v>
      </c>
      <c r="O250" s="45"/>
      <c r="P250" s="48">
        <f t="shared" si="41"/>
        <v>1</v>
      </c>
      <c r="Q250" s="49">
        <f t="shared" si="44"/>
        <v>0</v>
      </c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5.75" thickBot="1" x14ac:dyDescent="0.3">
      <c r="A251" s="6"/>
      <c r="B251" s="50">
        <v>15</v>
      </c>
      <c r="C251" s="130" t="s">
        <v>116</v>
      </c>
      <c r="D251" s="57" t="s">
        <v>18</v>
      </c>
      <c r="E251" s="58">
        <f t="shared" si="42"/>
        <v>9181.33</v>
      </c>
      <c r="F251" s="56">
        <v>2</v>
      </c>
      <c r="G251" s="59">
        <v>18362.66</v>
      </c>
      <c r="H251" s="43"/>
      <c r="I251" s="16">
        <v>15</v>
      </c>
      <c r="J251" s="47" t="str">
        <f t="shared" si="43"/>
        <v>Клапан к ВМТ-110, 5СЯ.456.233</v>
      </c>
      <c r="K251" s="45"/>
      <c r="L251" s="45"/>
      <c r="M251" s="48" t="str">
        <f t="shared" si="39"/>
        <v>шт</v>
      </c>
      <c r="N251" s="49">
        <f t="shared" si="40"/>
        <v>9181.33</v>
      </c>
      <c r="O251" s="45"/>
      <c r="P251" s="48">
        <f t="shared" si="41"/>
        <v>2</v>
      </c>
      <c r="Q251" s="49">
        <f t="shared" si="44"/>
        <v>0</v>
      </c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39" thickBot="1" x14ac:dyDescent="0.3">
      <c r="A252" s="6"/>
      <c r="B252" s="50">
        <v>16</v>
      </c>
      <c r="C252" s="130" t="s">
        <v>66</v>
      </c>
      <c r="D252" s="57" t="s">
        <v>18</v>
      </c>
      <c r="E252" s="58">
        <f t="shared" si="42"/>
        <v>81.583333333333329</v>
      </c>
      <c r="F252" s="56">
        <v>84</v>
      </c>
      <c r="G252" s="59">
        <v>6853</v>
      </c>
      <c r="H252" s="43"/>
      <c r="I252" s="46">
        <v>16</v>
      </c>
      <c r="J252" s="47" t="str">
        <f t="shared" si="43"/>
        <v>Колпачок маслоуказателя (к ВМП-10, ВМПЭ-10, ВМПП-10), 8КА.307.002</v>
      </c>
      <c r="K252" s="45"/>
      <c r="L252" s="45"/>
      <c r="M252" s="48" t="str">
        <f t="shared" si="39"/>
        <v>шт</v>
      </c>
      <c r="N252" s="49">
        <f t="shared" si="40"/>
        <v>81.583333333333329</v>
      </c>
      <c r="O252" s="45"/>
      <c r="P252" s="48">
        <f t="shared" si="41"/>
        <v>84</v>
      </c>
      <c r="Q252" s="49">
        <f t="shared" si="44"/>
        <v>0</v>
      </c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5.75" thickBot="1" x14ac:dyDescent="0.3">
      <c r="A253" s="6"/>
      <c r="B253" s="50">
        <v>17</v>
      </c>
      <c r="C253" s="130" t="s">
        <v>160</v>
      </c>
      <c r="D253" s="57" t="s">
        <v>18</v>
      </c>
      <c r="E253" s="58">
        <f t="shared" si="42"/>
        <v>60.5</v>
      </c>
      <c r="F253" s="56">
        <v>12</v>
      </c>
      <c r="G253" s="60">
        <v>726</v>
      </c>
      <c r="H253" s="43"/>
      <c r="I253" s="16">
        <v>17</v>
      </c>
      <c r="J253" s="47" t="str">
        <f t="shared" si="43"/>
        <v>Кольцо 8СЯ.370.145, 8СЯ.370.145</v>
      </c>
      <c r="K253" s="45"/>
      <c r="L253" s="45"/>
      <c r="M253" s="48" t="str">
        <f t="shared" si="39"/>
        <v>шт</v>
      </c>
      <c r="N253" s="49">
        <f t="shared" si="40"/>
        <v>60.5</v>
      </c>
      <c r="O253" s="45"/>
      <c r="P253" s="48">
        <f t="shared" si="41"/>
        <v>12</v>
      </c>
      <c r="Q253" s="49">
        <f t="shared" si="44"/>
        <v>0</v>
      </c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26.25" thickBot="1" x14ac:dyDescent="0.3">
      <c r="A254" s="6"/>
      <c r="B254" s="50">
        <v>18</v>
      </c>
      <c r="C254" s="130" t="s">
        <v>37</v>
      </c>
      <c r="D254" s="57" t="s">
        <v>18</v>
      </c>
      <c r="E254" s="58">
        <f t="shared" si="42"/>
        <v>64.166666666666671</v>
      </c>
      <c r="F254" s="56">
        <v>69</v>
      </c>
      <c r="G254" s="59">
        <v>4427.5</v>
      </c>
      <c r="H254" s="43"/>
      <c r="I254" s="46">
        <v>18</v>
      </c>
      <c r="J254" s="47" t="str">
        <f t="shared" si="43"/>
        <v>Кольцо ВМП-10,ВМПЭ-10, 8БП.371.018</v>
      </c>
      <c r="K254" s="45"/>
      <c r="L254" s="45"/>
      <c r="M254" s="48" t="str">
        <f t="shared" si="39"/>
        <v>шт</v>
      </c>
      <c r="N254" s="49">
        <f t="shared" si="40"/>
        <v>64.166666666666671</v>
      </c>
      <c r="O254" s="45"/>
      <c r="P254" s="48">
        <f t="shared" si="41"/>
        <v>69</v>
      </c>
      <c r="Q254" s="49">
        <f t="shared" si="44"/>
        <v>0</v>
      </c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26.25" thickBot="1" x14ac:dyDescent="0.3">
      <c r="A255" s="6"/>
      <c r="B255" s="50">
        <v>19</v>
      </c>
      <c r="C255" s="130" t="s">
        <v>38</v>
      </c>
      <c r="D255" s="57" t="s">
        <v>18</v>
      </c>
      <c r="E255" s="58">
        <f t="shared" si="42"/>
        <v>14.666666666666666</v>
      </c>
      <c r="F255" s="56">
        <v>3</v>
      </c>
      <c r="G255" s="60">
        <v>44</v>
      </c>
      <c r="H255" s="43"/>
      <c r="I255" s="16">
        <v>19</v>
      </c>
      <c r="J255" s="47" t="str">
        <f t="shared" si="43"/>
        <v>Кольцо ГОСТ 9833-73  к ВМТ, 012-016-25-2-2</v>
      </c>
      <c r="K255" s="45"/>
      <c r="L255" s="45"/>
      <c r="M255" s="48" t="str">
        <f t="shared" si="39"/>
        <v>шт</v>
      </c>
      <c r="N255" s="49">
        <f t="shared" si="40"/>
        <v>14.666666666666666</v>
      </c>
      <c r="O255" s="45"/>
      <c r="P255" s="48">
        <f t="shared" si="41"/>
        <v>3</v>
      </c>
      <c r="Q255" s="49">
        <f t="shared" si="44"/>
        <v>0</v>
      </c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26.25" thickBot="1" x14ac:dyDescent="0.3">
      <c r="A256" s="6"/>
      <c r="B256" s="50">
        <v>20</v>
      </c>
      <c r="C256" s="130" t="s">
        <v>39</v>
      </c>
      <c r="D256" s="57" t="s">
        <v>18</v>
      </c>
      <c r="E256" s="58">
        <f t="shared" si="42"/>
        <v>15.583333333333334</v>
      </c>
      <c r="F256" s="56">
        <v>6</v>
      </c>
      <c r="G256" s="60">
        <v>93.5</v>
      </c>
      <c r="H256" s="43"/>
      <c r="I256" s="46">
        <v>20</v>
      </c>
      <c r="J256" s="47" t="str">
        <f t="shared" si="43"/>
        <v>Кольцо ГОСТ9833-73   к ВМТ, 010-014-25-2-2</v>
      </c>
      <c r="K256" s="45"/>
      <c r="L256" s="45"/>
      <c r="M256" s="48" t="str">
        <f t="shared" si="39"/>
        <v>шт</v>
      </c>
      <c r="N256" s="49">
        <f t="shared" si="40"/>
        <v>15.583333333333334</v>
      </c>
      <c r="O256" s="45"/>
      <c r="P256" s="48">
        <f t="shared" si="41"/>
        <v>6</v>
      </c>
      <c r="Q256" s="49">
        <f t="shared" si="44"/>
        <v>0</v>
      </c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5.75" thickBot="1" x14ac:dyDescent="0.3">
      <c r="A257" s="6"/>
      <c r="B257" s="50">
        <v>21</v>
      </c>
      <c r="C257" s="130" t="s">
        <v>40</v>
      </c>
      <c r="D257" s="57" t="s">
        <v>18</v>
      </c>
      <c r="E257" s="58">
        <f t="shared" si="42"/>
        <v>152.16666666666666</v>
      </c>
      <c r="F257" s="56">
        <v>3</v>
      </c>
      <c r="G257" s="60">
        <v>456.5</v>
      </c>
      <c r="H257" s="43"/>
      <c r="I257" s="16">
        <v>21</v>
      </c>
      <c r="J257" s="47" t="str">
        <f t="shared" si="43"/>
        <v>Кольцо к ВМТ, 8СЯ.370.443</v>
      </c>
      <c r="K257" s="45"/>
      <c r="L257" s="45"/>
      <c r="M257" s="48" t="str">
        <f t="shared" si="39"/>
        <v>шт</v>
      </c>
      <c r="N257" s="49">
        <f t="shared" si="40"/>
        <v>152.16666666666666</v>
      </c>
      <c r="O257" s="45"/>
      <c r="P257" s="48">
        <f t="shared" si="41"/>
        <v>3</v>
      </c>
      <c r="Q257" s="49">
        <f t="shared" si="44"/>
        <v>0</v>
      </c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5.75" thickBot="1" x14ac:dyDescent="0.3">
      <c r="A258" s="6"/>
      <c r="B258" s="50">
        <v>22</v>
      </c>
      <c r="C258" s="130" t="s">
        <v>41</v>
      </c>
      <c r="D258" s="57" t="s">
        <v>18</v>
      </c>
      <c r="E258" s="58">
        <f t="shared" si="42"/>
        <v>1998.7</v>
      </c>
      <c r="F258" s="56">
        <v>15</v>
      </c>
      <c r="G258" s="59">
        <v>29980.5</v>
      </c>
      <c r="H258" s="43"/>
      <c r="I258" s="46">
        <v>22</v>
      </c>
      <c r="J258" s="47" t="str">
        <f t="shared" si="43"/>
        <v>Контакт к С-35, 5БП.551.726</v>
      </c>
      <c r="K258" s="45"/>
      <c r="L258" s="45"/>
      <c r="M258" s="48" t="str">
        <f t="shared" si="39"/>
        <v>шт</v>
      </c>
      <c r="N258" s="49">
        <f t="shared" si="40"/>
        <v>1998.7</v>
      </c>
      <c r="O258" s="45"/>
      <c r="P258" s="48">
        <f t="shared" si="41"/>
        <v>15</v>
      </c>
      <c r="Q258" s="49">
        <f t="shared" si="44"/>
        <v>0</v>
      </c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6.25" thickBot="1" x14ac:dyDescent="0.3">
      <c r="A259" s="6"/>
      <c r="B259" s="50">
        <v>23</v>
      </c>
      <c r="C259" s="130" t="s">
        <v>70</v>
      </c>
      <c r="D259" s="57" t="s">
        <v>18</v>
      </c>
      <c r="E259" s="58">
        <f t="shared" si="42"/>
        <v>2139.5</v>
      </c>
      <c r="F259" s="56">
        <v>3</v>
      </c>
      <c r="G259" s="59">
        <v>6418.5</v>
      </c>
      <c r="H259" s="43"/>
      <c r="I259" s="16">
        <v>23</v>
      </c>
      <c r="J259" s="47" t="str">
        <f t="shared" si="43"/>
        <v>Контакт неподвижный к ВТ-35, ВИЕЦ.685.174.001</v>
      </c>
      <c r="K259" s="45"/>
      <c r="L259" s="45"/>
      <c r="M259" s="48" t="str">
        <f t="shared" si="39"/>
        <v>шт</v>
      </c>
      <c r="N259" s="49">
        <f t="shared" si="40"/>
        <v>2139.5</v>
      </c>
      <c r="O259" s="45"/>
      <c r="P259" s="48">
        <f t="shared" si="41"/>
        <v>3</v>
      </c>
      <c r="Q259" s="49">
        <f t="shared" si="44"/>
        <v>0</v>
      </c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26.25" thickBot="1" x14ac:dyDescent="0.3">
      <c r="A260" s="6"/>
      <c r="B260" s="50">
        <v>24</v>
      </c>
      <c r="C260" s="130" t="s">
        <v>110</v>
      </c>
      <c r="D260" s="57" t="s">
        <v>18</v>
      </c>
      <c r="E260" s="58">
        <f t="shared" si="42"/>
        <v>11881.83</v>
      </c>
      <c r="F260" s="56">
        <v>1</v>
      </c>
      <c r="G260" s="59">
        <v>11881.83</v>
      </c>
      <c r="H260" s="43"/>
      <c r="I260" s="46">
        <v>24</v>
      </c>
      <c r="J260" s="47" t="str">
        <f t="shared" si="43"/>
        <v>Контакт подвижный  к  МКП-110, 5СЯ.551.194</v>
      </c>
      <c r="K260" s="45"/>
      <c r="L260" s="45"/>
      <c r="M260" s="48" t="str">
        <f t="shared" si="39"/>
        <v>шт</v>
      </c>
      <c r="N260" s="49">
        <f t="shared" si="40"/>
        <v>11881.83</v>
      </c>
      <c r="O260" s="45"/>
      <c r="P260" s="48">
        <f t="shared" si="41"/>
        <v>1</v>
      </c>
      <c r="Q260" s="49">
        <f t="shared" si="44"/>
        <v>0</v>
      </c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26.25" thickBot="1" x14ac:dyDescent="0.3">
      <c r="A261" s="6"/>
      <c r="B261" s="50">
        <v>25</v>
      </c>
      <c r="C261" s="130" t="s">
        <v>150</v>
      </c>
      <c r="D261" s="57" t="s">
        <v>18</v>
      </c>
      <c r="E261" s="58">
        <f t="shared" si="42"/>
        <v>8333.33</v>
      </c>
      <c r="F261" s="56">
        <v>1</v>
      </c>
      <c r="G261" s="59">
        <v>8333.33</v>
      </c>
      <c r="H261" s="43"/>
      <c r="I261" s="16">
        <v>25</v>
      </c>
      <c r="J261" s="47" t="str">
        <f t="shared" si="43"/>
        <v>Контакт подвижный (1250)   к ВМТ, 5СЯ.551.226</v>
      </c>
      <c r="K261" s="45"/>
      <c r="L261" s="45"/>
      <c r="M261" s="48" t="str">
        <f t="shared" si="39"/>
        <v>шт</v>
      </c>
      <c r="N261" s="49">
        <f t="shared" si="40"/>
        <v>8333.33</v>
      </c>
      <c r="O261" s="45"/>
      <c r="P261" s="48">
        <f t="shared" si="41"/>
        <v>1</v>
      </c>
      <c r="Q261" s="49">
        <f t="shared" si="44"/>
        <v>0</v>
      </c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26.25" thickBot="1" x14ac:dyDescent="0.3">
      <c r="A262" s="6"/>
      <c r="B262" s="50">
        <v>26</v>
      </c>
      <c r="C262" s="130" t="s">
        <v>42</v>
      </c>
      <c r="D262" s="57" t="s">
        <v>18</v>
      </c>
      <c r="E262" s="58">
        <f t="shared" si="42"/>
        <v>2108.3333333333335</v>
      </c>
      <c r="F262" s="56">
        <v>3</v>
      </c>
      <c r="G262" s="59">
        <v>6325</v>
      </c>
      <c r="H262" s="43"/>
      <c r="I262" s="46">
        <v>26</v>
      </c>
      <c r="J262" s="47" t="str">
        <f t="shared" si="43"/>
        <v>Контакт подвижный к ВТД-35, ВТ-35, ВИЕЦ.685.174.002</v>
      </c>
      <c r="K262" s="45"/>
      <c r="L262" s="45"/>
      <c r="M262" s="48" t="str">
        <f t="shared" si="39"/>
        <v>шт</v>
      </c>
      <c r="N262" s="49">
        <f t="shared" si="40"/>
        <v>2108.3333333333335</v>
      </c>
      <c r="O262" s="45"/>
      <c r="P262" s="48">
        <f t="shared" si="41"/>
        <v>3</v>
      </c>
      <c r="Q262" s="49">
        <f t="shared" si="44"/>
        <v>0</v>
      </c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39" thickBot="1" x14ac:dyDescent="0.3">
      <c r="A263" s="6"/>
      <c r="B263" s="50">
        <v>27</v>
      </c>
      <c r="C263" s="130" t="s">
        <v>72</v>
      </c>
      <c r="D263" s="57" t="s">
        <v>18</v>
      </c>
      <c r="E263" s="58">
        <f t="shared" si="42"/>
        <v>3889.42</v>
      </c>
      <c r="F263" s="56">
        <v>1</v>
      </c>
      <c r="G263" s="59">
        <v>3889.42</v>
      </c>
      <c r="H263" s="43"/>
      <c r="I263" s="16">
        <v>27</v>
      </c>
      <c r="J263" s="47" t="str">
        <f t="shared" si="43"/>
        <v>Контакт розеточный в сборе с нижней крышкой к ВПМ-10, ВЕЮИ.685.161.001</v>
      </c>
      <c r="K263" s="45"/>
      <c r="L263" s="45"/>
      <c r="M263" s="48" t="str">
        <f t="shared" si="39"/>
        <v>шт</v>
      </c>
      <c r="N263" s="49">
        <f t="shared" si="40"/>
        <v>3889.42</v>
      </c>
      <c r="O263" s="45"/>
      <c r="P263" s="48">
        <f t="shared" si="41"/>
        <v>1</v>
      </c>
      <c r="Q263" s="49">
        <f t="shared" si="44"/>
        <v>0</v>
      </c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6.25" thickBot="1" x14ac:dyDescent="0.3">
      <c r="A264" s="6"/>
      <c r="B264" s="50">
        <v>28</v>
      </c>
      <c r="C264" s="130" t="s">
        <v>73</v>
      </c>
      <c r="D264" s="57" t="s">
        <v>18</v>
      </c>
      <c r="E264" s="58">
        <f t="shared" si="42"/>
        <v>5401</v>
      </c>
      <c r="F264" s="56">
        <v>2</v>
      </c>
      <c r="G264" s="59">
        <v>10802</v>
      </c>
      <c r="H264" s="43"/>
      <c r="I264" s="46">
        <v>28</v>
      </c>
      <c r="J264" s="47" t="str">
        <f t="shared" si="43"/>
        <v>Контакт розеточный для ВМГ-10, 5ВУ.551.096</v>
      </c>
      <c r="K264" s="45"/>
      <c r="L264" s="45"/>
      <c r="M264" s="48" t="str">
        <f t="shared" si="39"/>
        <v>шт</v>
      </c>
      <c r="N264" s="49">
        <f t="shared" si="40"/>
        <v>5401</v>
      </c>
      <c r="O264" s="45"/>
      <c r="P264" s="48">
        <f t="shared" si="41"/>
        <v>2</v>
      </c>
      <c r="Q264" s="49">
        <f t="shared" si="44"/>
        <v>0</v>
      </c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6.25" thickBot="1" x14ac:dyDescent="0.3">
      <c r="A265" s="6"/>
      <c r="B265" s="50">
        <v>29</v>
      </c>
      <c r="C265" s="130" t="s">
        <v>74</v>
      </c>
      <c r="D265" s="57" t="s">
        <v>18</v>
      </c>
      <c r="E265" s="58">
        <f t="shared" si="42"/>
        <v>4873</v>
      </c>
      <c r="F265" s="56">
        <v>3</v>
      </c>
      <c r="G265" s="59">
        <v>14619</v>
      </c>
      <c r="H265" s="43"/>
      <c r="I265" s="16">
        <v>29</v>
      </c>
      <c r="J265" s="47" t="str">
        <f t="shared" si="43"/>
        <v xml:space="preserve">контакт розеточный для ВМГ-133, 5ВУ.551.032 </v>
      </c>
      <c r="K265" s="45"/>
      <c r="L265" s="45"/>
      <c r="M265" s="48" t="str">
        <f t="shared" si="39"/>
        <v>шт</v>
      </c>
      <c r="N265" s="49">
        <f t="shared" si="40"/>
        <v>4873</v>
      </c>
      <c r="O265" s="45"/>
      <c r="P265" s="48">
        <f t="shared" si="41"/>
        <v>3</v>
      </c>
      <c r="Q265" s="49">
        <f t="shared" si="44"/>
        <v>0</v>
      </c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5.75" thickBot="1" x14ac:dyDescent="0.3">
      <c r="A266" s="6"/>
      <c r="B266" s="50">
        <v>30</v>
      </c>
      <c r="C266" s="130" t="s">
        <v>111</v>
      </c>
      <c r="D266" s="57" t="s">
        <v>18</v>
      </c>
      <c r="E266" s="58">
        <f t="shared" si="42"/>
        <v>65.083333333333329</v>
      </c>
      <c r="F266" s="56">
        <v>3</v>
      </c>
      <c r="G266" s="60">
        <v>195.25</v>
      </c>
      <c r="H266" s="43"/>
      <c r="I266" s="46">
        <v>30</v>
      </c>
      <c r="J266" s="47" t="str">
        <f t="shared" si="43"/>
        <v>Манжета, 8ВУ.778.001</v>
      </c>
      <c r="K266" s="45"/>
      <c r="L266" s="45"/>
      <c r="M266" s="48" t="str">
        <f t="shared" si="39"/>
        <v>шт</v>
      </c>
      <c r="N266" s="49">
        <f t="shared" si="40"/>
        <v>65.083333333333329</v>
      </c>
      <c r="O266" s="45"/>
      <c r="P266" s="48">
        <f t="shared" si="41"/>
        <v>3</v>
      </c>
      <c r="Q266" s="49">
        <f t="shared" si="44"/>
        <v>0</v>
      </c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26.25" thickBot="1" x14ac:dyDescent="0.3">
      <c r="A267" s="6"/>
      <c r="B267" s="50">
        <v>31</v>
      </c>
      <c r="C267" s="130" t="s">
        <v>44</v>
      </c>
      <c r="D267" s="57" t="s">
        <v>18</v>
      </c>
      <c r="E267" s="58">
        <f t="shared" si="42"/>
        <v>2108.3325</v>
      </c>
      <c r="F267" s="56">
        <v>4</v>
      </c>
      <c r="G267" s="59">
        <v>8433.33</v>
      </c>
      <c r="H267" s="43"/>
      <c r="I267" s="16">
        <v>31</v>
      </c>
      <c r="J267" s="47" t="str">
        <f t="shared" si="43"/>
        <v>Маслоуказатель к  МКП-110, У-110, 6БП.349.008</v>
      </c>
      <c r="K267" s="45"/>
      <c r="L267" s="45"/>
      <c r="M267" s="48" t="str">
        <f t="shared" si="39"/>
        <v>шт</v>
      </c>
      <c r="N267" s="49">
        <f t="shared" si="40"/>
        <v>2108.3325</v>
      </c>
      <c r="O267" s="45"/>
      <c r="P267" s="48">
        <f t="shared" si="41"/>
        <v>4</v>
      </c>
      <c r="Q267" s="49">
        <f t="shared" si="44"/>
        <v>0</v>
      </c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39" thickBot="1" x14ac:dyDescent="0.3">
      <c r="A268" s="6"/>
      <c r="B268" s="50">
        <v>32</v>
      </c>
      <c r="C268" s="130" t="s">
        <v>204</v>
      </c>
      <c r="D268" s="57" t="s">
        <v>18</v>
      </c>
      <c r="E268" s="58">
        <f t="shared" si="42"/>
        <v>1312.5</v>
      </c>
      <c r="F268" s="56">
        <v>2</v>
      </c>
      <c r="G268" s="59">
        <v>2625</v>
      </c>
      <c r="H268" s="43"/>
      <c r="I268" s="46">
        <v>32</v>
      </c>
      <c r="J268" s="47" t="str">
        <f t="shared" si="43"/>
        <v>Маслоуказатель к ВМГ-10 (Оргстекло с резьбой М42), 6СЯ.349.003</v>
      </c>
      <c r="K268" s="45"/>
      <c r="L268" s="45"/>
      <c r="M268" s="48" t="str">
        <f t="shared" si="39"/>
        <v>шт</v>
      </c>
      <c r="N268" s="49">
        <f t="shared" si="40"/>
        <v>1312.5</v>
      </c>
      <c r="O268" s="45"/>
      <c r="P268" s="48">
        <f t="shared" si="41"/>
        <v>2</v>
      </c>
      <c r="Q268" s="49">
        <f t="shared" si="44"/>
        <v>0</v>
      </c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26.25" thickBot="1" x14ac:dyDescent="0.3">
      <c r="A269" s="6"/>
      <c r="B269" s="50">
        <v>33</v>
      </c>
      <c r="C269" s="130" t="s">
        <v>45</v>
      </c>
      <c r="D269" s="57" t="s">
        <v>18</v>
      </c>
      <c r="E269" s="58">
        <f t="shared" si="42"/>
        <v>302.5</v>
      </c>
      <c r="F269" s="56">
        <v>3</v>
      </c>
      <c r="G269" s="60">
        <v>907.5</v>
      </c>
      <c r="H269" s="43"/>
      <c r="I269" s="16">
        <v>33</v>
      </c>
      <c r="J269" s="47" t="str">
        <f t="shared" si="43"/>
        <v>Маслоуказатель, ВК-10,ВКЭ-10, 8КА.441.032</v>
      </c>
      <c r="K269" s="45"/>
      <c r="L269" s="45"/>
      <c r="M269" s="48" t="str">
        <f t="shared" si="39"/>
        <v>шт</v>
      </c>
      <c r="N269" s="49">
        <f t="shared" si="40"/>
        <v>302.5</v>
      </c>
      <c r="O269" s="45"/>
      <c r="P269" s="48">
        <f t="shared" si="41"/>
        <v>3</v>
      </c>
      <c r="Q269" s="49">
        <f t="shared" si="44"/>
        <v>0</v>
      </c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39" thickBot="1" x14ac:dyDescent="0.3">
      <c r="A270" s="6"/>
      <c r="B270" s="50">
        <v>34</v>
      </c>
      <c r="C270" s="130" t="s">
        <v>46</v>
      </c>
      <c r="D270" s="57" t="s">
        <v>18</v>
      </c>
      <c r="E270" s="58">
        <f t="shared" si="42"/>
        <v>432.66676470588237</v>
      </c>
      <c r="F270" s="56">
        <v>34</v>
      </c>
      <c r="G270" s="59">
        <v>14710.67</v>
      </c>
      <c r="H270" s="43"/>
      <c r="I270" s="46">
        <v>34</v>
      </c>
      <c r="J270" s="47" t="str">
        <f t="shared" si="43"/>
        <v>Нагреватель  к МКП-110, У-110-2000-40, 6СЯ.319.022 (ТЭН-240Б-13/1,6И220</v>
      </c>
      <c r="K270" s="45"/>
      <c r="L270" s="45"/>
      <c r="M270" s="48" t="str">
        <f t="shared" si="39"/>
        <v>шт</v>
      </c>
      <c r="N270" s="49">
        <f t="shared" si="40"/>
        <v>432.66676470588237</v>
      </c>
      <c r="O270" s="45"/>
      <c r="P270" s="48">
        <f t="shared" si="41"/>
        <v>34</v>
      </c>
      <c r="Q270" s="49">
        <f t="shared" si="44"/>
        <v>0</v>
      </c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39" thickBot="1" x14ac:dyDescent="0.3">
      <c r="A271" s="6"/>
      <c r="B271" s="50">
        <v>35</v>
      </c>
      <c r="C271" s="130" t="s">
        <v>47</v>
      </c>
      <c r="D271" s="57" t="s">
        <v>18</v>
      </c>
      <c r="E271" s="58">
        <f t="shared" si="42"/>
        <v>302.5</v>
      </c>
      <c r="F271" s="56">
        <v>60</v>
      </c>
      <c r="G271" s="59">
        <v>18150</v>
      </c>
      <c r="H271" s="43"/>
      <c r="I271" s="16">
        <v>35</v>
      </c>
      <c r="J271" s="47" t="str">
        <f t="shared" si="43"/>
        <v>Нагреватель к ВМТ-110/220-25, ВМТ-110/220-40, 6СЯ.319.032 (ТЭН 60А 13/0,63 127)</v>
      </c>
      <c r="K271" s="45"/>
      <c r="L271" s="45"/>
      <c r="M271" s="48" t="str">
        <f t="shared" si="39"/>
        <v>шт</v>
      </c>
      <c r="N271" s="49">
        <f t="shared" si="40"/>
        <v>302.5</v>
      </c>
      <c r="O271" s="45"/>
      <c r="P271" s="48">
        <f t="shared" si="41"/>
        <v>60</v>
      </c>
      <c r="Q271" s="49">
        <f t="shared" si="44"/>
        <v>0</v>
      </c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26.25" thickBot="1" x14ac:dyDescent="0.3">
      <c r="A272" s="6"/>
      <c r="B272" s="50">
        <v>36</v>
      </c>
      <c r="C272" s="130" t="s">
        <v>197</v>
      </c>
      <c r="D272" s="57" t="s">
        <v>18</v>
      </c>
      <c r="E272" s="58">
        <f t="shared" si="42"/>
        <v>411.93333333333334</v>
      </c>
      <c r="F272" s="56">
        <v>3</v>
      </c>
      <c r="G272" s="59">
        <v>1235.8</v>
      </c>
      <c r="H272" s="43"/>
      <c r="I272" s="46">
        <v>36</v>
      </c>
      <c r="J272" s="47" t="str">
        <f t="shared" si="43"/>
        <v>Поплавок для ВКЭ-10 , ВИЕЮ.306.766.001</v>
      </c>
      <c r="K272" s="45"/>
      <c r="L272" s="45"/>
      <c r="M272" s="48" t="str">
        <f t="shared" si="39"/>
        <v>шт</v>
      </c>
      <c r="N272" s="49">
        <f t="shared" si="40"/>
        <v>411.93333333333334</v>
      </c>
      <c r="O272" s="45"/>
      <c r="P272" s="48">
        <f t="shared" si="41"/>
        <v>3</v>
      </c>
      <c r="Q272" s="49">
        <f t="shared" si="44"/>
        <v>0</v>
      </c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26.25" thickBot="1" x14ac:dyDescent="0.3">
      <c r="A273" s="6"/>
      <c r="B273" s="50">
        <v>37</v>
      </c>
      <c r="C273" s="130" t="s">
        <v>83</v>
      </c>
      <c r="D273" s="57" t="s">
        <v>18</v>
      </c>
      <c r="E273" s="58">
        <f t="shared" si="42"/>
        <v>50.416666666666664</v>
      </c>
      <c r="F273" s="56">
        <v>21</v>
      </c>
      <c r="G273" s="59">
        <v>1058.75</v>
      </c>
      <c r="H273" s="43"/>
      <c r="I273" s="16">
        <v>37</v>
      </c>
      <c r="J273" s="47" t="str">
        <f t="shared" si="43"/>
        <v>Прокладка  к ВМПЭ--10-2000-3150, 8БП.372.018</v>
      </c>
      <c r="K273" s="45"/>
      <c r="L273" s="45"/>
      <c r="M273" s="48" t="str">
        <f t="shared" si="39"/>
        <v>шт</v>
      </c>
      <c r="N273" s="49">
        <f t="shared" si="40"/>
        <v>50.416666666666664</v>
      </c>
      <c r="O273" s="45"/>
      <c r="P273" s="48">
        <f t="shared" si="41"/>
        <v>21</v>
      </c>
      <c r="Q273" s="49">
        <f t="shared" si="44"/>
        <v>0</v>
      </c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26.25" thickBot="1" x14ac:dyDescent="0.3">
      <c r="A274" s="6"/>
      <c r="B274" s="50">
        <v>38</v>
      </c>
      <c r="C274" s="130" t="s">
        <v>205</v>
      </c>
      <c r="D274" s="57" t="s">
        <v>18</v>
      </c>
      <c r="E274" s="58">
        <f t="shared" si="42"/>
        <v>383.33333333333331</v>
      </c>
      <c r="F274" s="56">
        <v>18</v>
      </c>
      <c r="G274" s="59">
        <v>6900</v>
      </c>
      <c r="H274" s="43"/>
      <c r="I274" s="46">
        <v>38</v>
      </c>
      <c r="J274" s="47" t="str">
        <f t="shared" si="43"/>
        <v>Прокладка  к МКП-35, 8БП.371.417</v>
      </c>
      <c r="K274" s="45"/>
      <c r="L274" s="45"/>
      <c r="M274" s="48" t="str">
        <f t="shared" si="39"/>
        <v>шт</v>
      </c>
      <c r="N274" s="49">
        <f t="shared" si="40"/>
        <v>383.33333333333331</v>
      </c>
      <c r="O274" s="45"/>
      <c r="P274" s="48">
        <f t="shared" si="41"/>
        <v>18</v>
      </c>
      <c r="Q274" s="49">
        <f t="shared" si="44"/>
        <v>0</v>
      </c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5.75" thickBot="1" x14ac:dyDescent="0.3">
      <c r="A275" s="6"/>
      <c r="B275" s="50">
        <v>39</v>
      </c>
      <c r="C275" s="130" t="s">
        <v>51</v>
      </c>
      <c r="D275" s="57" t="s">
        <v>18</v>
      </c>
      <c r="E275" s="58">
        <f t="shared" si="42"/>
        <v>41.25</v>
      </c>
      <c r="F275" s="56">
        <v>3</v>
      </c>
      <c r="G275" s="60">
        <v>123.75</v>
      </c>
      <c r="H275" s="43"/>
      <c r="I275" s="16">
        <v>39</v>
      </c>
      <c r="J275" s="47" t="str">
        <f t="shared" si="43"/>
        <v>Прокладка к ВК-10, 8КА.371.092</v>
      </c>
      <c r="K275" s="45"/>
      <c r="L275" s="45"/>
      <c r="M275" s="48" t="str">
        <f t="shared" si="39"/>
        <v>шт</v>
      </c>
      <c r="N275" s="49">
        <f t="shared" si="40"/>
        <v>41.25</v>
      </c>
      <c r="O275" s="45"/>
      <c r="P275" s="48">
        <f t="shared" si="41"/>
        <v>3</v>
      </c>
      <c r="Q275" s="49">
        <f t="shared" si="44"/>
        <v>0</v>
      </c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6.25" thickBot="1" x14ac:dyDescent="0.3">
      <c r="A276" s="6"/>
      <c r="B276" s="50">
        <v>40</v>
      </c>
      <c r="C276" s="130" t="s">
        <v>138</v>
      </c>
      <c r="D276" s="57" t="s">
        <v>18</v>
      </c>
      <c r="E276" s="58">
        <f t="shared" si="42"/>
        <v>66.666666666666671</v>
      </c>
      <c r="F276" s="56">
        <v>51</v>
      </c>
      <c r="G276" s="59">
        <v>3400</v>
      </c>
      <c r="H276" s="43"/>
      <c r="I276" s="46">
        <v>40</v>
      </c>
      <c r="J276" s="47" t="str">
        <f t="shared" si="43"/>
        <v>Прокладка к ВМПЭ-10-630-1600-2500А, 8БП.372.281</v>
      </c>
      <c r="K276" s="45"/>
      <c r="L276" s="45"/>
      <c r="M276" s="48" t="str">
        <f t="shared" si="39"/>
        <v>шт</v>
      </c>
      <c r="N276" s="49">
        <f t="shared" si="40"/>
        <v>66.666666666666671</v>
      </c>
      <c r="O276" s="45"/>
      <c r="P276" s="48">
        <f t="shared" si="41"/>
        <v>51</v>
      </c>
      <c r="Q276" s="49">
        <f t="shared" si="44"/>
        <v>0</v>
      </c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6.25" thickBot="1" x14ac:dyDescent="0.3">
      <c r="A277" s="6"/>
      <c r="B277" s="50">
        <v>41</v>
      </c>
      <c r="C277" s="130" t="s">
        <v>54</v>
      </c>
      <c r="D277" s="57" t="s">
        <v>18</v>
      </c>
      <c r="E277" s="58">
        <f t="shared" si="42"/>
        <v>75</v>
      </c>
      <c r="F277" s="56">
        <v>3</v>
      </c>
      <c r="G277" s="60">
        <v>225</v>
      </c>
      <c r="H277" s="43"/>
      <c r="I277" s="16">
        <v>41</v>
      </c>
      <c r="J277" s="47" t="str">
        <f t="shared" si="43"/>
        <v>Прокладка к выключателю ВК-10, 8КА.371.035</v>
      </c>
      <c r="K277" s="45"/>
      <c r="L277" s="45"/>
      <c r="M277" s="48" t="str">
        <f t="shared" si="39"/>
        <v>шт</v>
      </c>
      <c r="N277" s="49">
        <f t="shared" si="40"/>
        <v>75</v>
      </c>
      <c r="O277" s="45"/>
      <c r="P277" s="48">
        <f t="shared" si="41"/>
        <v>3</v>
      </c>
      <c r="Q277" s="49">
        <f t="shared" si="44"/>
        <v>0</v>
      </c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6.25" thickBot="1" x14ac:dyDescent="0.3">
      <c r="A278" s="6"/>
      <c r="B278" s="50">
        <v>42</v>
      </c>
      <c r="C278" s="130" t="s">
        <v>102</v>
      </c>
      <c r="D278" s="57" t="s">
        <v>18</v>
      </c>
      <c r="E278" s="58">
        <f t="shared" si="42"/>
        <v>70.583333333333329</v>
      </c>
      <c r="F278" s="56">
        <v>21</v>
      </c>
      <c r="G278" s="59">
        <v>1482.25</v>
      </c>
      <c r="H278" s="43"/>
      <c r="I278" s="46">
        <v>42</v>
      </c>
      <c r="J278" s="47" t="str">
        <f t="shared" si="43"/>
        <v>Прокладка к МКП-35, С-35, ВМТ, У-110, У-220, 8БП.155.022</v>
      </c>
      <c r="K278" s="45"/>
      <c r="L278" s="45"/>
      <c r="M278" s="48" t="str">
        <f t="shared" si="39"/>
        <v>шт</v>
      </c>
      <c r="N278" s="49">
        <f t="shared" si="40"/>
        <v>70.583333333333329</v>
      </c>
      <c r="O278" s="45"/>
      <c r="P278" s="48">
        <f t="shared" si="41"/>
        <v>21</v>
      </c>
      <c r="Q278" s="49">
        <f t="shared" si="44"/>
        <v>0</v>
      </c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26.25" thickBot="1" x14ac:dyDescent="0.3">
      <c r="A279" s="6"/>
      <c r="B279" s="50">
        <v>43</v>
      </c>
      <c r="C279" s="130" t="s">
        <v>56</v>
      </c>
      <c r="D279" s="57" t="s">
        <v>18</v>
      </c>
      <c r="E279" s="58">
        <f t="shared" si="42"/>
        <v>1833.3333333333333</v>
      </c>
      <c r="F279" s="56">
        <v>6</v>
      </c>
      <c r="G279" s="59">
        <v>11000</v>
      </c>
      <c r="H279" s="43"/>
      <c r="I279" s="16">
        <v>43</v>
      </c>
      <c r="J279" s="47" t="str">
        <f t="shared" si="43"/>
        <v>Прокладка лаза  к У-110, МКП-110, 8БП.371.127</v>
      </c>
      <c r="K279" s="45"/>
      <c r="L279" s="45"/>
      <c r="M279" s="48" t="str">
        <f t="shared" si="39"/>
        <v>шт</v>
      </c>
      <c r="N279" s="49">
        <f t="shared" si="40"/>
        <v>1833.3333333333333</v>
      </c>
      <c r="O279" s="45"/>
      <c r="P279" s="48">
        <f t="shared" si="41"/>
        <v>6</v>
      </c>
      <c r="Q279" s="49">
        <f t="shared" si="44"/>
        <v>0</v>
      </c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51.75" thickBot="1" x14ac:dyDescent="0.3">
      <c r="A280" s="6"/>
      <c r="B280" s="50">
        <v>44</v>
      </c>
      <c r="C280" s="130" t="s">
        <v>206</v>
      </c>
      <c r="D280" s="57" t="s">
        <v>18</v>
      </c>
      <c r="E280" s="58">
        <f t="shared" si="42"/>
        <v>83.333333333333329</v>
      </c>
      <c r="F280" s="56">
        <v>12</v>
      </c>
      <c r="G280" s="59">
        <v>1000</v>
      </c>
      <c r="H280" s="43"/>
      <c r="I280" s="46">
        <v>44</v>
      </c>
      <c r="J280" s="47" t="str">
        <f t="shared" si="43"/>
        <v>Прокладка маслосливного отверстия для масляного выключателя ВМГ-10, 8СЯ.370.144</v>
      </c>
      <c r="K280" s="45"/>
      <c r="L280" s="45"/>
      <c r="M280" s="48" t="str">
        <f t="shared" si="39"/>
        <v>шт</v>
      </c>
      <c r="N280" s="49">
        <f t="shared" si="40"/>
        <v>83.333333333333329</v>
      </c>
      <c r="O280" s="45"/>
      <c r="P280" s="48">
        <f t="shared" si="41"/>
        <v>12</v>
      </c>
      <c r="Q280" s="49">
        <f t="shared" si="44"/>
        <v>0</v>
      </c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39" thickBot="1" x14ac:dyDescent="0.3">
      <c r="A281" s="6"/>
      <c r="B281" s="50">
        <v>45</v>
      </c>
      <c r="C281" s="130" t="s">
        <v>84</v>
      </c>
      <c r="D281" s="57" t="s">
        <v>18</v>
      </c>
      <c r="E281" s="58">
        <f t="shared" si="42"/>
        <v>70.583333333333329</v>
      </c>
      <c r="F281" s="56">
        <v>63</v>
      </c>
      <c r="G281" s="59">
        <v>4446.75</v>
      </c>
      <c r="H281" s="43"/>
      <c r="I281" s="16">
        <v>45</v>
      </c>
      <c r="J281" s="47" t="str">
        <f t="shared" si="43"/>
        <v>Прокладка маслоуказателя (к ВМП-10, ВМПЭ-10, ВМПП-10), 8КА.371.054</v>
      </c>
      <c r="K281" s="45"/>
      <c r="L281" s="45"/>
      <c r="M281" s="48" t="str">
        <f t="shared" si="39"/>
        <v>шт</v>
      </c>
      <c r="N281" s="49">
        <f t="shared" si="40"/>
        <v>70.583333333333329</v>
      </c>
      <c r="O281" s="45"/>
      <c r="P281" s="48">
        <f t="shared" si="41"/>
        <v>63</v>
      </c>
      <c r="Q281" s="49">
        <f t="shared" si="44"/>
        <v>0</v>
      </c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39" thickBot="1" x14ac:dyDescent="0.3">
      <c r="A282" s="6"/>
      <c r="B282" s="50">
        <v>46</v>
      </c>
      <c r="C282" s="130" t="s">
        <v>207</v>
      </c>
      <c r="D282" s="57" t="s">
        <v>18</v>
      </c>
      <c r="E282" s="58">
        <f t="shared" si="42"/>
        <v>83.332499999999996</v>
      </c>
      <c r="F282" s="56">
        <v>4</v>
      </c>
      <c r="G282" s="60">
        <v>333.33</v>
      </c>
      <c r="H282" s="43"/>
      <c r="I282" s="46">
        <v>46</v>
      </c>
      <c r="J282" s="47" t="str">
        <f t="shared" si="43"/>
        <v>Прокладка маслоуказателя для масляного выключателя ВМГ-10, ВЕЮИ.754152.013-02</v>
      </c>
      <c r="K282" s="45"/>
      <c r="L282" s="45"/>
      <c r="M282" s="48" t="str">
        <f t="shared" si="39"/>
        <v>шт</v>
      </c>
      <c r="N282" s="49">
        <f t="shared" si="40"/>
        <v>83.332499999999996</v>
      </c>
      <c r="O282" s="45"/>
      <c r="P282" s="48">
        <f t="shared" si="41"/>
        <v>4</v>
      </c>
      <c r="Q282" s="49">
        <f t="shared" si="44"/>
        <v>0</v>
      </c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thickBot="1" x14ac:dyDescent="0.3">
      <c r="A283" s="6"/>
      <c r="B283" s="50">
        <v>47</v>
      </c>
      <c r="C283" s="130" t="s">
        <v>140</v>
      </c>
      <c r="D283" s="57" t="s">
        <v>18</v>
      </c>
      <c r="E283" s="58">
        <f t="shared" si="42"/>
        <v>176.54</v>
      </c>
      <c r="F283" s="56">
        <v>2</v>
      </c>
      <c r="G283" s="60">
        <v>353.08</v>
      </c>
      <c r="H283" s="43"/>
      <c r="I283" s="16">
        <v>47</v>
      </c>
      <c r="J283" s="47" t="str">
        <f t="shared" si="43"/>
        <v>Пружина ВК-10, 8КА.281.291</v>
      </c>
      <c r="K283" s="45"/>
      <c r="L283" s="45"/>
      <c r="M283" s="48" t="str">
        <f t="shared" si="39"/>
        <v>шт</v>
      </c>
      <c r="N283" s="49">
        <f t="shared" si="40"/>
        <v>176.54</v>
      </c>
      <c r="O283" s="45"/>
      <c r="P283" s="48">
        <f t="shared" si="41"/>
        <v>2</v>
      </c>
      <c r="Q283" s="49">
        <f t="shared" si="44"/>
        <v>0</v>
      </c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26.25" thickBot="1" x14ac:dyDescent="0.3">
      <c r="A284" s="6"/>
      <c r="B284" s="50">
        <v>48</v>
      </c>
      <c r="C284" s="130" t="s">
        <v>180</v>
      </c>
      <c r="D284" s="57" t="s">
        <v>18</v>
      </c>
      <c r="E284" s="58">
        <f t="shared" si="42"/>
        <v>21308.83</v>
      </c>
      <c r="F284" s="56">
        <v>1</v>
      </c>
      <c r="G284" s="59">
        <v>21308.83</v>
      </c>
      <c r="H284" s="43"/>
      <c r="I284" s="46">
        <v>48</v>
      </c>
      <c r="J284" s="47" t="str">
        <f t="shared" si="43"/>
        <v>Ремкомплект ВМТ-110-25, РТИ РК-2 "П"</v>
      </c>
      <c r="K284" s="45"/>
      <c r="L284" s="45"/>
      <c r="M284" s="48" t="str">
        <f t="shared" si="39"/>
        <v>шт</v>
      </c>
      <c r="N284" s="49">
        <f t="shared" si="40"/>
        <v>21308.83</v>
      </c>
      <c r="O284" s="45"/>
      <c r="P284" s="48">
        <f t="shared" si="41"/>
        <v>1</v>
      </c>
      <c r="Q284" s="49">
        <f t="shared" si="44"/>
        <v>0</v>
      </c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26.25" thickBot="1" x14ac:dyDescent="0.3">
      <c r="A285" s="6"/>
      <c r="B285" s="50">
        <v>49</v>
      </c>
      <c r="C285" s="130" t="s">
        <v>141</v>
      </c>
      <c r="D285" s="57" t="s">
        <v>18</v>
      </c>
      <c r="E285" s="58">
        <f t="shared" si="42"/>
        <v>1118.0899999999999</v>
      </c>
      <c r="F285" s="56">
        <v>2</v>
      </c>
      <c r="G285" s="59">
        <v>2236.1799999999998</v>
      </c>
      <c r="H285" s="43"/>
      <c r="I285" s="16">
        <v>49</v>
      </c>
      <c r="J285" s="47" t="str">
        <f t="shared" si="43"/>
        <v>Рычаг изоляционный, ВЕЮИ.743.125.006</v>
      </c>
      <c r="K285" s="45"/>
      <c r="L285" s="45"/>
      <c r="M285" s="48" t="str">
        <f t="shared" si="39"/>
        <v>шт</v>
      </c>
      <c r="N285" s="49">
        <f t="shared" si="40"/>
        <v>1118.0899999999999</v>
      </c>
      <c r="O285" s="45"/>
      <c r="P285" s="48">
        <f t="shared" si="41"/>
        <v>2</v>
      </c>
      <c r="Q285" s="49">
        <f t="shared" si="44"/>
        <v>0</v>
      </c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26.25" thickBot="1" x14ac:dyDescent="0.3">
      <c r="A286" s="6"/>
      <c r="B286" s="50">
        <v>50</v>
      </c>
      <c r="C286" s="130" t="s">
        <v>57</v>
      </c>
      <c r="D286" s="57" t="s">
        <v>18</v>
      </c>
      <c r="E286" s="58">
        <f t="shared" si="42"/>
        <v>1512.5</v>
      </c>
      <c r="F286" s="56">
        <v>2</v>
      </c>
      <c r="G286" s="59">
        <v>3025</v>
      </c>
      <c r="H286" s="43"/>
      <c r="I286" s="46">
        <v>50</v>
      </c>
      <c r="J286" s="47" t="str">
        <f t="shared" si="43"/>
        <v>Связь гибкая 630А для ВМГ-10, 8ВУ.505.024</v>
      </c>
      <c r="K286" s="45"/>
      <c r="L286" s="45"/>
      <c r="M286" s="48" t="str">
        <f t="shared" si="39"/>
        <v>шт</v>
      </c>
      <c r="N286" s="49">
        <f t="shared" si="40"/>
        <v>1512.5</v>
      </c>
      <c r="O286" s="45"/>
      <c r="P286" s="48">
        <f t="shared" si="41"/>
        <v>2</v>
      </c>
      <c r="Q286" s="49">
        <f t="shared" si="44"/>
        <v>0</v>
      </c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26.25" thickBot="1" x14ac:dyDescent="0.3">
      <c r="A287" s="6"/>
      <c r="B287" s="50">
        <v>51</v>
      </c>
      <c r="C287" s="130" t="s">
        <v>87</v>
      </c>
      <c r="D287" s="57" t="s">
        <v>18</v>
      </c>
      <c r="E287" s="58">
        <f t="shared" si="42"/>
        <v>1512.5</v>
      </c>
      <c r="F287" s="56">
        <v>1</v>
      </c>
      <c r="G287" s="59">
        <v>1512.5</v>
      </c>
      <c r="H287" s="43"/>
      <c r="I287" s="16">
        <v>51</v>
      </c>
      <c r="J287" s="47" t="str">
        <f t="shared" si="43"/>
        <v>связь гибкая для ВМГ-133, 8ВУ.505.001</v>
      </c>
      <c r="K287" s="45"/>
      <c r="L287" s="45"/>
      <c r="M287" s="48" t="str">
        <f t="shared" si="39"/>
        <v>шт</v>
      </c>
      <c r="N287" s="49">
        <f t="shared" si="40"/>
        <v>1512.5</v>
      </c>
      <c r="O287" s="45"/>
      <c r="P287" s="48">
        <f t="shared" si="41"/>
        <v>1</v>
      </c>
      <c r="Q287" s="49">
        <f t="shared" si="44"/>
        <v>0</v>
      </c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26.25" thickBot="1" x14ac:dyDescent="0.3">
      <c r="A288" s="6"/>
      <c r="B288" s="50">
        <v>52</v>
      </c>
      <c r="C288" s="130" t="s">
        <v>88</v>
      </c>
      <c r="D288" s="57" t="s">
        <v>18</v>
      </c>
      <c r="E288" s="58">
        <f t="shared" si="42"/>
        <v>163.16666666666666</v>
      </c>
      <c r="F288" s="56">
        <v>3</v>
      </c>
      <c r="G288" s="60">
        <v>489.5</v>
      </c>
      <c r="H288" s="43"/>
      <c r="I288" s="46">
        <v>52</v>
      </c>
      <c r="J288" s="47" t="str">
        <f t="shared" si="43"/>
        <v xml:space="preserve">Стекло маслоуказателя ВМГ-133, 8ВУ.175.008 </v>
      </c>
      <c r="K288" s="45"/>
      <c r="L288" s="45"/>
      <c r="M288" s="48" t="str">
        <f t="shared" si="39"/>
        <v>шт</v>
      </c>
      <c r="N288" s="49">
        <f t="shared" si="40"/>
        <v>163.16666666666666</v>
      </c>
      <c r="O288" s="45"/>
      <c r="P288" s="48">
        <f t="shared" si="41"/>
        <v>3</v>
      </c>
      <c r="Q288" s="49">
        <f t="shared" si="44"/>
        <v>0</v>
      </c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6.25" thickBot="1" x14ac:dyDescent="0.3">
      <c r="A289" s="6"/>
      <c r="B289" s="50">
        <v>53</v>
      </c>
      <c r="C289" s="130" t="s">
        <v>151</v>
      </c>
      <c r="D289" s="57" t="s">
        <v>18</v>
      </c>
      <c r="E289" s="58">
        <f t="shared" si="42"/>
        <v>4543</v>
      </c>
      <c r="F289" s="56">
        <v>1</v>
      </c>
      <c r="G289" s="59">
        <v>4543</v>
      </c>
      <c r="H289" s="43"/>
      <c r="I289" s="16">
        <v>53</v>
      </c>
      <c r="J289" s="47" t="str">
        <f t="shared" si="43"/>
        <v>Стержень  к ВМПЭ-10-3150-31,5У3, 5БП.540.017</v>
      </c>
      <c r="K289" s="45"/>
      <c r="L289" s="45"/>
      <c r="M289" s="48" t="str">
        <f t="shared" si="39"/>
        <v>шт</v>
      </c>
      <c r="N289" s="49">
        <f t="shared" si="40"/>
        <v>4543</v>
      </c>
      <c r="O289" s="45"/>
      <c r="P289" s="48">
        <f t="shared" si="41"/>
        <v>1</v>
      </c>
      <c r="Q289" s="49">
        <f t="shared" si="44"/>
        <v>0</v>
      </c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6.25" thickBot="1" x14ac:dyDescent="0.3">
      <c r="A290" s="6"/>
      <c r="B290" s="50">
        <v>54</v>
      </c>
      <c r="C290" s="130" t="s">
        <v>89</v>
      </c>
      <c r="D290" s="57" t="s">
        <v>18</v>
      </c>
      <c r="E290" s="58">
        <f t="shared" si="42"/>
        <v>5239.6663636363637</v>
      </c>
      <c r="F290" s="56">
        <v>11</v>
      </c>
      <c r="G290" s="59">
        <v>57636.33</v>
      </c>
      <c r="H290" s="43"/>
      <c r="I290" s="46">
        <v>54</v>
      </c>
      <c r="J290" s="47" t="str">
        <f t="shared" si="43"/>
        <v>Стержень (1600)к ВМПЭ-10-630-1600А, 5БП.540.514-01</v>
      </c>
      <c r="K290" s="45"/>
      <c r="L290" s="45"/>
      <c r="M290" s="48" t="str">
        <f t="shared" si="39"/>
        <v>шт</v>
      </c>
      <c r="N290" s="49">
        <f t="shared" si="40"/>
        <v>5239.6663636363637</v>
      </c>
      <c r="O290" s="45"/>
      <c r="P290" s="48">
        <f t="shared" si="41"/>
        <v>11</v>
      </c>
      <c r="Q290" s="49">
        <f t="shared" si="44"/>
        <v>0</v>
      </c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26.25" thickBot="1" x14ac:dyDescent="0.3">
      <c r="A291" s="6"/>
      <c r="B291" s="50">
        <v>55</v>
      </c>
      <c r="C291" s="130" t="s">
        <v>181</v>
      </c>
      <c r="D291" s="57" t="s">
        <v>18</v>
      </c>
      <c r="E291" s="58">
        <f t="shared" si="42"/>
        <v>8333.3349999999991</v>
      </c>
      <c r="F291" s="56">
        <v>2</v>
      </c>
      <c r="G291" s="59">
        <v>16666.669999999998</v>
      </c>
      <c r="H291" s="43"/>
      <c r="I291" s="16">
        <v>55</v>
      </c>
      <c r="J291" s="47" t="str">
        <f t="shared" si="43"/>
        <v>Стержень в сборе для ВМГ-10 630 А, 5ВУ.540.030.1</v>
      </c>
      <c r="K291" s="45"/>
      <c r="L291" s="45"/>
      <c r="M291" s="48" t="str">
        <f t="shared" si="39"/>
        <v>шт</v>
      </c>
      <c r="N291" s="49">
        <f t="shared" si="40"/>
        <v>8333.3349999999991</v>
      </c>
      <c r="O291" s="45"/>
      <c r="P291" s="48">
        <f t="shared" si="41"/>
        <v>2</v>
      </c>
      <c r="Q291" s="49">
        <f t="shared" si="44"/>
        <v>0</v>
      </c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26.25" thickBot="1" x14ac:dyDescent="0.3">
      <c r="A292" s="6"/>
      <c r="B292" s="50">
        <v>56</v>
      </c>
      <c r="C292" s="130" t="s">
        <v>118</v>
      </c>
      <c r="D292" s="57" t="s">
        <v>18</v>
      </c>
      <c r="E292" s="58">
        <f t="shared" si="42"/>
        <v>561.91689655172411</v>
      </c>
      <c r="F292" s="56">
        <v>29</v>
      </c>
      <c r="G292" s="59">
        <v>16295.59</v>
      </c>
      <c r="H292" s="43"/>
      <c r="I292" s="46">
        <v>56</v>
      </c>
      <c r="J292" s="47" t="str">
        <f t="shared" si="43"/>
        <v>Токоотвод  к ВМПЭ-10, 5БП.587.009</v>
      </c>
      <c r="K292" s="45"/>
      <c r="L292" s="45"/>
      <c r="M292" s="48" t="str">
        <f t="shared" si="39"/>
        <v>шт</v>
      </c>
      <c r="N292" s="49">
        <f t="shared" si="40"/>
        <v>561.91689655172411</v>
      </c>
      <c r="O292" s="45"/>
      <c r="P292" s="48">
        <f t="shared" si="41"/>
        <v>29</v>
      </c>
      <c r="Q292" s="49">
        <f t="shared" si="44"/>
        <v>0</v>
      </c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26.25" thickBot="1" x14ac:dyDescent="0.3">
      <c r="A293" s="6"/>
      <c r="B293" s="50">
        <v>57</v>
      </c>
      <c r="C293" s="130" t="s">
        <v>119</v>
      </c>
      <c r="D293" s="57" t="s">
        <v>18</v>
      </c>
      <c r="E293" s="58">
        <f t="shared" si="42"/>
        <v>572.91750000000002</v>
      </c>
      <c r="F293" s="56">
        <v>4</v>
      </c>
      <c r="G293" s="59">
        <v>2291.67</v>
      </c>
      <c r="H293" s="43"/>
      <c r="I293" s="16">
        <v>57</v>
      </c>
      <c r="J293" s="47" t="str">
        <f t="shared" si="43"/>
        <v>Токоотвод  к ВМПЭ-10, 5БП.587.010</v>
      </c>
      <c r="K293" s="45"/>
      <c r="L293" s="45"/>
      <c r="M293" s="48" t="str">
        <f t="shared" si="39"/>
        <v>шт</v>
      </c>
      <c r="N293" s="49">
        <f t="shared" si="40"/>
        <v>572.91750000000002</v>
      </c>
      <c r="O293" s="45"/>
      <c r="P293" s="48">
        <f t="shared" si="41"/>
        <v>4</v>
      </c>
      <c r="Q293" s="49">
        <f t="shared" si="44"/>
        <v>0</v>
      </c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6.25" thickBot="1" x14ac:dyDescent="0.3">
      <c r="A294" s="6"/>
      <c r="B294" s="50">
        <v>58</v>
      </c>
      <c r="C294" s="130" t="s">
        <v>92</v>
      </c>
      <c r="D294" s="57" t="s">
        <v>18</v>
      </c>
      <c r="E294" s="58">
        <f t="shared" si="42"/>
        <v>1534.5</v>
      </c>
      <c r="F294" s="56">
        <v>4</v>
      </c>
      <c r="G294" s="59">
        <v>6138</v>
      </c>
      <c r="H294" s="43"/>
      <c r="I294" s="46">
        <v>58</v>
      </c>
      <c r="J294" s="47" t="str">
        <f t="shared" si="43"/>
        <v>Токоотвод ВК-10, ВИЕЮ.685.123.004</v>
      </c>
      <c r="K294" s="45"/>
      <c r="L294" s="45"/>
      <c r="M294" s="48" t="str">
        <f t="shared" si="39"/>
        <v>шт</v>
      </c>
      <c r="N294" s="49">
        <f t="shared" si="40"/>
        <v>1534.5</v>
      </c>
      <c r="O294" s="45"/>
      <c r="P294" s="48">
        <f t="shared" si="41"/>
        <v>4</v>
      </c>
      <c r="Q294" s="49">
        <f t="shared" si="44"/>
        <v>0</v>
      </c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5.75" thickBot="1" x14ac:dyDescent="0.3">
      <c r="A295" s="6"/>
      <c r="B295" s="50">
        <v>59</v>
      </c>
      <c r="C295" s="130" t="s">
        <v>94</v>
      </c>
      <c r="D295" s="57" t="s">
        <v>18</v>
      </c>
      <c r="E295" s="58">
        <f t="shared" si="42"/>
        <v>210</v>
      </c>
      <c r="F295" s="56">
        <v>1</v>
      </c>
      <c r="G295" s="60">
        <v>210</v>
      </c>
      <c r="H295" s="43"/>
      <c r="I295" s="16">
        <v>59</v>
      </c>
      <c r="J295" s="47" t="str">
        <f t="shared" si="43"/>
        <v>Трубка   к  ВМТ, 8СЯ.770.130</v>
      </c>
      <c r="K295" s="45"/>
      <c r="L295" s="45"/>
      <c r="M295" s="48" t="str">
        <f t="shared" si="39"/>
        <v>шт</v>
      </c>
      <c r="N295" s="49">
        <f t="shared" si="40"/>
        <v>210</v>
      </c>
      <c r="O295" s="45"/>
      <c r="P295" s="48">
        <f t="shared" si="41"/>
        <v>1</v>
      </c>
      <c r="Q295" s="49">
        <f t="shared" si="44"/>
        <v>0</v>
      </c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.75" thickBot="1" x14ac:dyDescent="0.3">
      <c r="A296" s="6"/>
      <c r="B296" s="50">
        <v>60</v>
      </c>
      <c r="C296" s="130" t="s">
        <v>95</v>
      </c>
      <c r="D296" s="57" t="s">
        <v>18</v>
      </c>
      <c r="E296" s="58">
        <f t="shared" si="42"/>
        <v>174.16666666666666</v>
      </c>
      <c r="F296" s="56">
        <v>12</v>
      </c>
      <c r="G296" s="59">
        <v>2090</v>
      </c>
      <c r="H296" s="43"/>
      <c r="I296" s="46">
        <v>60</v>
      </c>
      <c r="J296" s="47" t="str">
        <f t="shared" si="43"/>
        <v>Трубка к  ВМП-10, 8БП.724.124-03</v>
      </c>
      <c r="K296" s="45"/>
      <c r="L296" s="45"/>
      <c r="M296" s="48" t="str">
        <f t="shared" si="39"/>
        <v>шт</v>
      </c>
      <c r="N296" s="49">
        <f t="shared" si="40"/>
        <v>174.16666666666666</v>
      </c>
      <c r="O296" s="45"/>
      <c r="P296" s="48">
        <f t="shared" si="41"/>
        <v>12</v>
      </c>
      <c r="Q296" s="49">
        <f t="shared" si="44"/>
        <v>0</v>
      </c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39" thickBot="1" x14ac:dyDescent="0.3">
      <c r="A297" s="6"/>
      <c r="B297" s="50">
        <v>61</v>
      </c>
      <c r="C297" s="130" t="s">
        <v>96</v>
      </c>
      <c r="D297" s="57" t="s">
        <v>18</v>
      </c>
      <c r="E297" s="58">
        <f t="shared" si="42"/>
        <v>141.16677419354838</v>
      </c>
      <c r="F297" s="56">
        <v>31</v>
      </c>
      <c r="G297" s="59">
        <v>4376.17</v>
      </c>
      <c r="H297" s="43"/>
      <c r="I297" s="16">
        <v>61</v>
      </c>
      <c r="J297" s="47" t="str">
        <f t="shared" si="43"/>
        <v>Трубка маслоуказателя (к ВМП-10, ВМПЭ-10, ВМПП-10), 8КА.724.009</v>
      </c>
      <c r="K297" s="45"/>
      <c r="L297" s="45"/>
      <c r="M297" s="48" t="str">
        <f t="shared" si="39"/>
        <v>шт</v>
      </c>
      <c r="N297" s="49">
        <f t="shared" si="40"/>
        <v>141.16677419354838</v>
      </c>
      <c r="O297" s="45"/>
      <c r="P297" s="48">
        <f t="shared" si="41"/>
        <v>31</v>
      </c>
      <c r="Q297" s="49">
        <f t="shared" si="44"/>
        <v>0</v>
      </c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5.75" thickBot="1" x14ac:dyDescent="0.3">
      <c r="A298" s="6"/>
      <c r="B298" s="50">
        <v>62</v>
      </c>
      <c r="C298" s="130" t="s">
        <v>152</v>
      </c>
      <c r="D298" s="57" t="s">
        <v>18</v>
      </c>
      <c r="E298" s="58">
        <f t="shared" si="42"/>
        <v>3028.67</v>
      </c>
      <c r="F298" s="56">
        <v>1</v>
      </c>
      <c r="G298" s="59">
        <v>3028.67</v>
      </c>
      <c r="H298" s="43"/>
      <c r="I298" s="46">
        <v>62</v>
      </c>
      <c r="J298" s="47" t="str">
        <f t="shared" si="43"/>
        <v>Тяга (110)  к ВМТ, 5СЯ.743.051</v>
      </c>
      <c r="K298" s="45"/>
      <c r="L298" s="45"/>
      <c r="M298" s="48" t="str">
        <f t="shared" si="39"/>
        <v>шт</v>
      </c>
      <c r="N298" s="49">
        <f t="shared" si="40"/>
        <v>3028.67</v>
      </c>
      <c r="O298" s="45"/>
      <c r="P298" s="48">
        <f t="shared" si="41"/>
        <v>1</v>
      </c>
      <c r="Q298" s="49">
        <f t="shared" si="44"/>
        <v>0</v>
      </c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.75" thickBot="1" x14ac:dyDescent="0.3">
      <c r="A299" s="6"/>
      <c r="B299" s="50">
        <v>63</v>
      </c>
      <c r="C299" s="130" t="s">
        <v>143</v>
      </c>
      <c r="D299" s="57" t="s">
        <v>18</v>
      </c>
      <c r="E299" s="58">
        <f t="shared" si="42"/>
        <v>385</v>
      </c>
      <c r="F299" s="56">
        <v>2</v>
      </c>
      <c r="G299" s="60">
        <v>770</v>
      </c>
      <c r="H299" s="43"/>
      <c r="I299" s="16">
        <v>63</v>
      </c>
      <c r="J299" s="47" t="str">
        <f t="shared" si="43"/>
        <v>Тяга ВК-10, 8КА.234.181</v>
      </c>
      <c r="K299" s="45"/>
      <c r="L299" s="45"/>
      <c r="M299" s="48" t="str">
        <f t="shared" si="39"/>
        <v>шт</v>
      </c>
      <c r="N299" s="49">
        <f t="shared" si="40"/>
        <v>385</v>
      </c>
      <c r="O299" s="45"/>
      <c r="P299" s="48">
        <f t="shared" si="41"/>
        <v>2</v>
      </c>
      <c r="Q299" s="49">
        <f t="shared" si="44"/>
        <v>0</v>
      </c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21" customHeight="1" thickBot="1" x14ac:dyDescent="0.3">
      <c r="A300" s="6"/>
      <c r="B300" s="50">
        <v>64</v>
      </c>
      <c r="C300" s="130" t="s">
        <v>120</v>
      </c>
      <c r="D300" s="57" t="s">
        <v>18</v>
      </c>
      <c r="E300" s="58">
        <f t="shared" si="42"/>
        <v>70.583333333333329</v>
      </c>
      <c r="F300" s="56">
        <v>6</v>
      </c>
      <c r="G300" s="60">
        <v>423.5</v>
      </c>
      <c r="H300" s="43"/>
      <c r="I300" s="46">
        <v>64</v>
      </c>
      <c r="J300" s="47" t="str">
        <f t="shared" si="43"/>
        <v>Уплотнение, 8ВУ.370.024</v>
      </c>
      <c r="K300" s="45"/>
      <c r="L300" s="45"/>
      <c r="M300" s="48" t="str">
        <f t="shared" si="39"/>
        <v>шт</v>
      </c>
      <c r="N300" s="49">
        <f t="shared" si="40"/>
        <v>70.583333333333329</v>
      </c>
      <c r="O300" s="45"/>
      <c r="P300" s="48">
        <f t="shared" si="41"/>
        <v>6</v>
      </c>
      <c r="Q300" s="49">
        <f t="shared" si="44"/>
        <v>0</v>
      </c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26.25" thickBot="1" x14ac:dyDescent="0.3">
      <c r="A301" s="6"/>
      <c r="B301" s="50">
        <v>65</v>
      </c>
      <c r="C301" s="130" t="s">
        <v>60</v>
      </c>
      <c r="D301" s="57" t="s">
        <v>18</v>
      </c>
      <c r="E301" s="58">
        <f t="shared" si="42"/>
        <v>421.66666666666669</v>
      </c>
      <c r="F301" s="56">
        <v>3</v>
      </c>
      <c r="G301" s="59">
        <v>1265</v>
      </c>
      <c r="H301" s="43"/>
      <c r="I301" s="16">
        <v>65</v>
      </c>
      <c r="J301" s="47" t="str">
        <f t="shared" si="43"/>
        <v>Уплотнение бака С-35, 8СЯ.372.052</v>
      </c>
      <c r="K301" s="45"/>
      <c r="L301" s="45"/>
      <c r="M301" s="48" t="str">
        <f t="shared" ref="M301:N304" si="45">D301</f>
        <v>шт</v>
      </c>
      <c r="N301" s="49">
        <f t="shared" si="45"/>
        <v>421.66666666666669</v>
      </c>
      <c r="O301" s="45"/>
      <c r="P301" s="48">
        <f t="shared" ref="P301:P304" si="46">F301</f>
        <v>3</v>
      </c>
      <c r="Q301" s="49">
        <f t="shared" si="44"/>
        <v>0</v>
      </c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9.5" customHeight="1" thickBot="1" x14ac:dyDescent="0.3">
      <c r="A302" s="6"/>
      <c r="B302" s="50">
        <v>66</v>
      </c>
      <c r="C302" s="130" t="s">
        <v>61</v>
      </c>
      <c r="D302" s="57" t="s">
        <v>18</v>
      </c>
      <c r="E302" s="58">
        <f t="shared" ref="E302:E304" si="47">G302/F302</f>
        <v>539.91666666666663</v>
      </c>
      <c r="F302" s="56">
        <v>3</v>
      </c>
      <c r="G302" s="59">
        <v>1619.75</v>
      </c>
      <c r="H302" s="43"/>
      <c r="I302" s="46">
        <v>66</v>
      </c>
      <c r="J302" s="47" t="str">
        <f t="shared" si="43"/>
        <v>Уплотнитель бака, ВИЕЦ 754.127.001</v>
      </c>
      <c r="K302" s="45"/>
      <c r="L302" s="45"/>
      <c r="M302" s="48" t="str">
        <f t="shared" si="45"/>
        <v>шт</v>
      </c>
      <c r="N302" s="49">
        <f t="shared" si="45"/>
        <v>539.91666666666663</v>
      </c>
      <c r="O302" s="45"/>
      <c r="P302" s="48">
        <f t="shared" si="46"/>
        <v>3</v>
      </c>
      <c r="Q302" s="49">
        <f t="shared" si="44"/>
        <v>0</v>
      </c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25.5" customHeight="1" thickBot="1" x14ac:dyDescent="0.3">
      <c r="A303" s="6"/>
      <c r="B303" s="50">
        <v>67</v>
      </c>
      <c r="C303" s="130" t="s">
        <v>121</v>
      </c>
      <c r="D303" s="57" t="s">
        <v>18</v>
      </c>
      <c r="E303" s="58">
        <f t="shared" si="47"/>
        <v>130.16666666666666</v>
      </c>
      <c r="F303" s="56">
        <v>6</v>
      </c>
      <c r="G303" s="60">
        <v>781</v>
      </c>
      <c r="H303" s="43"/>
      <c r="I303" s="16">
        <v>67</v>
      </c>
      <c r="J303" s="47" t="str">
        <f t="shared" ref="J303:J304" si="48">C303</f>
        <v>Шайба, 8ВУ.370.021</v>
      </c>
      <c r="K303" s="45"/>
      <c r="L303" s="45"/>
      <c r="M303" s="48" t="str">
        <f t="shared" si="45"/>
        <v>шт</v>
      </c>
      <c r="N303" s="49">
        <f t="shared" si="45"/>
        <v>130.16666666666666</v>
      </c>
      <c r="O303" s="45"/>
      <c r="P303" s="48">
        <f t="shared" si="46"/>
        <v>6</v>
      </c>
      <c r="Q303" s="49">
        <f t="shared" si="44"/>
        <v>0</v>
      </c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8" customHeight="1" thickBot="1" x14ac:dyDescent="0.3">
      <c r="A304" s="6"/>
      <c r="B304" s="50">
        <v>68</v>
      </c>
      <c r="C304" s="130" t="s">
        <v>123</v>
      </c>
      <c r="D304" s="57" t="s">
        <v>18</v>
      </c>
      <c r="E304" s="58">
        <f t="shared" si="47"/>
        <v>59.583333333333336</v>
      </c>
      <c r="F304" s="56">
        <v>21</v>
      </c>
      <c r="G304" s="59">
        <v>1251.25</v>
      </c>
      <c r="H304" s="43"/>
      <c r="I304" s="46">
        <v>68</v>
      </c>
      <c r="J304" s="47" t="str">
        <f t="shared" si="48"/>
        <v>Шайба   к С-35, МКП-35, ВМТ, У-110, 8БП.370.047</v>
      </c>
      <c r="K304" s="45"/>
      <c r="L304" s="45"/>
      <c r="M304" s="48" t="str">
        <f t="shared" si="45"/>
        <v>шт</v>
      </c>
      <c r="N304" s="49">
        <f t="shared" si="45"/>
        <v>59.583333333333336</v>
      </c>
      <c r="O304" s="45"/>
      <c r="P304" s="48">
        <f t="shared" si="46"/>
        <v>21</v>
      </c>
      <c r="Q304" s="49">
        <f t="shared" si="44"/>
        <v>0</v>
      </c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x14ac:dyDescent="0.25">
      <c r="A305" s="6"/>
      <c r="B305" s="116" t="s">
        <v>29</v>
      </c>
      <c r="C305" s="117"/>
      <c r="D305" s="117"/>
      <c r="E305" s="117"/>
      <c r="F305" s="118"/>
      <c r="G305" s="51">
        <f>SUM(G237:G304)</f>
        <v>861374.25000000012</v>
      </c>
      <c r="H305" s="1"/>
      <c r="I305" s="61" t="s">
        <v>29</v>
      </c>
      <c r="J305" s="62"/>
      <c r="K305" s="62"/>
      <c r="L305" s="62"/>
      <c r="M305" s="62"/>
      <c r="N305" s="62"/>
      <c r="O305" s="62"/>
      <c r="P305" s="63"/>
      <c r="Q305" s="52">
        <f>SUM(Q237:Q304)</f>
        <v>0</v>
      </c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1" customHeight="1" thickBot="1" x14ac:dyDescent="0.3">
      <c r="A306" s="6"/>
      <c r="B306" s="67" t="s">
        <v>5</v>
      </c>
      <c r="C306" s="68"/>
      <c r="D306" s="68"/>
      <c r="E306" s="68"/>
      <c r="F306" s="69"/>
      <c r="G306" s="44">
        <f>G305+G235+G213+G184+G144+G40</f>
        <v>9617604</v>
      </c>
      <c r="H306" s="1"/>
      <c r="I306" s="67" t="s">
        <v>5</v>
      </c>
      <c r="J306" s="68"/>
      <c r="K306" s="68"/>
      <c r="L306" s="68"/>
      <c r="M306" s="68"/>
      <c r="N306" s="68"/>
      <c r="O306" s="68"/>
      <c r="P306" s="69"/>
      <c r="Q306" s="44">
        <f>Q305+Q235+Q213+Q184+Q144+Q40</f>
        <v>0</v>
      </c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5" customHeight="1" x14ac:dyDescent="0.25">
      <c r="A307" s="6"/>
      <c r="B307" s="103" t="s">
        <v>15</v>
      </c>
      <c r="C307" s="104"/>
      <c r="D307" s="104"/>
      <c r="E307" s="104"/>
      <c r="F307" s="23">
        <v>0.2</v>
      </c>
      <c r="G307" s="14">
        <f>G306*F307</f>
        <v>1923520.8</v>
      </c>
      <c r="H307" s="1"/>
      <c r="I307" s="103" t="s">
        <v>15</v>
      </c>
      <c r="J307" s="104"/>
      <c r="K307" s="104"/>
      <c r="L307" s="104"/>
      <c r="M307" s="104"/>
      <c r="N307" s="104"/>
      <c r="O307" s="104"/>
      <c r="P307" s="23">
        <v>0.2</v>
      </c>
      <c r="Q307" s="14">
        <f>Q306*P307</f>
        <v>0</v>
      </c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5.75" customHeight="1" thickBot="1" x14ac:dyDescent="0.3">
      <c r="A308" s="6"/>
      <c r="B308" s="95" t="s">
        <v>6</v>
      </c>
      <c r="C308" s="96"/>
      <c r="D308" s="96"/>
      <c r="E308" s="96"/>
      <c r="F308" s="97"/>
      <c r="G308" s="15">
        <f>G306+G307</f>
        <v>11541124.800000001</v>
      </c>
      <c r="H308" s="1"/>
      <c r="I308" s="95" t="s">
        <v>6</v>
      </c>
      <c r="J308" s="96"/>
      <c r="K308" s="96"/>
      <c r="L308" s="96"/>
      <c r="M308" s="96"/>
      <c r="N308" s="96"/>
      <c r="O308" s="96"/>
      <c r="P308" s="97"/>
      <c r="Q308" s="15">
        <f>Q306+Q307</f>
        <v>0</v>
      </c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33.75" customHeight="1" x14ac:dyDescent="0.25">
      <c r="B309" s="1"/>
      <c r="C309" s="1"/>
      <c r="D309" s="1"/>
      <c r="E309" s="1"/>
      <c r="F309" s="2"/>
      <c r="G309" s="2"/>
      <c r="H309" s="2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7" ht="151.5" customHeight="1" x14ac:dyDescent="0.25">
      <c r="B310" s="3"/>
      <c r="C310" s="3"/>
      <c r="D310" s="3"/>
      <c r="E310" s="3"/>
      <c r="F310" s="3"/>
      <c r="G310" s="3"/>
      <c r="H310" s="3"/>
      <c r="I310" s="3"/>
      <c r="J310" s="121" t="s">
        <v>159</v>
      </c>
      <c r="K310" s="122"/>
      <c r="L310" s="3"/>
      <c r="M310" s="3"/>
      <c r="N310" s="3"/>
      <c r="O310" s="3"/>
      <c r="P310" s="3"/>
      <c r="Q310" s="3"/>
      <c r="R310" s="3"/>
      <c r="S310" s="3"/>
      <c r="T310" s="3"/>
      <c r="U310" s="1"/>
    </row>
    <row r="311" spans="1:27" x14ac:dyDescent="0.25">
      <c r="AA311" s="1"/>
    </row>
  </sheetData>
  <mergeCells count="33">
    <mergeCell ref="B1:R1"/>
    <mergeCell ref="I3:R3"/>
    <mergeCell ref="I4:M4"/>
    <mergeCell ref="J310:K310"/>
    <mergeCell ref="B3:E3"/>
    <mergeCell ref="B306:F306"/>
    <mergeCell ref="B308:F308"/>
    <mergeCell ref="B4:G4"/>
    <mergeCell ref="B7:G7"/>
    <mergeCell ref="I308:P308"/>
    <mergeCell ref="B307:E307"/>
    <mergeCell ref="I307:O307"/>
    <mergeCell ref="B213:F213"/>
    <mergeCell ref="I213:P213"/>
    <mergeCell ref="B214:Q214"/>
    <mergeCell ref="B235:F235"/>
    <mergeCell ref="I235:P235"/>
    <mergeCell ref="B236:Q236"/>
    <mergeCell ref="B305:F305"/>
    <mergeCell ref="I305:P305"/>
    <mergeCell ref="I7:Q7"/>
    <mergeCell ref="I306:P306"/>
    <mergeCell ref="B9:Q9"/>
    <mergeCell ref="B40:F40"/>
    <mergeCell ref="I40:P40"/>
    <mergeCell ref="B41:Q41"/>
    <mergeCell ref="B144:F144"/>
    <mergeCell ref="I144:P144"/>
    <mergeCell ref="B145:Q145"/>
    <mergeCell ref="B146:Q146"/>
    <mergeCell ref="B184:F184"/>
    <mergeCell ref="I184:P184"/>
    <mergeCell ref="B185:Q185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ignoredErrors>
    <ignoredError sqref="M10:M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cp:lastPrinted>2019-09-03T04:19:57Z</cp:lastPrinted>
  <dcterms:created xsi:type="dcterms:W3CDTF">2018-05-22T01:14:50Z</dcterms:created>
  <dcterms:modified xsi:type="dcterms:W3CDTF">2020-08-31T03:03:28Z</dcterms:modified>
</cp:coreProperties>
</file>