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815" windowHeight="7065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  <c r="G31" i="1" l="1"/>
  <c r="O17" i="1" l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I19" i="1"/>
  <c r="I18" i="1"/>
  <c r="J18" i="1"/>
  <c r="J17" i="1"/>
  <c r="I17" i="1"/>
  <c r="I148" i="1" l="1"/>
  <c r="I147" i="1"/>
  <c r="I146" i="1"/>
  <c r="I143" i="1" l="1"/>
  <c r="O110" i="1"/>
  <c r="P110" i="1" s="1"/>
  <c r="M110" i="1"/>
  <c r="L110" i="1"/>
  <c r="J110" i="1"/>
  <c r="I110" i="1"/>
  <c r="G110" i="1"/>
  <c r="O109" i="1"/>
  <c r="P109" i="1" s="1"/>
  <c r="M109" i="1"/>
  <c r="L109" i="1"/>
  <c r="J109" i="1"/>
  <c r="I109" i="1"/>
  <c r="G109" i="1"/>
  <c r="O108" i="1"/>
  <c r="P108" i="1" s="1"/>
  <c r="M108" i="1"/>
  <c r="L108" i="1"/>
  <c r="J108" i="1"/>
  <c r="I108" i="1"/>
  <c r="G108" i="1"/>
  <c r="O107" i="1"/>
  <c r="P107" i="1" s="1"/>
  <c r="M107" i="1"/>
  <c r="L107" i="1"/>
  <c r="J107" i="1"/>
  <c r="I107" i="1"/>
  <c r="G107" i="1"/>
  <c r="O106" i="1"/>
  <c r="P106" i="1" s="1"/>
  <c r="M106" i="1"/>
  <c r="L106" i="1"/>
  <c r="J106" i="1"/>
  <c r="I106" i="1"/>
  <c r="G106" i="1"/>
  <c r="O105" i="1"/>
  <c r="P105" i="1" s="1"/>
  <c r="M105" i="1"/>
  <c r="L105" i="1"/>
  <c r="J105" i="1"/>
  <c r="I105" i="1"/>
  <c r="G105" i="1"/>
  <c r="O104" i="1"/>
  <c r="P104" i="1" s="1"/>
  <c r="M104" i="1"/>
  <c r="L104" i="1"/>
  <c r="J104" i="1"/>
  <c r="I104" i="1"/>
  <c r="G104" i="1"/>
  <c r="O103" i="1"/>
  <c r="P103" i="1" s="1"/>
  <c r="M103" i="1"/>
  <c r="L103" i="1"/>
  <c r="J103" i="1"/>
  <c r="I103" i="1"/>
  <c r="G103" i="1"/>
  <c r="O102" i="1"/>
  <c r="P102" i="1" s="1"/>
  <c r="M102" i="1"/>
  <c r="L102" i="1"/>
  <c r="J102" i="1"/>
  <c r="I102" i="1"/>
  <c r="G102" i="1"/>
  <c r="P101" i="1"/>
  <c r="P54" i="1"/>
  <c r="P7" i="1"/>
  <c r="I96" i="1"/>
  <c r="O63" i="1"/>
  <c r="P63" i="1" s="1"/>
  <c r="M63" i="1"/>
  <c r="L63" i="1"/>
  <c r="J63" i="1"/>
  <c r="I63" i="1"/>
  <c r="G63" i="1"/>
  <c r="O62" i="1"/>
  <c r="P62" i="1" s="1"/>
  <c r="M62" i="1"/>
  <c r="L62" i="1"/>
  <c r="J62" i="1"/>
  <c r="I62" i="1"/>
  <c r="G62" i="1"/>
  <c r="O61" i="1"/>
  <c r="P61" i="1" s="1"/>
  <c r="M61" i="1"/>
  <c r="L61" i="1"/>
  <c r="J61" i="1"/>
  <c r="I61" i="1"/>
  <c r="G61" i="1"/>
  <c r="O60" i="1"/>
  <c r="P60" i="1" s="1"/>
  <c r="M60" i="1"/>
  <c r="L60" i="1"/>
  <c r="J60" i="1"/>
  <c r="I60" i="1"/>
  <c r="G60" i="1"/>
  <c r="O59" i="1"/>
  <c r="P59" i="1" s="1"/>
  <c r="M59" i="1"/>
  <c r="L59" i="1"/>
  <c r="J59" i="1"/>
  <c r="I59" i="1"/>
  <c r="G59" i="1"/>
  <c r="O58" i="1"/>
  <c r="P58" i="1" s="1"/>
  <c r="M58" i="1"/>
  <c r="L58" i="1"/>
  <c r="J58" i="1"/>
  <c r="I58" i="1"/>
  <c r="G58" i="1"/>
  <c r="O57" i="1"/>
  <c r="P57" i="1" s="1"/>
  <c r="M57" i="1"/>
  <c r="L57" i="1"/>
  <c r="J57" i="1"/>
  <c r="I57" i="1"/>
  <c r="G57" i="1"/>
  <c r="O56" i="1"/>
  <c r="P56" i="1" s="1"/>
  <c r="M56" i="1"/>
  <c r="L56" i="1"/>
  <c r="J56" i="1"/>
  <c r="I56" i="1"/>
  <c r="G56" i="1"/>
  <c r="O55" i="1"/>
  <c r="P55" i="1" s="1"/>
  <c r="M55" i="1"/>
  <c r="L55" i="1"/>
  <c r="J55" i="1"/>
  <c r="I55" i="1"/>
  <c r="G55" i="1"/>
  <c r="I49" i="1"/>
  <c r="G141" i="1" l="1"/>
  <c r="G142" i="1" s="1"/>
  <c r="G143" i="1" s="1"/>
  <c r="G94" i="1"/>
  <c r="G95" i="1" s="1"/>
  <c r="G96" i="1" s="1"/>
  <c r="P141" i="1"/>
  <c r="P94" i="1"/>
  <c r="O16" i="1"/>
  <c r="P16" i="1" s="1"/>
  <c r="M16" i="1"/>
  <c r="L16" i="1"/>
  <c r="J16" i="1"/>
  <c r="I16" i="1"/>
  <c r="G16" i="1"/>
  <c r="O15" i="1"/>
  <c r="P15" i="1" s="1"/>
  <c r="M15" i="1"/>
  <c r="L15" i="1"/>
  <c r="J15" i="1"/>
  <c r="I15" i="1"/>
  <c r="G15" i="1"/>
  <c r="O14" i="1"/>
  <c r="P14" i="1" s="1"/>
  <c r="M14" i="1"/>
  <c r="L14" i="1"/>
  <c r="J14" i="1"/>
  <c r="I14" i="1"/>
  <c r="G14" i="1"/>
  <c r="O13" i="1"/>
  <c r="P13" i="1" s="1"/>
  <c r="M13" i="1"/>
  <c r="L13" i="1"/>
  <c r="J13" i="1"/>
  <c r="I13" i="1"/>
  <c r="G13" i="1"/>
  <c r="O12" i="1"/>
  <c r="P12" i="1" s="1"/>
  <c r="M12" i="1"/>
  <c r="L12" i="1"/>
  <c r="J12" i="1"/>
  <c r="I12" i="1"/>
  <c r="G12" i="1"/>
  <c r="O11" i="1"/>
  <c r="P11" i="1" s="1"/>
  <c r="M11" i="1"/>
  <c r="L11" i="1"/>
  <c r="J11" i="1"/>
  <c r="I11" i="1"/>
  <c r="G11" i="1"/>
  <c r="O10" i="1"/>
  <c r="P10" i="1" s="1"/>
  <c r="M10" i="1"/>
  <c r="L10" i="1"/>
  <c r="J10" i="1"/>
  <c r="I10" i="1"/>
  <c r="G10" i="1"/>
  <c r="O9" i="1"/>
  <c r="P9" i="1" s="1"/>
  <c r="M9" i="1"/>
  <c r="L9" i="1"/>
  <c r="J9" i="1"/>
  <c r="I9" i="1"/>
  <c r="G9" i="1"/>
  <c r="O8" i="1"/>
  <c r="P8" i="1" s="1"/>
  <c r="M8" i="1"/>
  <c r="L8" i="1"/>
  <c r="J8" i="1"/>
  <c r="I8" i="1"/>
  <c r="G8" i="1"/>
  <c r="P142" i="1" l="1"/>
  <c r="P95" i="1"/>
  <c r="P96" i="1" s="1"/>
  <c r="G47" i="1"/>
  <c r="G146" i="1" s="1"/>
  <c r="P47" i="1"/>
  <c r="P146" i="1" s="1"/>
  <c r="P143" i="1" l="1"/>
  <c r="G48" i="1"/>
  <c r="P48" i="1"/>
  <c r="P49" i="1" s="1"/>
  <c r="P148" i="1" l="1"/>
  <c r="P147" i="1"/>
  <c r="G49" i="1"/>
  <c r="G148" i="1" s="1"/>
  <c r="G147" i="1"/>
</calcChain>
</file>

<file path=xl/sharedStrings.xml><?xml version="1.0" encoding="utf-8"?>
<sst xmlns="http://schemas.openxmlformats.org/spreadsheetml/2006/main" count="304" uniqueCount="77">
  <si>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</si>
  <si>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</si>
  <si>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</si>
  <si>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</si>
  <si>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</si>
  <si>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</si>
  <si>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</si>
  <si>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Ед. 
изм.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</si>
  <si>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</si>
  <si>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</si>
  <si>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</si>
  <si>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Кроме того, НДС, руб.</t>
  </si>
  <si>
    <t>НМЦ единицы продукции
(руб. без НДС) 2019 г</t>
  </si>
  <si>
    <t>услуга</t>
  </si>
  <si>
    <t>ИТОГО с НДС, руб. за 2019 год</t>
  </si>
  <si>
    <t>НМЦ единицы продукции
(руб. без НДС) 2020 г</t>
  </si>
  <si>
    <t>НМЦ единицы продукции
(руб. без НДС) 2019 г.</t>
  </si>
  <si>
    <t>Предлагаемая цена одной единицы продукции
(руб. без НДС) 2019</t>
  </si>
  <si>
    <t>Предлагаемая цена одной единицы продукции
(руб. без НДС), 2020 г.</t>
  </si>
  <si>
    <t>НМЦ единицы продукции
(руб. без НДС), 2020 г.</t>
  </si>
  <si>
    <t>НМЦ по позиции продукции
(руб. без НДС), 2020 г.</t>
  </si>
  <si>
    <t>НМЦ по позиции продукции
(руб. без НДС), 2019</t>
  </si>
  <si>
    <t>НМЦ единицы продукции
(руб. без НДС) 2021 г</t>
  </si>
  <si>
    <t>НМЦ единицы продукции
(руб. без НДС), 2021 г.</t>
  </si>
  <si>
    <t>Предлагаемая цена одной единицы продукции
(руб. без НДС), 2021 г.</t>
  </si>
  <si>
    <t>НМЦ по позиции продукции
(руб. без НДС), 2021 г.</t>
  </si>
  <si>
    <t>ИТОГО с НДС, руб. за 2020 год</t>
  </si>
  <si>
    <t>ИТОГО с НДС, руб. за 2021 год</t>
  </si>
  <si>
    <t>ИТОГО с НДС, руб. за 2019- 2021 год</t>
  </si>
  <si>
    <t>ИТОГО без НДС, руб. за 2019-2021 года</t>
  </si>
  <si>
    <t>Кроме того, НДС, руб. за 2019-2021 года</t>
  </si>
  <si>
    <t>Осмотр врача акушера-гинеколога</t>
  </si>
  <si>
    <t>Осмотр врача дерматовенеролога</t>
  </si>
  <si>
    <t>Осмотр врача нарколога</t>
  </si>
  <si>
    <t>Осмотр врача навролога</t>
  </si>
  <si>
    <t>Осмотр врача оториноларинголога</t>
  </si>
  <si>
    <t>Осмотр врача офтальмолога</t>
  </si>
  <si>
    <t xml:space="preserve">Осмотр врача психиатра </t>
  </si>
  <si>
    <t>Осмотр врача стоматолога</t>
  </si>
  <si>
    <t>Осмотр врача терапевта</t>
  </si>
  <si>
    <t xml:space="preserve">АЛТ    </t>
  </si>
  <si>
    <t>АСТ</t>
  </si>
  <si>
    <t>Аудиометрия</t>
  </si>
  <si>
    <t>Бактериологическое исследование мазка (на флору)</t>
  </si>
  <si>
    <t>Билирубин</t>
  </si>
  <si>
    <t>Биомикроскопия сред глаза</t>
  </si>
  <si>
    <t>Биохимический скрининг (содержание в сыворотке крови глюкозы)</t>
  </si>
  <si>
    <t>Биохимический скрининг (содержание в сыворотке крови холестерина</t>
  </si>
  <si>
    <t>Динамометрия</t>
  </si>
  <si>
    <t>Исследование бинокулярного зрения</t>
  </si>
  <si>
    <t>Исследование вестибулярного анализатора</t>
  </si>
  <si>
    <t>Клинический анализ крови</t>
  </si>
  <si>
    <t>Клинический анализ мочи</t>
  </si>
  <si>
    <t>Маммография или УЗИ молочных желез</t>
  </si>
  <si>
    <t>Объем аккомодации</t>
  </si>
  <si>
    <t xml:space="preserve">Острота зрения       </t>
  </si>
  <si>
    <t>Офтальмоскопия глазного дна</t>
  </si>
  <si>
    <t>Офтальмотонометрия</t>
  </si>
  <si>
    <t xml:space="preserve">Паллестезиометрия </t>
  </si>
  <si>
    <t>Поля зрения</t>
  </si>
  <si>
    <t>Ретикулоциты</t>
  </si>
  <si>
    <t>Рефрактометрия</t>
  </si>
  <si>
    <t xml:space="preserve">Скиаскопия  </t>
  </si>
  <si>
    <t>Спирометрия</t>
  </si>
  <si>
    <t xml:space="preserve">Тонометрия  </t>
  </si>
  <si>
    <t>Цветоощущение</t>
  </si>
  <si>
    <t>Цитологическое исследование мазка (на атипичные клетки)</t>
  </si>
  <si>
    <t>Электрокардиография</t>
  </si>
  <si>
    <t>Заключение врача профпатолога</t>
  </si>
  <si>
    <t>Офтальмонометрия</t>
  </si>
  <si>
    <t>Осмотр врача хирурга</t>
  </si>
  <si>
    <t>Осмотр врача невролога</t>
  </si>
  <si>
    <t>Приложение № 8к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</si>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</sst>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4" xfId="0" applyNumberFormat="1" applyFont="1" applyFill="1" applyBorder="1" applyAlignment="1" applyProtection="1">
      <alignment horizontal="left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/>
    <xf numFmtId="4" fontId="11" fillId="6" borderId="25" xfId="0" applyNumberFormat="1" applyFont="1" applyFill="1" applyBorder="1"/>
    <xf numFmtId="0" fontId="11" fillId="2" borderId="0" xfId="0" applyFont="1" applyFill="1" applyBorder="1"/>
    <xf numFmtId="4" fontId="12" fillId="4" borderId="15" xfId="0" applyNumberFormat="1" applyFont="1" applyFill="1" applyBorder="1" applyAlignment="1">
      <alignment horizontal="center" vertical="center" wrapText="1"/>
    </xf>
    <xf numFmtId="9" fontId="13" fillId="2" borderId="24" xfId="0" applyNumberFormat="1" applyFont="1" applyFill="1" applyBorder="1" applyAlignment="1" applyProtection="1">
      <alignment horizontal="center" vertical="top" wrapText="1"/>
    </xf>
    <xf numFmtId="4" fontId="13" fillId="4" borderId="23" xfId="0" applyNumberFormat="1" applyFont="1" applyFill="1" applyBorder="1" applyAlignment="1">
      <alignment horizontal="center" vertical="top" wrapText="1"/>
    </xf>
    <xf numFmtId="4" fontId="13" fillId="4" borderId="22" xfId="0" applyNumberFormat="1" applyFont="1" applyFill="1" applyBorder="1" applyAlignment="1">
      <alignment horizontal="center" vertical="top" wrapText="1"/>
    </xf>
    <xf numFmtId="49" fontId="7" fillId="2" borderId="26" xfId="0" applyNumberFormat="1" applyFont="1" applyFill="1" applyBorder="1" applyAlignment="1" applyProtection="1">
      <alignment horizontal="left" vertical="top" wrapText="1"/>
      <protection locked="0"/>
    </xf>
    <xf numFmtId="4" fontId="7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2" fillId="5" borderId="26" xfId="0" applyNumberFormat="1" applyFont="1" applyFill="1" applyBorder="1" applyAlignment="1">
      <alignment horizontal="left" vertical="top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2" fillId="4" borderId="11" xfId="0" applyNumberFormat="1" applyFont="1" applyFill="1" applyBorder="1" applyAlignment="1" applyProtection="1">
      <alignment horizontal="right" vertical="center" wrapText="1"/>
    </xf>
    <xf numFmtId="4" fontId="13" fillId="4" borderId="19" xfId="0" applyNumberFormat="1" applyFont="1" applyFill="1" applyBorder="1" applyAlignment="1" applyProtection="1">
      <alignment horizontal="right" vertical="top" wrapText="1"/>
    </xf>
    <xf numFmtId="4" fontId="13" fillId="4" borderId="18" xfId="0" applyNumberFormat="1" applyFont="1" applyFill="1" applyBorder="1" applyAlignment="1" applyProtection="1">
      <alignment horizontal="right" vertical="top" wrapText="1"/>
    </xf>
    <xf numFmtId="4" fontId="13" fillId="4" borderId="20" xfId="0" applyNumberFormat="1" applyFont="1" applyFill="1" applyBorder="1" applyAlignment="1" applyProtection="1">
      <alignment horizontal="right" vertical="top" wrapText="1"/>
    </xf>
    <xf numFmtId="4" fontId="13" fillId="4" borderId="21" xfId="0" applyNumberFormat="1" applyFont="1" applyFill="1" applyBorder="1" applyAlignment="1" applyProtection="1">
      <alignment horizontal="right" vertical="top" wrapText="1"/>
    </xf>
    <xf numFmtId="4" fontId="13" fillId="4" borderId="14" xfId="0" applyNumberFormat="1" applyFont="1" applyFill="1" applyBorder="1" applyAlignment="1" applyProtection="1">
      <alignment horizontal="right" vertical="top" wrapText="1"/>
    </xf>
    <xf numFmtId="4" fontId="10" fillId="4" borderId="3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2"/>
  <sheetViews>
    <sheetView tabSelected="1" zoomScaleNormal="100" workbookViewId="0">
      <selection activeCell="M152" sqref="M15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28515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53" t="s">
        <v>72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7" t="s">
        <v>8</v>
      </c>
      <c r="C3" s="48"/>
      <c r="D3" s="48"/>
      <c r="E3" s="43"/>
      <c r="F3" s="62">
        <v>4080000</v>
      </c>
      <c r="G3" s="23" t="s">
        <v>2</v>
      </c>
      <c r="H3" s="1"/>
      <c r="I3" s="47" t="s">
        <v>73</v>
      </c>
      <c r="J3" s="48"/>
      <c r="K3" s="48"/>
      <c r="L3" s="48"/>
      <c r="M3" s="48"/>
      <c r="N3" s="48"/>
      <c r="O3" s="48"/>
      <c r="P3" s="48"/>
      <c r="Q3" s="49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63" t="s">
        <v>74</v>
      </c>
      <c r="J4" s="63"/>
      <c r="K4" s="63"/>
      <c r="L4" s="6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 thickBot="1" x14ac:dyDescent="0.3">
      <c r="B5" s="1"/>
      <c r="C5" s="1"/>
      <c r="D5" s="1"/>
      <c r="E5" s="1"/>
      <c r="F5" s="1"/>
      <c r="G5" s="1"/>
      <c r="H5" s="1"/>
      <c r="I5" s="64" t="s">
        <v>75</v>
      </c>
      <c r="J5" s="64"/>
      <c r="K5" s="64"/>
      <c r="L5" s="6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2" t="s">
        <v>9</v>
      </c>
      <c r="C6" s="43"/>
      <c r="D6" s="44"/>
      <c r="E6" s="44"/>
      <c r="F6" s="45"/>
      <c r="G6" s="46"/>
      <c r="H6" s="3"/>
      <c r="I6" s="47" t="s">
        <v>3</v>
      </c>
      <c r="J6" s="48"/>
      <c r="K6" s="48"/>
      <c r="L6" s="48"/>
      <c r="M6" s="48"/>
      <c r="N6" s="48"/>
      <c r="O6" s="48"/>
      <c r="P6" s="49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7</v>
      </c>
      <c r="E7" s="7" t="s">
        <v>12</v>
      </c>
      <c r="F7" s="7" t="s">
        <v>5</v>
      </c>
      <c r="G7" s="8" t="s">
        <v>21</v>
      </c>
      <c r="H7" s="1"/>
      <c r="I7" s="5" t="s">
        <v>4</v>
      </c>
      <c r="J7" s="6" t="s">
        <v>1</v>
      </c>
      <c r="K7" s="7" t="s">
        <v>10</v>
      </c>
      <c r="L7" s="6" t="s">
        <v>7</v>
      </c>
      <c r="M7" s="7" t="s">
        <v>16</v>
      </c>
      <c r="N7" s="7" t="s">
        <v>17</v>
      </c>
      <c r="O7" s="7" t="s">
        <v>5</v>
      </c>
      <c r="P7" s="8" t="str">
        <f>G7</f>
        <v>НМЦ по позиции продукции
(руб. без НДС), 2019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9">
        <v>1</v>
      </c>
      <c r="C8" s="10" t="s">
        <v>31</v>
      </c>
      <c r="D8" s="11" t="s">
        <v>13</v>
      </c>
      <c r="E8" s="11">
        <v>280</v>
      </c>
      <c r="F8" s="12">
        <v>1</v>
      </c>
      <c r="G8" s="22">
        <f>E8*F8</f>
        <v>280</v>
      </c>
      <c r="H8" s="1"/>
      <c r="I8" s="18">
        <f>B8</f>
        <v>1</v>
      </c>
      <c r="J8" s="19" t="str">
        <f>C8</f>
        <v>Осмотр врача акушера-гинеколога</v>
      </c>
      <c r="K8" s="14"/>
      <c r="L8" s="20" t="str">
        <f>D8</f>
        <v>услуга</v>
      </c>
      <c r="M8" s="24">
        <f>E8</f>
        <v>280</v>
      </c>
      <c r="N8" s="11"/>
      <c r="O8" s="20">
        <f>F8</f>
        <v>1</v>
      </c>
      <c r="P8" s="21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4"/>
      <c r="B9" s="9">
        <v>2</v>
      </c>
      <c r="C9" s="10" t="s">
        <v>32</v>
      </c>
      <c r="D9" s="11" t="s">
        <v>13</v>
      </c>
      <c r="E9" s="11">
        <v>230</v>
      </c>
      <c r="F9" s="12">
        <v>1</v>
      </c>
      <c r="G9" s="22">
        <f t="shared" ref="G9:G46" si="0">E9*F9</f>
        <v>230</v>
      </c>
      <c r="H9" s="1"/>
      <c r="I9" s="18">
        <f t="shared" ref="I9:I19" si="1">B9</f>
        <v>2</v>
      </c>
      <c r="J9" s="19" t="str">
        <f t="shared" ref="J9:J46" si="2">C9</f>
        <v>Осмотр врача дерматовенеролога</v>
      </c>
      <c r="K9" s="14"/>
      <c r="L9" s="20" t="str">
        <f t="shared" ref="L9:L46" si="3">D9</f>
        <v>услуга</v>
      </c>
      <c r="M9" s="24">
        <f t="shared" ref="M9:M46" si="4">E9</f>
        <v>230</v>
      </c>
      <c r="N9" s="11"/>
      <c r="O9" s="20">
        <f t="shared" ref="O9:O46" si="5">F9</f>
        <v>1</v>
      </c>
      <c r="P9" s="21">
        <f t="shared" ref="P9:P46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4"/>
      <c r="B10" s="9">
        <v>3</v>
      </c>
      <c r="C10" s="10" t="s">
        <v>33</v>
      </c>
      <c r="D10" s="11" t="s">
        <v>13</v>
      </c>
      <c r="E10" s="11">
        <v>230</v>
      </c>
      <c r="F10" s="12">
        <v>1</v>
      </c>
      <c r="G10" s="22">
        <f t="shared" si="0"/>
        <v>230</v>
      </c>
      <c r="H10" s="1"/>
      <c r="I10" s="18">
        <f t="shared" si="1"/>
        <v>3</v>
      </c>
      <c r="J10" s="19" t="str">
        <f t="shared" si="2"/>
        <v>Осмотр врача нарколога</v>
      </c>
      <c r="K10" s="14"/>
      <c r="L10" s="20" t="str">
        <f t="shared" si="3"/>
        <v>услуга</v>
      </c>
      <c r="M10" s="24">
        <f t="shared" si="4"/>
        <v>230</v>
      </c>
      <c r="N10" s="11"/>
      <c r="O10" s="20">
        <f t="shared" si="5"/>
        <v>1</v>
      </c>
      <c r="P10" s="21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4"/>
      <c r="B11" s="9">
        <v>4</v>
      </c>
      <c r="C11" s="10" t="s">
        <v>71</v>
      </c>
      <c r="D11" s="11" t="s">
        <v>13</v>
      </c>
      <c r="E11" s="11">
        <v>230</v>
      </c>
      <c r="F11" s="12">
        <v>1</v>
      </c>
      <c r="G11" s="22">
        <f t="shared" si="0"/>
        <v>230</v>
      </c>
      <c r="H11" s="1"/>
      <c r="I11" s="18">
        <f t="shared" si="1"/>
        <v>4</v>
      </c>
      <c r="J11" s="19" t="str">
        <f t="shared" si="2"/>
        <v>Осмотр врача невролога</v>
      </c>
      <c r="K11" s="14"/>
      <c r="L11" s="20" t="str">
        <f t="shared" si="3"/>
        <v>услуга</v>
      </c>
      <c r="M11" s="24">
        <f t="shared" si="4"/>
        <v>230</v>
      </c>
      <c r="N11" s="11"/>
      <c r="O11" s="20">
        <f t="shared" si="5"/>
        <v>1</v>
      </c>
      <c r="P11" s="21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4"/>
      <c r="B12" s="9">
        <v>5</v>
      </c>
      <c r="C12" s="10" t="s">
        <v>35</v>
      </c>
      <c r="D12" s="11" t="s">
        <v>13</v>
      </c>
      <c r="E12" s="11">
        <v>230</v>
      </c>
      <c r="F12" s="12">
        <v>1</v>
      </c>
      <c r="G12" s="22">
        <f t="shared" si="0"/>
        <v>230</v>
      </c>
      <c r="H12" s="1"/>
      <c r="I12" s="18">
        <f t="shared" si="1"/>
        <v>5</v>
      </c>
      <c r="J12" s="19" t="str">
        <f t="shared" si="2"/>
        <v>Осмотр врача оториноларинголога</v>
      </c>
      <c r="K12" s="14"/>
      <c r="L12" s="20" t="str">
        <f t="shared" si="3"/>
        <v>услуга</v>
      </c>
      <c r="M12" s="24">
        <f t="shared" si="4"/>
        <v>230</v>
      </c>
      <c r="N12" s="11"/>
      <c r="O12" s="20">
        <f t="shared" si="5"/>
        <v>1</v>
      </c>
      <c r="P12" s="2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x14ac:dyDescent="0.25">
      <c r="A13" s="4"/>
      <c r="B13" s="9">
        <v>6</v>
      </c>
      <c r="C13" s="10" t="s">
        <v>36</v>
      </c>
      <c r="D13" s="11" t="s">
        <v>13</v>
      </c>
      <c r="E13" s="11">
        <v>230</v>
      </c>
      <c r="F13" s="12">
        <v>1</v>
      </c>
      <c r="G13" s="22">
        <f t="shared" si="0"/>
        <v>230</v>
      </c>
      <c r="H13" s="1"/>
      <c r="I13" s="18">
        <f t="shared" si="1"/>
        <v>6</v>
      </c>
      <c r="J13" s="19" t="str">
        <f t="shared" si="2"/>
        <v>Осмотр врача офтальмолога</v>
      </c>
      <c r="K13" s="14"/>
      <c r="L13" s="20" t="str">
        <f t="shared" si="3"/>
        <v>услуга</v>
      </c>
      <c r="M13" s="24">
        <f t="shared" si="4"/>
        <v>230</v>
      </c>
      <c r="N13" s="11"/>
      <c r="O13" s="20">
        <f t="shared" si="5"/>
        <v>1</v>
      </c>
      <c r="P13" s="2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15" customHeight="1" x14ac:dyDescent="0.25">
      <c r="A14" s="4"/>
      <c r="B14" s="9">
        <v>7</v>
      </c>
      <c r="C14" s="10" t="s">
        <v>68</v>
      </c>
      <c r="D14" s="11" t="s">
        <v>13</v>
      </c>
      <c r="E14" s="11">
        <v>230</v>
      </c>
      <c r="F14" s="12">
        <v>1</v>
      </c>
      <c r="G14" s="22">
        <f t="shared" si="0"/>
        <v>230</v>
      </c>
      <c r="H14" s="1"/>
      <c r="I14" s="18">
        <f t="shared" si="1"/>
        <v>7</v>
      </c>
      <c r="J14" s="19" t="str">
        <f t="shared" si="2"/>
        <v>Заключение врача профпатолога</v>
      </c>
      <c r="K14" s="14"/>
      <c r="L14" s="20" t="str">
        <f t="shared" si="3"/>
        <v>услуга</v>
      </c>
      <c r="M14" s="24">
        <f t="shared" si="4"/>
        <v>230</v>
      </c>
      <c r="N14" s="11"/>
      <c r="O14" s="20">
        <f t="shared" si="5"/>
        <v>1</v>
      </c>
      <c r="P14" s="21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4"/>
      <c r="B15" s="9">
        <v>8</v>
      </c>
      <c r="C15" s="10" t="s">
        <v>37</v>
      </c>
      <c r="D15" s="11" t="s">
        <v>13</v>
      </c>
      <c r="E15" s="11">
        <v>230</v>
      </c>
      <c r="F15" s="12">
        <v>1</v>
      </c>
      <c r="G15" s="22">
        <f t="shared" si="0"/>
        <v>230</v>
      </c>
      <c r="H15" s="1"/>
      <c r="I15" s="18">
        <f t="shared" si="1"/>
        <v>8</v>
      </c>
      <c r="J15" s="19" t="str">
        <f t="shared" si="2"/>
        <v xml:space="preserve">Осмотр врача психиатра </v>
      </c>
      <c r="K15" s="14"/>
      <c r="L15" s="20" t="str">
        <f t="shared" si="3"/>
        <v>услуга</v>
      </c>
      <c r="M15" s="24">
        <f t="shared" si="4"/>
        <v>230</v>
      </c>
      <c r="N15" s="11"/>
      <c r="O15" s="20">
        <f t="shared" si="5"/>
        <v>1</v>
      </c>
      <c r="P15" s="21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4"/>
      <c r="B16" s="9">
        <v>9</v>
      </c>
      <c r="C16" s="10" t="s">
        <v>38</v>
      </c>
      <c r="D16" s="11" t="s">
        <v>13</v>
      </c>
      <c r="E16" s="11">
        <v>300</v>
      </c>
      <c r="F16" s="12">
        <v>1</v>
      </c>
      <c r="G16" s="22">
        <f t="shared" si="0"/>
        <v>300</v>
      </c>
      <c r="H16" s="1"/>
      <c r="I16" s="18">
        <f t="shared" si="1"/>
        <v>9</v>
      </c>
      <c r="J16" s="19" t="str">
        <f t="shared" si="2"/>
        <v>Осмотр врача стоматолога</v>
      </c>
      <c r="K16" s="14"/>
      <c r="L16" s="20" t="str">
        <f t="shared" si="3"/>
        <v>услуга</v>
      </c>
      <c r="M16" s="24">
        <f t="shared" si="4"/>
        <v>300</v>
      </c>
      <c r="N16" s="11"/>
      <c r="O16" s="20">
        <f t="shared" si="5"/>
        <v>1</v>
      </c>
      <c r="P16" s="21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4"/>
      <c r="B17" s="9">
        <v>10</v>
      </c>
      <c r="C17" s="33" t="s">
        <v>39</v>
      </c>
      <c r="D17" s="11" t="s">
        <v>13</v>
      </c>
      <c r="E17" s="11">
        <v>230</v>
      </c>
      <c r="F17" s="12">
        <v>1</v>
      </c>
      <c r="G17" s="22">
        <f t="shared" si="0"/>
        <v>230</v>
      </c>
      <c r="H17" s="1"/>
      <c r="I17" s="18">
        <f t="shared" si="1"/>
        <v>10</v>
      </c>
      <c r="J17" s="35" t="str">
        <f t="shared" si="2"/>
        <v>Осмотр врача терапевта</v>
      </c>
      <c r="K17" s="36"/>
      <c r="L17" s="20" t="str">
        <f t="shared" si="3"/>
        <v>услуга</v>
      </c>
      <c r="M17" s="24">
        <f t="shared" si="4"/>
        <v>230</v>
      </c>
      <c r="N17" s="34"/>
      <c r="O17" s="20">
        <f t="shared" si="5"/>
        <v>1</v>
      </c>
      <c r="P17" s="21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"/>
      <c r="B18" s="9">
        <v>11</v>
      </c>
      <c r="C18" s="33" t="s">
        <v>70</v>
      </c>
      <c r="D18" s="11" t="s">
        <v>13</v>
      </c>
      <c r="E18" s="11">
        <v>230</v>
      </c>
      <c r="F18" s="12">
        <v>1</v>
      </c>
      <c r="G18" s="22">
        <f t="shared" si="0"/>
        <v>230</v>
      </c>
      <c r="H18" s="1"/>
      <c r="I18" s="18">
        <f t="shared" si="1"/>
        <v>11</v>
      </c>
      <c r="J18" s="35" t="str">
        <f t="shared" si="2"/>
        <v>Осмотр врача хирурга</v>
      </c>
      <c r="K18" s="36"/>
      <c r="L18" s="20" t="str">
        <f t="shared" si="3"/>
        <v>услуга</v>
      </c>
      <c r="M18" s="24">
        <f t="shared" si="4"/>
        <v>230</v>
      </c>
      <c r="N18" s="34"/>
      <c r="O18" s="20">
        <f t="shared" si="5"/>
        <v>1</v>
      </c>
      <c r="P18" s="21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/>
      <c r="B19" s="9">
        <v>12</v>
      </c>
      <c r="C19" s="33" t="s">
        <v>40</v>
      </c>
      <c r="D19" s="11" t="s">
        <v>13</v>
      </c>
      <c r="E19" s="11">
        <v>120</v>
      </c>
      <c r="F19" s="12">
        <v>1</v>
      </c>
      <c r="G19" s="22">
        <f t="shared" si="0"/>
        <v>120</v>
      </c>
      <c r="H19" s="1"/>
      <c r="I19" s="18">
        <f t="shared" si="1"/>
        <v>12</v>
      </c>
      <c r="J19" s="35" t="str">
        <f t="shared" si="2"/>
        <v xml:space="preserve">АЛТ    </v>
      </c>
      <c r="K19" s="36"/>
      <c r="L19" s="20" t="str">
        <f t="shared" si="3"/>
        <v>услуга</v>
      </c>
      <c r="M19" s="24">
        <f t="shared" si="4"/>
        <v>120</v>
      </c>
      <c r="N19" s="34"/>
      <c r="O19" s="20">
        <f t="shared" si="5"/>
        <v>1</v>
      </c>
      <c r="P19" s="21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"/>
      <c r="B20" s="9">
        <v>13</v>
      </c>
      <c r="C20" s="33" t="s">
        <v>41</v>
      </c>
      <c r="D20" s="11" t="s">
        <v>13</v>
      </c>
      <c r="E20" s="11">
        <v>120</v>
      </c>
      <c r="F20" s="12">
        <v>1</v>
      </c>
      <c r="G20" s="22">
        <f t="shared" si="0"/>
        <v>120</v>
      </c>
      <c r="H20" s="1"/>
      <c r="I20" s="18"/>
      <c r="J20" s="35" t="str">
        <f t="shared" si="2"/>
        <v>АСТ</v>
      </c>
      <c r="K20" s="36"/>
      <c r="L20" s="20" t="str">
        <f t="shared" si="3"/>
        <v>услуга</v>
      </c>
      <c r="M20" s="24">
        <f t="shared" si="4"/>
        <v>120</v>
      </c>
      <c r="N20" s="34"/>
      <c r="O20" s="20">
        <f t="shared" si="5"/>
        <v>1</v>
      </c>
      <c r="P20" s="21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4"/>
      <c r="B21" s="9">
        <v>14</v>
      </c>
      <c r="C21" s="33" t="s">
        <v>42</v>
      </c>
      <c r="D21" s="11" t="s">
        <v>13</v>
      </c>
      <c r="E21" s="11">
        <v>370</v>
      </c>
      <c r="F21" s="12">
        <v>1</v>
      </c>
      <c r="G21" s="22">
        <f t="shared" si="0"/>
        <v>370</v>
      </c>
      <c r="H21" s="1"/>
      <c r="I21" s="18"/>
      <c r="J21" s="35" t="str">
        <f t="shared" si="2"/>
        <v>Аудиометрия</v>
      </c>
      <c r="K21" s="36"/>
      <c r="L21" s="20" t="str">
        <f t="shared" si="3"/>
        <v>услуга</v>
      </c>
      <c r="M21" s="24">
        <f t="shared" si="4"/>
        <v>370</v>
      </c>
      <c r="N21" s="34"/>
      <c r="O21" s="20">
        <f t="shared" si="5"/>
        <v>1</v>
      </c>
      <c r="P21" s="21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9">
        <v>15</v>
      </c>
      <c r="C22" s="33" t="s">
        <v>43</v>
      </c>
      <c r="D22" s="11" t="s">
        <v>13</v>
      </c>
      <c r="E22" s="11">
        <v>190</v>
      </c>
      <c r="F22" s="12">
        <v>1</v>
      </c>
      <c r="G22" s="22">
        <f t="shared" si="0"/>
        <v>190</v>
      </c>
      <c r="H22" s="1"/>
      <c r="I22" s="18"/>
      <c r="J22" s="35" t="str">
        <f t="shared" si="2"/>
        <v>Бактериологическое исследование мазка (на флору)</v>
      </c>
      <c r="K22" s="36"/>
      <c r="L22" s="20" t="str">
        <f t="shared" si="3"/>
        <v>услуга</v>
      </c>
      <c r="M22" s="24">
        <f t="shared" si="4"/>
        <v>190</v>
      </c>
      <c r="N22" s="34"/>
      <c r="O22" s="20">
        <f t="shared" si="5"/>
        <v>1</v>
      </c>
      <c r="P22" s="21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45" customHeight="1" x14ac:dyDescent="0.25">
      <c r="A23" s="4"/>
      <c r="B23" s="9">
        <v>16</v>
      </c>
      <c r="C23" s="33" t="s">
        <v>44</v>
      </c>
      <c r="D23" s="11" t="s">
        <v>13</v>
      </c>
      <c r="E23" s="11">
        <v>200</v>
      </c>
      <c r="F23" s="12">
        <v>1</v>
      </c>
      <c r="G23" s="22">
        <f t="shared" si="0"/>
        <v>200</v>
      </c>
      <c r="H23" s="1"/>
      <c r="I23" s="18"/>
      <c r="J23" s="35" t="str">
        <f t="shared" si="2"/>
        <v>Билирубин</v>
      </c>
      <c r="K23" s="36"/>
      <c r="L23" s="20" t="str">
        <f t="shared" si="3"/>
        <v>услуга</v>
      </c>
      <c r="M23" s="24">
        <f t="shared" si="4"/>
        <v>200</v>
      </c>
      <c r="N23" s="34"/>
      <c r="O23" s="20">
        <f t="shared" si="5"/>
        <v>1</v>
      </c>
      <c r="P23" s="21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"/>
      <c r="B24" s="9">
        <v>17</v>
      </c>
      <c r="C24" s="33" t="s">
        <v>45</v>
      </c>
      <c r="D24" s="11" t="s">
        <v>13</v>
      </c>
      <c r="E24" s="11">
        <v>100</v>
      </c>
      <c r="F24" s="12">
        <v>1</v>
      </c>
      <c r="G24" s="22">
        <f t="shared" si="0"/>
        <v>100</v>
      </c>
      <c r="H24" s="1"/>
      <c r="I24" s="18"/>
      <c r="J24" s="35" t="str">
        <f t="shared" si="2"/>
        <v>Биомикроскопия сред глаза</v>
      </c>
      <c r="K24" s="36"/>
      <c r="L24" s="20" t="str">
        <f t="shared" si="3"/>
        <v>услуга</v>
      </c>
      <c r="M24" s="24">
        <f t="shared" si="4"/>
        <v>100</v>
      </c>
      <c r="N24" s="34"/>
      <c r="O24" s="20">
        <f t="shared" si="5"/>
        <v>1</v>
      </c>
      <c r="P24" s="21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 x14ac:dyDescent="0.25">
      <c r="A25" s="4"/>
      <c r="B25" s="9">
        <v>18</v>
      </c>
      <c r="C25" s="33" t="s">
        <v>46</v>
      </c>
      <c r="D25" s="11" t="s">
        <v>13</v>
      </c>
      <c r="E25" s="11">
        <v>160</v>
      </c>
      <c r="F25" s="12">
        <v>1</v>
      </c>
      <c r="G25" s="22">
        <f t="shared" si="0"/>
        <v>160</v>
      </c>
      <c r="H25" s="1"/>
      <c r="I25" s="18"/>
      <c r="J25" s="35" t="str">
        <f t="shared" si="2"/>
        <v>Биохимический скрининг (содержание в сыворотке крови глюкозы)</v>
      </c>
      <c r="K25" s="36"/>
      <c r="L25" s="20" t="str">
        <f t="shared" si="3"/>
        <v>услуга</v>
      </c>
      <c r="M25" s="24">
        <f t="shared" si="4"/>
        <v>160</v>
      </c>
      <c r="N25" s="34"/>
      <c r="O25" s="20">
        <f t="shared" si="5"/>
        <v>1</v>
      </c>
      <c r="P25" s="21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4"/>
      <c r="B26" s="9">
        <v>19</v>
      </c>
      <c r="C26" s="33" t="s">
        <v>47</v>
      </c>
      <c r="D26" s="11" t="s">
        <v>13</v>
      </c>
      <c r="E26" s="11">
        <v>220</v>
      </c>
      <c r="F26" s="12">
        <v>1</v>
      </c>
      <c r="G26" s="22">
        <f t="shared" si="0"/>
        <v>220</v>
      </c>
      <c r="H26" s="1"/>
      <c r="I26" s="18"/>
      <c r="J26" s="35" t="str">
        <f t="shared" si="2"/>
        <v>Биохимический скрининг (содержание в сыворотке крови холестерина</v>
      </c>
      <c r="K26" s="36"/>
      <c r="L26" s="20" t="str">
        <f t="shared" si="3"/>
        <v>услуга</v>
      </c>
      <c r="M26" s="24">
        <f t="shared" si="4"/>
        <v>220</v>
      </c>
      <c r="N26" s="34"/>
      <c r="O26" s="20">
        <f t="shared" si="5"/>
        <v>1</v>
      </c>
      <c r="P26" s="21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"/>
      <c r="B27" s="9">
        <v>20</v>
      </c>
      <c r="C27" s="33" t="s">
        <v>48</v>
      </c>
      <c r="D27" s="11" t="s">
        <v>13</v>
      </c>
      <c r="E27" s="11">
        <v>130</v>
      </c>
      <c r="F27" s="12">
        <v>1</v>
      </c>
      <c r="G27" s="22">
        <f t="shared" si="0"/>
        <v>130</v>
      </c>
      <c r="H27" s="1"/>
      <c r="I27" s="18"/>
      <c r="J27" s="35" t="str">
        <f t="shared" si="2"/>
        <v>Динамометрия</v>
      </c>
      <c r="K27" s="36"/>
      <c r="L27" s="20" t="str">
        <f t="shared" si="3"/>
        <v>услуга</v>
      </c>
      <c r="M27" s="24">
        <f t="shared" si="4"/>
        <v>130</v>
      </c>
      <c r="N27" s="34"/>
      <c r="O27" s="20">
        <f t="shared" si="5"/>
        <v>1</v>
      </c>
      <c r="P27" s="21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4"/>
      <c r="B28" s="9">
        <v>21</v>
      </c>
      <c r="C28" s="33" t="s">
        <v>49</v>
      </c>
      <c r="D28" s="11" t="s">
        <v>13</v>
      </c>
      <c r="E28" s="11">
        <v>100</v>
      </c>
      <c r="F28" s="12">
        <v>1</v>
      </c>
      <c r="G28" s="22">
        <f t="shared" si="0"/>
        <v>100</v>
      </c>
      <c r="H28" s="1"/>
      <c r="I28" s="18"/>
      <c r="J28" s="35" t="str">
        <f t="shared" si="2"/>
        <v>Исследование бинокулярного зрения</v>
      </c>
      <c r="K28" s="36"/>
      <c r="L28" s="20" t="str">
        <f t="shared" si="3"/>
        <v>услуга</v>
      </c>
      <c r="M28" s="24">
        <f t="shared" si="4"/>
        <v>100</v>
      </c>
      <c r="N28" s="34"/>
      <c r="O28" s="20">
        <f t="shared" si="5"/>
        <v>1</v>
      </c>
      <c r="P28" s="21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4"/>
      <c r="B29" s="9">
        <v>22</v>
      </c>
      <c r="C29" s="33" t="s">
        <v>50</v>
      </c>
      <c r="D29" s="11" t="s">
        <v>13</v>
      </c>
      <c r="E29" s="11">
        <v>150</v>
      </c>
      <c r="F29" s="12">
        <v>1</v>
      </c>
      <c r="G29" s="22">
        <f t="shared" si="0"/>
        <v>150</v>
      </c>
      <c r="H29" s="1"/>
      <c r="I29" s="18"/>
      <c r="J29" s="35" t="str">
        <f t="shared" si="2"/>
        <v>Исследование вестибулярного анализатора</v>
      </c>
      <c r="K29" s="36"/>
      <c r="L29" s="20" t="str">
        <f t="shared" si="3"/>
        <v>услуга</v>
      </c>
      <c r="M29" s="24">
        <f t="shared" si="4"/>
        <v>150</v>
      </c>
      <c r="N29" s="34"/>
      <c r="O29" s="20">
        <f t="shared" si="5"/>
        <v>1</v>
      </c>
      <c r="P29" s="21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149999999999999" customHeight="1" x14ac:dyDescent="0.25">
      <c r="A30" s="4"/>
      <c r="B30" s="9">
        <v>23</v>
      </c>
      <c r="C30" s="33" t="s">
        <v>51</v>
      </c>
      <c r="D30" s="11" t="s">
        <v>13</v>
      </c>
      <c r="E30" s="11">
        <v>330</v>
      </c>
      <c r="F30" s="12">
        <v>1</v>
      </c>
      <c r="G30" s="22">
        <f t="shared" si="0"/>
        <v>330</v>
      </c>
      <c r="H30" s="1"/>
      <c r="I30" s="18"/>
      <c r="J30" s="35" t="str">
        <f t="shared" si="2"/>
        <v>Клинический анализ крови</v>
      </c>
      <c r="K30" s="36"/>
      <c r="L30" s="20" t="str">
        <f t="shared" si="3"/>
        <v>услуга</v>
      </c>
      <c r="M30" s="24">
        <f t="shared" si="4"/>
        <v>330</v>
      </c>
      <c r="N30" s="34"/>
      <c r="O30" s="20">
        <f t="shared" si="5"/>
        <v>1</v>
      </c>
      <c r="P30" s="21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4"/>
      <c r="B31" s="9">
        <v>24</v>
      </c>
      <c r="C31" s="33" t="s">
        <v>52</v>
      </c>
      <c r="D31" s="11" t="s">
        <v>13</v>
      </c>
      <c r="E31" s="11">
        <v>270</v>
      </c>
      <c r="F31" s="12">
        <v>1</v>
      </c>
      <c r="G31" s="22">
        <f>E31*F31</f>
        <v>270</v>
      </c>
      <c r="H31" s="1"/>
      <c r="I31" s="18"/>
      <c r="J31" s="35" t="str">
        <f t="shared" si="2"/>
        <v>Клинический анализ мочи</v>
      </c>
      <c r="K31" s="36"/>
      <c r="L31" s="20" t="str">
        <f t="shared" si="3"/>
        <v>услуга</v>
      </c>
      <c r="M31" s="24">
        <f t="shared" si="4"/>
        <v>270</v>
      </c>
      <c r="N31" s="34"/>
      <c r="O31" s="20">
        <f t="shared" si="5"/>
        <v>1</v>
      </c>
      <c r="P31" s="21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4"/>
      <c r="B32" s="9">
        <v>25</v>
      </c>
      <c r="C32" s="33" t="s">
        <v>53</v>
      </c>
      <c r="D32" s="11" t="s">
        <v>13</v>
      </c>
      <c r="E32" s="11">
        <v>500</v>
      </c>
      <c r="F32" s="12">
        <v>1</v>
      </c>
      <c r="G32" s="22">
        <f t="shared" si="0"/>
        <v>500</v>
      </c>
      <c r="H32" s="1"/>
      <c r="I32" s="18"/>
      <c r="J32" s="35" t="str">
        <f t="shared" si="2"/>
        <v>Маммография или УЗИ молочных желез</v>
      </c>
      <c r="K32" s="36"/>
      <c r="L32" s="20" t="str">
        <f t="shared" si="3"/>
        <v>услуга</v>
      </c>
      <c r="M32" s="24">
        <f t="shared" si="4"/>
        <v>500</v>
      </c>
      <c r="N32" s="34"/>
      <c r="O32" s="20">
        <f t="shared" si="5"/>
        <v>1</v>
      </c>
      <c r="P32" s="21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899999999999999" customHeight="1" x14ac:dyDescent="0.25">
      <c r="A33" s="4"/>
      <c r="B33" s="9">
        <v>26</v>
      </c>
      <c r="C33" s="33" t="s">
        <v>54</v>
      </c>
      <c r="D33" s="11" t="s">
        <v>13</v>
      </c>
      <c r="E33" s="11">
        <v>100</v>
      </c>
      <c r="F33" s="12">
        <v>1</v>
      </c>
      <c r="G33" s="22">
        <f t="shared" si="0"/>
        <v>100</v>
      </c>
      <c r="H33" s="1"/>
      <c r="I33" s="18"/>
      <c r="J33" s="35" t="str">
        <f t="shared" si="2"/>
        <v>Объем аккомодации</v>
      </c>
      <c r="K33" s="36"/>
      <c r="L33" s="20" t="str">
        <f t="shared" si="3"/>
        <v>услуга</v>
      </c>
      <c r="M33" s="24">
        <f t="shared" si="4"/>
        <v>100</v>
      </c>
      <c r="N33" s="34"/>
      <c r="O33" s="20">
        <f t="shared" si="5"/>
        <v>1</v>
      </c>
      <c r="P33" s="21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4"/>
      <c r="B34" s="9">
        <v>27</v>
      </c>
      <c r="C34" s="33" t="s">
        <v>55</v>
      </c>
      <c r="D34" s="11" t="s">
        <v>13</v>
      </c>
      <c r="E34" s="11">
        <v>100</v>
      </c>
      <c r="F34" s="12">
        <v>1</v>
      </c>
      <c r="G34" s="22">
        <f t="shared" si="0"/>
        <v>100</v>
      </c>
      <c r="H34" s="1"/>
      <c r="I34" s="18"/>
      <c r="J34" s="35" t="str">
        <f t="shared" si="2"/>
        <v xml:space="preserve">Острота зрения       </v>
      </c>
      <c r="K34" s="36"/>
      <c r="L34" s="20" t="str">
        <f t="shared" si="3"/>
        <v>услуга</v>
      </c>
      <c r="M34" s="24">
        <f t="shared" si="4"/>
        <v>100</v>
      </c>
      <c r="N34" s="34"/>
      <c r="O34" s="20">
        <f t="shared" si="5"/>
        <v>1</v>
      </c>
      <c r="P34" s="21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customHeight="1" x14ac:dyDescent="0.25">
      <c r="A35" s="4"/>
      <c r="B35" s="9">
        <v>28</v>
      </c>
      <c r="C35" s="33" t="s">
        <v>56</v>
      </c>
      <c r="D35" s="11" t="s">
        <v>13</v>
      </c>
      <c r="E35" s="11">
        <v>100</v>
      </c>
      <c r="F35" s="12">
        <v>1</v>
      </c>
      <c r="G35" s="22">
        <f t="shared" si="0"/>
        <v>100</v>
      </c>
      <c r="H35" s="1"/>
      <c r="I35" s="18"/>
      <c r="J35" s="35" t="str">
        <f t="shared" si="2"/>
        <v>Офтальмоскопия глазного дна</v>
      </c>
      <c r="K35" s="36"/>
      <c r="L35" s="20" t="str">
        <f t="shared" si="3"/>
        <v>услуга</v>
      </c>
      <c r="M35" s="24">
        <f t="shared" si="4"/>
        <v>100</v>
      </c>
      <c r="N35" s="34"/>
      <c r="O35" s="20">
        <f t="shared" si="5"/>
        <v>1</v>
      </c>
      <c r="P35" s="21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149999999999999" customHeight="1" x14ac:dyDescent="0.25">
      <c r="A36" s="4"/>
      <c r="B36" s="9">
        <v>29</v>
      </c>
      <c r="C36" s="33" t="s">
        <v>69</v>
      </c>
      <c r="D36" s="11" t="s">
        <v>13</v>
      </c>
      <c r="E36" s="11">
        <v>100</v>
      </c>
      <c r="F36" s="12">
        <v>1</v>
      </c>
      <c r="G36" s="22">
        <f t="shared" si="0"/>
        <v>100</v>
      </c>
      <c r="H36" s="1"/>
      <c r="I36" s="18"/>
      <c r="J36" s="35" t="str">
        <f t="shared" si="2"/>
        <v>Офтальмонометрия</v>
      </c>
      <c r="K36" s="36"/>
      <c r="L36" s="20" t="str">
        <f t="shared" si="3"/>
        <v>услуга</v>
      </c>
      <c r="M36" s="24">
        <f t="shared" si="4"/>
        <v>100</v>
      </c>
      <c r="N36" s="34"/>
      <c r="O36" s="20">
        <f t="shared" si="5"/>
        <v>1</v>
      </c>
      <c r="P36" s="21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4"/>
      <c r="B37" s="9">
        <v>30</v>
      </c>
      <c r="C37" s="33" t="s">
        <v>58</v>
      </c>
      <c r="D37" s="11" t="s">
        <v>13</v>
      </c>
      <c r="E37" s="11">
        <v>340</v>
      </c>
      <c r="F37" s="12">
        <v>1</v>
      </c>
      <c r="G37" s="22">
        <f t="shared" si="0"/>
        <v>340</v>
      </c>
      <c r="H37" s="1"/>
      <c r="I37" s="18"/>
      <c r="J37" s="35" t="str">
        <f t="shared" si="2"/>
        <v xml:space="preserve">Паллестезиометрия </v>
      </c>
      <c r="K37" s="36"/>
      <c r="L37" s="20" t="str">
        <f t="shared" si="3"/>
        <v>услуга</v>
      </c>
      <c r="M37" s="24">
        <f t="shared" si="4"/>
        <v>340</v>
      </c>
      <c r="N37" s="34"/>
      <c r="O37" s="20">
        <f t="shared" si="5"/>
        <v>1</v>
      </c>
      <c r="P37" s="21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"/>
      <c r="B38" s="9">
        <v>31</v>
      </c>
      <c r="C38" s="33" t="s">
        <v>59</v>
      </c>
      <c r="D38" s="11" t="s">
        <v>13</v>
      </c>
      <c r="E38" s="11">
        <v>120</v>
      </c>
      <c r="F38" s="12">
        <v>1</v>
      </c>
      <c r="G38" s="22">
        <f t="shared" si="0"/>
        <v>120</v>
      </c>
      <c r="H38" s="1"/>
      <c r="I38" s="18"/>
      <c r="J38" s="35" t="str">
        <f t="shared" si="2"/>
        <v>Поля зрения</v>
      </c>
      <c r="K38" s="36"/>
      <c r="L38" s="20" t="str">
        <f t="shared" si="3"/>
        <v>услуга</v>
      </c>
      <c r="M38" s="24">
        <f t="shared" si="4"/>
        <v>120</v>
      </c>
      <c r="N38" s="34"/>
      <c r="O38" s="20">
        <f t="shared" si="5"/>
        <v>1</v>
      </c>
      <c r="P38" s="21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899999999999999" customHeight="1" x14ac:dyDescent="0.25">
      <c r="A39" s="4"/>
      <c r="B39" s="9">
        <v>32</v>
      </c>
      <c r="C39" s="33" t="s">
        <v>60</v>
      </c>
      <c r="D39" s="11" t="s">
        <v>13</v>
      </c>
      <c r="E39" s="11">
        <v>300</v>
      </c>
      <c r="F39" s="12">
        <v>1</v>
      </c>
      <c r="G39" s="22">
        <f t="shared" si="0"/>
        <v>300</v>
      </c>
      <c r="H39" s="1"/>
      <c r="I39" s="18"/>
      <c r="J39" s="35" t="str">
        <f t="shared" si="2"/>
        <v>Ретикулоциты</v>
      </c>
      <c r="K39" s="36"/>
      <c r="L39" s="20" t="str">
        <f t="shared" si="3"/>
        <v>услуга</v>
      </c>
      <c r="M39" s="24">
        <f t="shared" si="4"/>
        <v>300</v>
      </c>
      <c r="N39" s="34"/>
      <c r="O39" s="20">
        <f t="shared" si="5"/>
        <v>1</v>
      </c>
      <c r="P39" s="21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4"/>
      <c r="B40" s="9">
        <v>33</v>
      </c>
      <c r="C40" s="33" t="s">
        <v>61</v>
      </c>
      <c r="D40" s="11" t="s">
        <v>13</v>
      </c>
      <c r="E40" s="11">
        <v>100</v>
      </c>
      <c r="F40" s="12">
        <v>1</v>
      </c>
      <c r="G40" s="22">
        <f t="shared" si="0"/>
        <v>100</v>
      </c>
      <c r="H40" s="1"/>
      <c r="I40" s="18"/>
      <c r="J40" s="35" t="str">
        <f t="shared" si="2"/>
        <v>Рефрактометрия</v>
      </c>
      <c r="K40" s="36"/>
      <c r="L40" s="20" t="str">
        <f t="shared" si="3"/>
        <v>услуга</v>
      </c>
      <c r="M40" s="24">
        <f t="shared" si="4"/>
        <v>100</v>
      </c>
      <c r="N40" s="34"/>
      <c r="O40" s="20">
        <f t="shared" si="5"/>
        <v>1</v>
      </c>
      <c r="P40" s="21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4"/>
      <c r="B41" s="9">
        <v>34</v>
      </c>
      <c r="C41" s="33" t="s">
        <v>62</v>
      </c>
      <c r="D41" s="11" t="s">
        <v>13</v>
      </c>
      <c r="E41" s="11">
        <v>100</v>
      </c>
      <c r="F41" s="12">
        <v>1</v>
      </c>
      <c r="G41" s="22">
        <f t="shared" si="0"/>
        <v>100</v>
      </c>
      <c r="H41" s="1"/>
      <c r="I41" s="18"/>
      <c r="J41" s="35" t="str">
        <f t="shared" si="2"/>
        <v xml:space="preserve">Скиаскопия  </v>
      </c>
      <c r="K41" s="36"/>
      <c r="L41" s="20" t="str">
        <f t="shared" si="3"/>
        <v>услуга</v>
      </c>
      <c r="M41" s="24">
        <f t="shared" si="4"/>
        <v>100</v>
      </c>
      <c r="N41" s="34"/>
      <c r="O41" s="20">
        <f t="shared" si="5"/>
        <v>1</v>
      </c>
      <c r="P41" s="21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"/>
      <c r="B42" s="9">
        <v>35</v>
      </c>
      <c r="C42" s="33" t="s">
        <v>63</v>
      </c>
      <c r="D42" s="11" t="s">
        <v>13</v>
      </c>
      <c r="E42" s="11">
        <v>290</v>
      </c>
      <c r="F42" s="12">
        <v>1</v>
      </c>
      <c r="G42" s="22">
        <f t="shared" si="0"/>
        <v>290</v>
      </c>
      <c r="H42" s="1"/>
      <c r="I42" s="18"/>
      <c r="J42" s="35" t="str">
        <f t="shared" si="2"/>
        <v>Спирометрия</v>
      </c>
      <c r="K42" s="36"/>
      <c r="L42" s="20" t="str">
        <f t="shared" si="3"/>
        <v>услуга</v>
      </c>
      <c r="M42" s="24">
        <f t="shared" si="4"/>
        <v>290</v>
      </c>
      <c r="N42" s="34"/>
      <c r="O42" s="20">
        <f t="shared" si="5"/>
        <v>1</v>
      </c>
      <c r="P42" s="21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4"/>
      <c r="B43" s="9">
        <v>36</v>
      </c>
      <c r="C43" s="33" t="s">
        <v>64</v>
      </c>
      <c r="D43" s="11" t="s">
        <v>13</v>
      </c>
      <c r="E43" s="11">
        <v>200</v>
      </c>
      <c r="F43" s="12">
        <v>1</v>
      </c>
      <c r="G43" s="22">
        <f t="shared" si="0"/>
        <v>200</v>
      </c>
      <c r="H43" s="1"/>
      <c r="I43" s="18"/>
      <c r="J43" s="35" t="str">
        <f t="shared" si="2"/>
        <v xml:space="preserve">Тонометрия  </v>
      </c>
      <c r="K43" s="36"/>
      <c r="L43" s="20" t="str">
        <f t="shared" si="3"/>
        <v>услуга</v>
      </c>
      <c r="M43" s="24">
        <f t="shared" si="4"/>
        <v>200</v>
      </c>
      <c r="N43" s="34"/>
      <c r="O43" s="20">
        <f t="shared" si="5"/>
        <v>1</v>
      </c>
      <c r="P43" s="21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4"/>
      <c r="B44" s="9">
        <v>37</v>
      </c>
      <c r="C44" s="33" t="s">
        <v>65</v>
      </c>
      <c r="D44" s="11" t="s">
        <v>13</v>
      </c>
      <c r="E44" s="11">
        <v>100</v>
      </c>
      <c r="F44" s="12">
        <v>1</v>
      </c>
      <c r="G44" s="22">
        <f t="shared" si="0"/>
        <v>100</v>
      </c>
      <c r="H44" s="1"/>
      <c r="I44" s="18"/>
      <c r="J44" s="35" t="str">
        <f t="shared" si="2"/>
        <v>Цветоощущение</v>
      </c>
      <c r="K44" s="36"/>
      <c r="L44" s="20" t="str">
        <f t="shared" si="3"/>
        <v>услуга</v>
      </c>
      <c r="M44" s="24">
        <f t="shared" si="4"/>
        <v>100</v>
      </c>
      <c r="N44" s="34"/>
      <c r="O44" s="20">
        <f t="shared" si="5"/>
        <v>1</v>
      </c>
      <c r="P44" s="21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.6" customHeight="1" x14ac:dyDescent="0.25">
      <c r="A45" s="4"/>
      <c r="B45" s="9">
        <v>38</v>
      </c>
      <c r="C45" s="33" t="s">
        <v>66</v>
      </c>
      <c r="D45" s="11" t="s">
        <v>13</v>
      </c>
      <c r="E45" s="11">
        <v>355</v>
      </c>
      <c r="F45" s="12">
        <v>1</v>
      </c>
      <c r="G45" s="22">
        <f t="shared" si="0"/>
        <v>355</v>
      </c>
      <c r="H45" s="1"/>
      <c r="I45" s="18"/>
      <c r="J45" s="35" t="str">
        <f t="shared" si="2"/>
        <v>Цитологическое исследование мазка (на атипичные клетки)</v>
      </c>
      <c r="K45" s="36"/>
      <c r="L45" s="20" t="str">
        <f t="shared" si="3"/>
        <v>услуга</v>
      </c>
      <c r="M45" s="24">
        <f t="shared" si="4"/>
        <v>355</v>
      </c>
      <c r="N45" s="34"/>
      <c r="O45" s="20">
        <f t="shared" si="5"/>
        <v>1</v>
      </c>
      <c r="P45" s="21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45" customHeight="1" thickBot="1" x14ac:dyDescent="0.3">
      <c r="A46" s="4"/>
      <c r="B46" s="9">
        <v>39</v>
      </c>
      <c r="C46" s="13" t="s">
        <v>67</v>
      </c>
      <c r="D46" s="11" t="s">
        <v>13</v>
      </c>
      <c r="E46" s="11">
        <v>300</v>
      </c>
      <c r="F46" s="12">
        <v>1</v>
      </c>
      <c r="G46" s="22">
        <f t="shared" si="0"/>
        <v>300</v>
      </c>
      <c r="H46" s="1"/>
      <c r="I46" s="18"/>
      <c r="J46" s="35" t="str">
        <f t="shared" si="2"/>
        <v>Электрокардиография</v>
      </c>
      <c r="K46" s="36"/>
      <c r="L46" s="20" t="str">
        <f t="shared" si="3"/>
        <v>услуга</v>
      </c>
      <c r="M46" s="24">
        <f t="shared" si="4"/>
        <v>300</v>
      </c>
      <c r="N46" s="34"/>
      <c r="O46" s="20">
        <f t="shared" si="5"/>
        <v>1</v>
      </c>
      <c r="P46" s="21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1" customHeight="1" thickBot="1" x14ac:dyDescent="0.3">
      <c r="A47" s="4"/>
      <c r="B47" s="50" t="s">
        <v>6</v>
      </c>
      <c r="C47" s="51"/>
      <c r="D47" s="51"/>
      <c r="E47" s="51"/>
      <c r="F47" s="52"/>
      <c r="G47" s="15">
        <f>SUM(G8:G46)</f>
        <v>8215</v>
      </c>
      <c r="H47" s="1"/>
      <c r="I47" s="50" t="s">
        <v>6</v>
      </c>
      <c r="J47" s="51"/>
      <c r="K47" s="51"/>
      <c r="L47" s="51"/>
      <c r="M47" s="51"/>
      <c r="N47" s="51"/>
      <c r="O47" s="52"/>
      <c r="P47" s="15">
        <f>SUM(P8:P46)</f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5">
      <c r="A48" s="4"/>
      <c r="B48" s="37" t="s">
        <v>11</v>
      </c>
      <c r="C48" s="38"/>
      <c r="D48" s="38"/>
      <c r="E48" s="38"/>
      <c r="F48" s="25">
        <v>0.2</v>
      </c>
      <c r="G48" s="16">
        <f>G47*F48</f>
        <v>1643</v>
      </c>
      <c r="H48" s="1"/>
      <c r="I48" s="37" t="s">
        <v>11</v>
      </c>
      <c r="J48" s="38"/>
      <c r="K48" s="38"/>
      <c r="L48" s="38"/>
      <c r="M48" s="38"/>
      <c r="N48" s="38"/>
      <c r="O48" s="25">
        <v>0.2</v>
      </c>
      <c r="P48" s="16">
        <f>P47*O48</f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thickBot="1" x14ac:dyDescent="0.3">
      <c r="A49" s="4"/>
      <c r="B49" s="39" t="s">
        <v>14</v>
      </c>
      <c r="C49" s="40"/>
      <c r="D49" s="40"/>
      <c r="E49" s="40"/>
      <c r="F49" s="41"/>
      <c r="G49" s="17">
        <f>G47+G48</f>
        <v>9858</v>
      </c>
      <c r="H49" s="1"/>
      <c r="I49" s="39" t="str">
        <f>B49</f>
        <v>ИТОГО с НДС, руб. за 2019 год</v>
      </c>
      <c r="J49" s="40"/>
      <c r="K49" s="40"/>
      <c r="L49" s="40"/>
      <c r="M49" s="40"/>
      <c r="N49" s="40"/>
      <c r="O49" s="41"/>
      <c r="P49" s="17">
        <f>P47+P48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Z50" s="1"/>
    </row>
    <row r="52" spans="1:26" ht="15.75" thickBot="1" x14ac:dyDescent="0.3">
      <c r="C52" s="26"/>
      <c r="D52" s="26"/>
      <c r="E52" s="26"/>
      <c r="F52" s="26"/>
      <c r="G52" s="26"/>
      <c r="H52" s="26"/>
      <c r="I52" s="26"/>
      <c r="J52" s="26"/>
    </row>
    <row r="53" spans="1:26" ht="32.25" customHeight="1" thickBot="1" x14ac:dyDescent="0.3">
      <c r="B53" s="42" t="s">
        <v>9</v>
      </c>
      <c r="C53" s="43"/>
      <c r="D53" s="44"/>
      <c r="E53" s="44"/>
      <c r="F53" s="45"/>
      <c r="G53" s="46"/>
      <c r="H53" s="3"/>
      <c r="I53" s="47" t="s">
        <v>3</v>
      </c>
      <c r="J53" s="48"/>
      <c r="K53" s="48"/>
      <c r="L53" s="48"/>
      <c r="M53" s="48"/>
      <c r="N53" s="48"/>
      <c r="O53" s="48"/>
      <c r="P53" s="49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4.75" x14ac:dyDescent="0.25">
      <c r="B54" s="5" t="s">
        <v>4</v>
      </c>
      <c r="C54" s="6" t="s">
        <v>0</v>
      </c>
      <c r="D54" s="6" t="s">
        <v>7</v>
      </c>
      <c r="E54" s="7" t="s">
        <v>15</v>
      </c>
      <c r="F54" s="7" t="s">
        <v>5</v>
      </c>
      <c r="G54" s="8" t="s">
        <v>20</v>
      </c>
      <c r="H54" s="1"/>
      <c r="I54" s="5" t="s">
        <v>4</v>
      </c>
      <c r="J54" s="6" t="s">
        <v>1</v>
      </c>
      <c r="K54" s="7" t="s">
        <v>10</v>
      </c>
      <c r="L54" s="6" t="s">
        <v>7</v>
      </c>
      <c r="M54" s="7" t="s">
        <v>19</v>
      </c>
      <c r="N54" s="7" t="s">
        <v>18</v>
      </c>
      <c r="O54" s="7" t="s">
        <v>5</v>
      </c>
      <c r="P54" s="8" t="str">
        <f>G54</f>
        <v>НМЦ по позиции продукции
(руб. без НДС), 2020 г.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5.5" x14ac:dyDescent="0.25">
      <c r="A55" s="4"/>
      <c r="B55" s="9">
        <v>1</v>
      </c>
      <c r="C55" s="10" t="s">
        <v>31</v>
      </c>
      <c r="D55" s="11" t="s">
        <v>13</v>
      </c>
      <c r="E55" s="11">
        <v>290</v>
      </c>
      <c r="F55" s="12">
        <v>1</v>
      </c>
      <c r="G55" s="22">
        <f>E55*F55</f>
        <v>290</v>
      </c>
      <c r="H55" s="1"/>
      <c r="I55" s="18">
        <f>B55</f>
        <v>1</v>
      </c>
      <c r="J55" s="19" t="str">
        <f>C55</f>
        <v>Осмотр врача акушера-гинеколога</v>
      </c>
      <c r="K55" s="14"/>
      <c r="L55" s="20" t="str">
        <f>D55</f>
        <v>услуга</v>
      </c>
      <c r="M55" s="24">
        <f>E55</f>
        <v>290</v>
      </c>
      <c r="N55" s="11"/>
      <c r="O55" s="20">
        <f>F55</f>
        <v>1</v>
      </c>
      <c r="P55" s="21">
        <f>N55*O55</f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4"/>
      <c r="B56" s="9">
        <v>2</v>
      </c>
      <c r="C56" s="10" t="s">
        <v>32</v>
      </c>
      <c r="D56" s="11" t="s">
        <v>13</v>
      </c>
      <c r="E56" s="11">
        <v>240</v>
      </c>
      <c r="F56" s="12">
        <v>1</v>
      </c>
      <c r="G56" s="22">
        <f t="shared" ref="G56:G93" si="7">E56*F56</f>
        <v>240</v>
      </c>
      <c r="H56" s="1"/>
      <c r="I56" s="18">
        <f t="shared" ref="I56:I63" si="8">B56</f>
        <v>2</v>
      </c>
      <c r="J56" s="19" t="str">
        <f t="shared" ref="J56:J93" si="9">C56</f>
        <v>Осмотр врача дерматовенеролога</v>
      </c>
      <c r="K56" s="14"/>
      <c r="L56" s="20" t="str">
        <f t="shared" ref="L56:L93" si="10">D56</f>
        <v>услуга</v>
      </c>
      <c r="M56" s="24">
        <f t="shared" ref="M56:M93" si="11">E56</f>
        <v>240</v>
      </c>
      <c r="N56" s="11"/>
      <c r="O56" s="20">
        <f t="shared" ref="O56:O93" si="12">F56</f>
        <v>1</v>
      </c>
      <c r="P56" s="21">
        <f t="shared" ref="P56:P93" si="13">N56*O56</f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4"/>
      <c r="B57" s="9">
        <v>3</v>
      </c>
      <c r="C57" s="10" t="s">
        <v>33</v>
      </c>
      <c r="D57" s="11" t="s">
        <v>13</v>
      </c>
      <c r="E57" s="11">
        <v>240</v>
      </c>
      <c r="F57" s="12">
        <v>1</v>
      </c>
      <c r="G57" s="22">
        <f t="shared" si="7"/>
        <v>240</v>
      </c>
      <c r="H57" s="1"/>
      <c r="I57" s="18">
        <f t="shared" si="8"/>
        <v>3</v>
      </c>
      <c r="J57" s="19" t="str">
        <f t="shared" si="9"/>
        <v>Осмотр врача нарколога</v>
      </c>
      <c r="K57" s="14"/>
      <c r="L57" s="20" t="str">
        <f t="shared" si="10"/>
        <v>услуга</v>
      </c>
      <c r="M57" s="24">
        <f t="shared" si="11"/>
        <v>240</v>
      </c>
      <c r="N57" s="11"/>
      <c r="O57" s="20">
        <f t="shared" si="12"/>
        <v>1</v>
      </c>
      <c r="P57" s="21">
        <f t="shared" si="13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4"/>
      <c r="B58" s="9">
        <v>4</v>
      </c>
      <c r="C58" s="10" t="s">
        <v>34</v>
      </c>
      <c r="D58" s="11" t="s">
        <v>13</v>
      </c>
      <c r="E58" s="11">
        <v>240</v>
      </c>
      <c r="F58" s="12">
        <v>1</v>
      </c>
      <c r="G58" s="22">
        <f t="shared" si="7"/>
        <v>240</v>
      </c>
      <c r="H58" s="1"/>
      <c r="I58" s="18">
        <f t="shared" si="8"/>
        <v>4</v>
      </c>
      <c r="J58" s="19" t="str">
        <f t="shared" si="9"/>
        <v>Осмотр врача навролога</v>
      </c>
      <c r="K58" s="14"/>
      <c r="L58" s="20" t="str">
        <f t="shared" si="10"/>
        <v>услуга</v>
      </c>
      <c r="M58" s="24">
        <f t="shared" si="11"/>
        <v>240</v>
      </c>
      <c r="N58" s="11"/>
      <c r="O58" s="20">
        <f t="shared" si="12"/>
        <v>1</v>
      </c>
      <c r="P58" s="21">
        <f t="shared" si="13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5.5" x14ac:dyDescent="0.25">
      <c r="A59" s="4"/>
      <c r="B59" s="9">
        <v>5</v>
      </c>
      <c r="C59" s="10" t="s">
        <v>35</v>
      </c>
      <c r="D59" s="11" t="s">
        <v>13</v>
      </c>
      <c r="E59" s="11">
        <v>240</v>
      </c>
      <c r="F59" s="12">
        <v>1</v>
      </c>
      <c r="G59" s="22">
        <f t="shared" si="7"/>
        <v>240</v>
      </c>
      <c r="H59" s="1"/>
      <c r="I59" s="18">
        <f t="shared" si="8"/>
        <v>5</v>
      </c>
      <c r="J59" s="19" t="str">
        <f t="shared" si="9"/>
        <v>Осмотр врача оториноларинголога</v>
      </c>
      <c r="K59" s="14"/>
      <c r="L59" s="20" t="str">
        <f t="shared" si="10"/>
        <v>услуга</v>
      </c>
      <c r="M59" s="24">
        <f t="shared" si="11"/>
        <v>240</v>
      </c>
      <c r="N59" s="11"/>
      <c r="O59" s="20">
        <f t="shared" si="12"/>
        <v>1</v>
      </c>
      <c r="P59" s="21">
        <f t="shared" si="13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4"/>
      <c r="B60" s="9">
        <v>6</v>
      </c>
      <c r="C60" s="10" t="s">
        <v>36</v>
      </c>
      <c r="D60" s="11" t="s">
        <v>13</v>
      </c>
      <c r="E60" s="11">
        <v>240</v>
      </c>
      <c r="F60" s="12">
        <v>1</v>
      </c>
      <c r="G60" s="22">
        <f t="shared" si="7"/>
        <v>240</v>
      </c>
      <c r="H60" s="1"/>
      <c r="I60" s="18">
        <f t="shared" si="8"/>
        <v>6</v>
      </c>
      <c r="J60" s="19" t="str">
        <f t="shared" si="9"/>
        <v>Осмотр врача офтальмолога</v>
      </c>
      <c r="K60" s="14"/>
      <c r="L60" s="20" t="str">
        <f t="shared" si="10"/>
        <v>услуга</v>
      </c>
      <c r="M60" s="24">
        <f t="shared" si="11"/>
        <v>240</v>
      </c>
      <c r="N60" s="11"/>
      <c r="O60" s="20">
        <f t="shared" si="12"/>
        <v>1</v>
      </c>
      <c r="P60" s="21">
        <f t="shared" si="13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4"/>
      <c r="B61" s="9">
        <v>7</v>
      </c>
      <c r="C61" s="10" t="s">
        <v>68</v>
      </c>
      <c r="D61" s="11" t="s">
        <v>13</v>
      </c>
      <c r="E61" s="11">
        <v>240</v>
      </c>
      <c r="F61" s="12">
        <v>1</v>
      </c>
      <c r="G61" s="22">
        <f t="shared" si="7"/>
        <v>240</v>
      </c>
      <c r="H61" s="1"/>
      <c r="I61" s="18">
        <f t="shared" si="8"/>
        <v>7</v>
      </c>
      <c r="J61" s="19" t="str">
        <f t="shared" si="9"/>
        <v>Заключение врача профпатолога</v>
      </c>
      <c r="K61" s="14"/>
      <c r="L61" s="20" t="str">
        <f t="shared" si="10"/>
        <v>услуга</v>
      </c>
      <c r="M61" s="24">
        <f t="shared" si="11"/>
        <v>240</v>
      </c>
      <c r="N61" s="11"/>
      <c r="O61" s="20">
        <f t="shared" si="12"/>
        <v>1</v>
      </c>
      <c r="P61" s="21">
        <f t="shared" si="13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4"/>
      <c r="B62" s="9">
        <v>8</v>
      </c>
      <c r="C62" s="10" t="s">
        <v>37</v>
      </c>
      <c r="D62" s="11" t="s">
        <v>13</v>
      </c>
      <c r="E62" s="11">
        <v>240</v>
      </c>
      <c r="F62" s="12">
        <v>1</v>
      </c>
      <c r="G62" s="22">
        <f t="shared" si="7"/>
        <v>240</v>
      </c>
      <c r="H62" s="1"/>
      <c r="I62" s="18">
        <f t="shared" si="8"/>
        <v>8</v>
      </c>
      <c r="J62" s="19" t="str">
        <f t="shared" si="9"/>
        <v xml:space="preserve">Осмотр врача психиатра </v>
      </c>
      <c r="K62" s="14"/>
      <c r="L62" s="20" t="str">
        <f t="shared" si="10"/>
        <v>услуга</v>
      </c>
      <c r="M62" s="24">
        <f t="shared" si="11"/>
        <v>240</v>
      </c>
      <c r="N62" s="11"/>
      <c r="O62" s="20">
        <f t="shared" si="12"/>
        <v>1</v>
      </c>
      <c r="P62" s="21">
        <f t="shared" si="13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4"/>
      <c r="B63" s="9">
        <v>9</v>
      </c>
      <c r="C63" s="10" t="s">
        <v>38</v>
      </c>
      <c r="D63" s="11" t="s">
        <v>13</v>
      </c>
      <c r="E63" s="11">
        <v>310</v>
      </c>
      <c r="F63" s="12">
        <v>1</v>
      </c>
      <c r="G63" s="22">
        <f t="shared" si="7"/>
        <v>310</v>
      </c>
      <c r="H63" s="1"/>
      <c r="I63" s="18">
        <f t="shared" si="8"/>
        <v>9</v>
      </c>
      <c r="J63" s="19" t="str">
        <f t="shared" si="9"/>
        <v>Осмотр врача стоматолога</v>
      </c>
      <c r="K63" s="14"/>
      <c r="L63" s="20" t="str">
        <f t="shared" si="10"/>
        <v>услуга</v>
      </c>
      <c r="M63" s="24">
        <f t="shared" si="11"/>
        <v>310</v>
      </c>
      <c r="N63" s="11"/>
      <c r="O63" s="20">
        <f t="shared" si="12"/>
        <v>1</v>
      </c>
      <c r="P63" s="21">
        <f t="shared" si="13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4"/>
      <c r="B64" s="9">
        <v>10</v>
      </c>
      <c r="C64" s="33" t="s">
        <v>39</v>
      </c>
      <c r="D64" s="11" t="s">
        <v>13</v>
      </c>
      <c r="E64" s="11">
        <v>240</v>
      </c>
      <c r="F64" s="12">
        <v>1</v>
      </c>
      <c r="G64" s="22">
        <f t="shared" si="7"/>
        <v>240</v>
      </c>
      <c r="H64" s="1"/>
      <c r="I64" s="18"/>
      <c r="J64" s="19" t="str">
        <f t="shared" si="9"/>
        <v>Осмотр врача терапевта</v>
      </c>
      <c r="K64" s="36"/>
      <c r="L64" s="20" t="str">
        <f t="shared" si="10"/>
        <v>услуга</v>
      </c>
      <c r="M64" s="24">
        <f t="shared" si="11"/>
        <v>240</v>
      </c>
      <c r="N64" s="34"/>
      <c r="O64" s="20">
        <f t="shared" si="12"/>
        <v>1</v>
      </c>
      <c r="P64" s="21">
        <f t="shared" si="13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4"/>
      <c r="B65" s="9">
        <v>11</v>
      </c>
      <c r="C65" s="33" t="s">
        <v>70</v>
      </c>
      <c r="D65" s="11" t="s">
        <v>13</v>
      </c>
      <c r="E65" s="11">
        <v>240</v>
      </c>
      <c r="F65" s="12">
        <v>1</v>
      </c>
      <c r="G65" s="22">
        <f t="shared" si="7"/>
        <v>240</v>
      </c>
      <c r="H65" s="1"/>
      <c r="I65" s="18"/>
      <c r="J65" s="19" t="str">
        <f t="shared" si="9"/>
        <v>Осмотр врача хирурга</v>
      </c>
      <c r="K65" s="36"/>
      <c r="L65" s="20" t="str">
        <f t="shared" si="10"/>
        <v>услуга</v>
      </c>
      <c r="M65" s="24">
        <f t="shared" si="11"/>
        <v>240</v>
      </c>
      <c r="N65" s="34"/>
      <c r="O65" s="20">
        <f t="shared" si="12"/>
        <v>1</v>
      </c>
      <c r="P65" s="21">
        <f t="shared" si="13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4"/>
      <c r="B66" s="9">
        <v>12</v>
      </c>
      <c r="C66" s="33" t="s">
        <v>40</v>
      </c>
      <c r="D66" s="11" t="s">
        <v>13</v>
      </c>
      <c r="E66" s="11">
        <v>130</v>
      </c>
      <c r="F66" s="12">
        <v>1</v>
      </c>
      <c r="G66" s="22">
        <f t="shared" si="7"/>
        <v>130</v>
      </c>
      <c r="H66" s="1"/>
      <c r="I66" s="18"/>
      <c r="J66" s="19" t="str">
        <f t="shared" si="9"/>
        <v xml:space="preserve">АЛТ    </v>
      </c>
      <c r="K66" s="36"/>
      <c r="L66" s="20" t="str">
        <f t="shared" si="10"/>
        <v>услуга</v>
      </c>
      <c r="M66" s="24">
        <f t="shared" si="11"/>
        <v>130</v>
      </c>
      <c r="N66" s="34"/>
      <c r="O66" s="20">
        <f t="shared" si="12"/>
        <v>1</v>
      </c>
      <c r="P66" s="21">
        <f t="shared" si="13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4"/>
      <c r="B67" s="9">
        <v>13</v>
      </c>
      <c r="C67" s="33" t="s">
        <v>41</v>
      </c>
      <c r="D67" s="11" t="s">
        <v>13</v>
      </c>
      <c r="E67" s="11">
        <v>130</v>
      </c>
      <c r="F67" s="12">
        <v>1</v>
      </c>
      <c r="G67" s="22">
        <f t="shared" si="7"/>
        <v>130</v>
      </c>
      <c r="H67" s="1"/>
      <c r="I67" s="18"/>
      <c r="J67" s="19" t="str">
        <f t="shared" si="9"/>
        <v>АСТ</v>
      </c>
      <c r="K67" s="36"/>
      <c r="L67" s="20" t="str">
        <f t="shared" si="10"/>
        <v>услуга</v>
      </c>
      <c r="M67" s="24">
        <f t="shared" si="11"/>
        <v>130</v>
      </c>
      <c r="N67" s="34"/>
      <c r="O67" s="20">
        <f t="shared" si="12"/>
        <v>1</v>
      </c>
      <c r="P67" s="21">
        <f t="shared" si="13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4"/>
      <c r="B68" s="9">
        <v>14</v>
      </c>
      <c r="C68" s="33" t="s">
        <v>42</v>
      </c>
      <c r="D68" s="11" t="s">
        <v>13</v>
      </c>
      <c r="E68" s="11">
        <v>380</v>
      </c>
      <c r="F68" s="12">
        <v>1</v>
      </c>
      <c r="G68" s="22">
        <f t="shared" si="7"/>
        <v>380</v>
      </c>
      <c r="H68" s="1"/>
      <c r="I68" s="18"/>
      <c r="J68" s="19" t="str">
        <f t="shared" si="9"/>
        <v>Аудиометрия</v>
      </c>
      <c r="K68" s="36"/>
      <c r="L68" s="20" t="str">
        <f t="shared" si="10"/>
        <v>услуга</v>
      </c>
      <c r="M68" s="24">
        <f t="shared" si="11"/>
        <v>380</v>
      </c>
      <c r="N68" s="34"/>
      <c r="O68" s="20">
        <f t="shared" si="12"/>
        <v>1</v>
      </c>
      <c r="P68" s="21">
        <f t="shared" si="13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8.25" x14ac:dyDescent="0.25">
      <c r="A69" s="4"/>
      <c r="B69" s="9">
        <v>15</v>
      </c>
      <c r="C69" s="33" t="s">
        <v>43</v>
      </c>
      <c r="D69" s="11" t="s">
        <v>13</v>
      </c>
      <c r="E69" s="11">
        <v>200</v>
      </c>
      <c r="F69" s="12">
        <v>1</v>
      </c>
      <c r="G69" s="22">
        <f t="shared" si="7"/>
        <v>200</v>
      </c>
      <c r="H69" s="1"/>
      <c r="I69" s="18"/>
      <c r="J69" s="19" t="str">
        <f t="shared" si="9"/>
        <v>Бактериологическое исследование мазка (на флору)</v>
      </c>
      <c r="K69" s="36"/>
      <c r="L69" s="20" t="str">
        <f t="shared" si="10"/>
        <v>услуга</v>
      </c>
      <c r="M69" s="24">
        <f t="shared" si="11"/>
        <v>200</v>
      </c>
      <c r="N69" s="34"/>
      <c r="O69" s="20">
        <f t="shared" si="12"/>
        <v>1</v>
      </c>
      <c r="P69" s="21">
        <f t="shared" si="13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4"/>
      <c r="B70" s="9">
        <v>16</v>
      </c>
      <c r="C70" s="33" t="s">
        <v>44</v>
      </c>
      <c r="D70" s="11" t="s">
        <v>13</v>
      </c>
      <c r="E70" s="11">
        <v>210</v>
      </c>
      <c r="F70" s="12">
        <v>1</v>
      </c>
      <c r="G70" s="22">
        <f t="shared" si="7"/>
        <v>210</v>
      </c>
      <c r="H70" s="1"/>
      <c r="I70" s="18"/>
      <c r="J70" s="19" t="str">
        <f t="shared" si="9"/>
        <v>Билирубин</v>
      </c>
      <c r="K70" s="36"/>
      <c r="L70" s="20" t="str">
        <f t="shared" si="10"/>
        <v>услуга</v>
      </c>
      <c r="M70" s="24">
        <f t="shared" si="11"/>
        <v>210</v>
      </c>
      <c r="N70" s="34"/>
      <c r="O70" s="20">
        <f t="shared" si="12"/>
        <v>1</v>
      </c>
      <c r="P70" s="21">
        <f t="shared" si="13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4"/>
      <c r="B71" s="9">
        <v>17</v>
      </c>
      <c r="C71" s="33" t="s">
        <v>45</v>
      </c>
      <c r="D71" s="11" t="s">
        <v>13</v>
      </c>
      <c r="E71" s="11">
        <v>110</v>
      </c>
      <c r="F71" s="12">
        <v>1</v>
      </c>
      <c r="G71" s="22">
        <f t="shared" si="7"/>
        <v>110</v>
      </c>
      <c r="H71" s="1"/>
      <c r="I71" s="18"/>
      <c r="J71" s="19" t="str">
        <f t="shared" si="9"/>
        <v>Биомикроскопия сред глаза</v>
      </c>
      <c r="K71" s="36"/>
      <c r="L71" s="20" t="str">
        <f t="shared" si="10"/>
        <v>услуга</v>
      </c>
      <c r="M71" s="24">
        <f t="shared" si="11"/>
        <v>110</v>
      </c>
      <c r="N71" s="34"/>
      <c r="O71" s="20">
        <f t="shared" si="12"/>
        <v>1</v>
      </c>
      <c r="P71" s="21">
        <f t="shared" si="13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8.25" x14ac:dyDescent="0.25">
      <c r="A72" s="4"/>
      <c r="B72" s="9">
        <v>18</v>
      </c>
      <c r="C72" s="33" t="s">
        <v>46</v>
      </c>
      <c r="D72" s="11" t="s">
        <v>13</v>
      </c>
      <c r="E72" s="11">
        <v>170</v>
      </c>
      <c r="F72" s="12">
        <v>1</v>
      </c>
      <c r="G72" s="22">
        <f t="shared" si="7"/>
        <v>170</v>
      </c>
      <c r="H72" s="1"/>
      <c r="I72" s="18"/>
      <c r="J72" s="19" t="str">
        <f t="shared" si="9"/>
        <v>Биохимический скрининг (содержание в сыворотке крови глюкозы)</v>
      </c>
      <c r="K72" s="36"/>
      <c r="L72" s="20" t="str">
        <f t="shared" si="10"/>
        <v>услуга</v>
      </c>
      <c r="M72" s="24">
        <f t="shared" si="11"/>
        <v>170</v>
      </c>
      <c r="N72" s="34"/>
      <c r="O72" s="20">
        <f t="shared" si="12"/>
        <v>1</v>
      </c>
      <c r="P72" s="21">
        <f t="shared" si="13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8.25" x14ac:dyDescent="0.25">
      <c r="A73" s="4"/>
      <c r="B73" s="9">
        <v>19</v>
      </c>
      <c r="C73" s="33" t="s">
        <v>47</v>
      </c>
      <c r="D73" s="11" t="s">
        <v>13</v>
      </c>
      <c r="E73" s="11">
        <v>230</v>
      </c>
      <c r="F73" s="12">
        <v>1</v>
      </c>
      <c r="G73" s="22">
        <f t="shared" si="7"/>
        <v>230</v>
      </c>
      <c r="H73" s="1"/>
      <c r="I73" s="18"/>
      <c r="J73" s="19" t="str">
        <f t="shared" si="9"/>
        <v>Биохимический скрининг (содержание в сыворотке крови холестерина</v>
      </c>
      <c r="K73" s="36"/>
      <c r="L73" s="20" t="str">
        <f t="shared" si="10"/>
        <v>услуга</v>
      </c>
      <c r="M73" s="24">
        <f t="shared" si="11"/>
        <v>230</v>
      </c>
      <c r="N73" s="34"/>
      <c r="O73" s="20">
        <f t="shared" si="12"/>
        <v>1</v>
      </c>
      <c r="P73" s="21">
        <f t="shared" si="13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4"/>
      <c r="B74" s="9">
        <v>20</v>
      </c>
      <c r="C74" s="33" t="s">
        <v>48</v>
      </c>
      <c r="D74" s="11" t="s">
        <v>13</v>
      </c>
      <c r="E74" s="11">
        <v>140</v>
      </c>
      <c r="F74" s="12">
        <v>1</v>
      </c>
      <c r="G74" s="22">
        <f t="shared" si="7"/>
        <v>140</v>
      </c>
      <c r="H74" s="1"/>
      <c r="I74" s="18"/>
      <c r="J74" s="19" t="str">
        <f t="shared" si="9"/>
        <v>Динамометрия</v>
      </c>
      <c r="K74" s="36"/>
      <c r="L74" s="20" t="str">
        <f t="shared" si="10"/>
        <v>услуга</v>
      </c>
      <c r="M74" s="24">
        <f t="shared" si="11"/>
        <v>140</v>
      </c>
      <c r="N74" s="34"/>
      <c r="O74" s="20">
        <f t="shared" si="12"/>
        <v>1</v>
      </c>
      <c r="P74" s="21">
        <f t="shared" si="13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5.5" x14ac:dyDescent="0.25">
      <c r="A75" s="4"/>
      <c r="B75" s="9">
        <v>21</v>
      </c>
      <c r="C75" s="33" t="s">
        <v>49</v>
      </c>
      <c r="D75" s="11" t="s">
        <v>13</v>
      </c>
      <c r="E75" s="11">
        <v>110</v>
      </c>
      <c r="F75" s="12">
        <v>1</v>
      </c>
      <c r="G75" s="22">
        <f t="shared" si="7"/>
        <v>110</v>
      </c>
      <c r="H75" s="1"/>
      <c r="I75" s="18"/>
      <c r="J75" s="19" t="str">
        <f t="shared" si="9"/>
        <v>Исследование бинокулярного зрения</v>
      </c>
      <c r="K75" s="36"/>
      <c r="L75" s="20" t="str">
        <f t="shared" si="10"/>
        <v>услуга</v>
      </c>
      <c r="M75" s="24">
        <f t="shared" si="11"/>
        <v>110</v>
      </c>
      <c r="N75" s="34"/>
      <c r="O75" s="20">
        <f t="shared" si="12"/>
        <v>1</v>
      </c>
      <c r="P75" s="21">
        <f t="shared" si="13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8.25" x14ac:dyDescent="0.25">
      <c r="A76" s="4"/>
      <c r="B76" s="9">
        <v>22</v>
      </c>
      <c r="C76" s="33" t="s">
        <v>50</v>
      </c>
      <c r="D76" s="11" t="s">
        <v>13</v>
      </c>
      <c r="E76" s="11">
        <v>160</v>
      </c>
      <c r="F76" s="12">
        <v>1</v>
      </c>
      <c r="G76" s="22">
        <f t="shared" si="7"/>
        <v>160</v>
      </c>
      <c r="H76" s="1"/>
      <c r="I76" s="18"/>
      <c r="J76" s="19" t="str">
        <f t="shared" si="9"/>
        <v>Исследование вестибулярного анализатора</v>
      </c>
      <c r="K76" s="36"/>
      <c r="L76" s="20" t="str">
        <f t="shared" si="10"/>
        <v>услуга</v>
      </c>
      <c r="M76" s="24">
        <f t="shared" si="11"/>
        <v>160</v>
      </c>
      <c r="N76" s="34"/>
      <c r="O76" s="20">
        <f t="shared" si="12"/>
        <v>1</v>
      </c>
      <c r="P76" s="21">
        <f t="shared" si="13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5">
      <c r="A77" s="4"/>
      <c r="B77" s="9">
        <v>23</v>
      </c>
      <c r="C77" s="33" t="s">
        <v>51</v>
      </c>
      <c r="D77" s="11" t="s">
        <v>13</v>
      </c>
      <c r="E77" s="11">
        <v>340</v>
      </c>
      <c r="F77" s="12">
        <v>1</v>
      </c>
      <c r="G77" s="22">
        <f t="shared" si="7"/>
        <v>340</v>
      </c>
      <c r="H77" s="1"/>
      <c r="I77" s="18"/>
      <c r="J77" s="19" t="str">
        <f t="shared" si="9"/>
        <v>Клинический анализ крови</v>
      </c>
      <c r="K77" s="36"/>
      <c r="L77" s="20" t="str">
        <f t="shared" si="10"/>
        <v>услуга</v>
      </c>
      <c r="M77" s="24">
        <f t="shared" si="11"/>
        <v>340</v>
      </c>
      <c r="N77" s="34"/>
      <c r="O77" s="20">
        <f t="shared" si="12"/>
        <v>1</v>
      </c>
      <c r="P77" s="21">
        <f t="shared" si="13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5">
      <c r="A78" s="4"/>
      <c r="B78" s="9">
        <v>24</v>
      </c>
      <c r="C78" s="33" t="s">
        <v>52</v>
      </c>
      <c r="D78" s="11" t="s">
        <v>13</v>
      </c>
      <c r="E78" s="11">
        <v>280</v>
      </c>
      <c r="F78" s="12">
        <v>1</v>
      </c>
      <c r="G78" s="22">
        <f t="shared" si="7"/>
        <v>280</v>
      </c>
      <c r="H78" s="1"/>
      <c r="I78" s="18"/>
      <c r="J78" s="19" t="str">
        <f t="shared" si="9"/>
        <v>Клинический анализ мочи</v>
      </c>
      <c r="K78" s="36"/>
      <c r="L78" s="20" t="str">
        <f t="shared" si="10"/>
        <v>услуга</v>
      </c>
      <c r="M78" s="24">
        <f t="shared" si="11"/>
        <v>280</v>
      </c>
      <c r="N78" s="34"/>
      <c r="O78" s="20">
        <f t="shared" si="12"/>
        <v>1</v>
      </c>
      <c r="P78" s="21">
        <f t="shared" si="13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5.5" x14ac:dyDescent="0.25">
      <c r="A79" s="4"/>
      <c r="B79" s="9">
        <v>25</v>
      </c>
      <c r="C79" s="33" t="s">
        <v>53</v>
      </c>
      <c r="D79" s="11" t="s">
        <v>13</v>
      </c>
      <c r="E79" s="11">
        <v>510</v>
      </c>
      <c r="F79" s="12">
        <v>1</v>
      </c>
      <c r="G79" s="22">
        <f t="shared" si="7"/>
        <v>510</v>
      </c>
      <c r="H79" s="1"/>
      <c r="I79" s="18"/>
      <c r="J79" s="19" t="str">
        <f t="shared" si="9"/>
        <v>Маммография или УЗИ молочных желез</v>
      </c>
      <c r="K79" s="36"/>
      <c r="L79" s="20" t="str">
        <f t="shared" si="10"/>
        <v>услуга</v>
      </c>
      <c r="M79" s="24">
        <f t="shared" si="11"/>
        <v>510</v>
      </c>
      <c r="N79" s="34"/>
      <c r="O79" s="20">
        <f t="shared" si="12"/>
        <v>1</v>
      </c>
      <c r="P79" s="21">
        <f t="shared" si="13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4"/>
      <c r="B80" s="9">
        <v>26</v>
      </c>
      <c r="C80" s="33" t="s">
        <v>54</v>
      </c>
      <c r="D80" s="11" t="s">
        <v>13</v>
      </c>
      <c r="E80" s="11">
        <v>110</v>
      </c>
      <c r="F80" s="12">
        <v>1</v>
      </c>
      <c r="G80" s="22">
        <f t="shared" si="7"/>
        <v>110</v>
      </c>
      <c r="H80" s="1"/>
      <c r="I80" s="18"/>
      <c r="J80" s="19" t="str">
        <f t="shared" si="9"/>
        <v>Объем аккомодации</v>
      </c>
      <c r="K80" s="36"/>
      <c r="L80" s="20" t="str">
        <f t="shared" si="10"/>
        <v>услуга</v>
      </c>
      <c r="M80" s="24">
        <f t="shared" si="11"/>
        <v>110</v>
      </c>
      <c r="N80" s="34"/>
      <c r="O80" s="20">
        <f t="shared" si="12"/>
        <v>1</v>
      </c>
      <c r="P80" s="21">
        <f t="shared" si="13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5">
      <c r="A81" s="4"/>
      <c r="B81" s="9">
        <v>27</v>
      </c>
      <c r="C81" s="33" t="s">
        <v>55</v>
      </c>
      <c r="D81" s="11" t="s">
        <v>13</v>
      </c>
      <c r="E81" s="11">
        <v>110</v>
      </c>
      <c r="F81" s="12">
        <v>1</v>
      </c>
      <c r="G81" s="22">
        <f t="shared" si="7"/>
        <v>110</v>
      </c>
      <c r="H81" s="1"/>
      <c r="I81" s="18"/>
      <c r="J81" s="19" t="str">
        <f t="shared" si="9"/>
        <v xml:space="preserve">Острота зрения       </v>
      </c>
      <c r="K81" s="36"/>
      <c r="L81" s="20" t="str">
        <f t="shared" si="10"/>
        <v>услуга</v>
      </c>
      <c r="M81" s="24">
        <f t="shared" si="11"/>
        <v>110</v>
      </c>
      <c r="N81" s="34"/>
      <c r="O81" s="20">
        <f t="shared" si="12"/>
        <v>1</v>
      </c>
      <c r="P81" s="21">
        <f t="shared" si="13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5.5" x14ac:dyDescent="0.25">
      <c r="A82" s="4"/>
      <c r="B82" s="9">
        <v>28</v>
      </c>
      <c r="C82" s="33" t="s">
        <v>56</v>
      </c>
      <c r="D82" s="11" t="s">
        <v>13</v>
      </c>
      <c r="E82" s="11">
        <v>110</v>
      </c>
      <c r="F82" s="12">
        <v>1</v>
      </c>
      <c r="G82" s="22">
        <f t="shared" si="7"/>
        <v>110</v>
      </c>
      <c r="H82" s="1"/>
      <c r="I82" s="18"/>
      <c r="J82" s="19" t="str">
        <f t="shared" si="9"/>
        <v>Офтальмоскопия глазного дна</v>
      </c>
      <c r="K82" s="36"/>
      <c r="L82" s="20" t="str">
        <f t="shared" si="10"/>
        <v>услуга</v>
      </c>
      <c r="M82" s="24">
        <f t="shared" si="11"/>
        <v>110</v>
      </c>
      <c r="N82" s="34"/>
      <c r="O82" s="20">
        <f t="shared" si="12"/>
        <v>1</v>
      </c>
      <c r="P82" s="21">
        <f t="shared" si="13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4"/>
      <c r="B83" s="9">
        <v>29</v>
      </c>
      <c r="C83" s="33" t="s">
        <v>57</v>
      </c>
      <c r="D83" s="11" t="s">
        <v>13</v>
      </c>
      <c r="E83" s="11">
        <v>110</v>
      </c>
      <c r="F83" s="12">
        <v>1</v>
      </c>
      <c r="G83" s="22">
        <f t="shared" si="7"/>
        <v>110</v>
      </c>
      <c r="H83" s="1"/>
      <c r="I83" s="18"/>
      <c r="J83" s="19" t="str">
        <f t="shared" si="9"/>
        <v>Офтальмотонометрия</v>
      </c>
      <c r="K83" s="36"/>
      <c r="L83" s="20" t="str">
        <f t="shared" si="10"/>
        <v>услуга</v>
      </c>
      <c r="M83" s="24">
        <f t="shared" si="11"/>
        <v>110</v>
      </c>
      <c r="N83" s="34"/>
      <c r="O83" s="20">
        <f t="shared" si="12"/>
        <v>1</v>
      </c>
      <c r="P83" s="21">
        <f t="shared" si="13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4"/>
      <c r="B84" s="9">
        <v>30</v>
      </c>
      <c r="C84" s="33" t="s">
        <v>58</v>
      </c>
      <c r="D84" s="11" t="s">
        <v>13</v>
      </c>
      <c r="E84" s="11">
        <v>350</v>
      </c>
      <c r="F84" s="12">
        <v>1</v>
      </c>
      <c r="G84" s="22">
        <f t="shared" si="7"/>
        <v>350</v>
      </c>
      <c r="H84" s="1"/>
      <c r="I84" s="18"/>
      <c r="J84" s="19" t="str">
        <f t="shared" si="9"/>
        <v xml:space="preserve">Паллестезиометрия </v>
      </c>
      <c r="K84" s="36"/>
      <c r="L84" s="20" t="str">
        <f t="shared" si="10"/>
        <v>услуга</v>
      </c>
      <c r="M84" s="24">
        <f t="shared" si="11"/>
        <v>350</v>
      </c>
      <c r="N84" s="34"/>
      <c r="O84" s="20">
        <f t="shared" si="12"/>
        <v>1</v>
      </c>
      <c r="P84" s="21">
        <f t="shared" si="13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4"/>
      <c r="B85" s="9">
        <v>31</v>
      </c>
      <c r="C85" s="33" t="s">
        <v>59</v>
      </c>
      <c r="D85" s="11" t="s">
        <v>13</v>
      </c>
      <c r="E85" s="11">
        <v>130</v>
      </c>
      <c r="F85" s="12">
        <v>1</v>
      </c>
      <c r="G85" s="22">
        <f t="shared" si="7"/>
        <v>130</v>
      </c>
      <c r="H85" s="1"/>
      <c r="I85" s="18"/>
      <c r="J85" s="19" t="str">
        <f t="shared" si="9"/>
        <v>Поля зрения</v>
      </c>
      <c r="K85" s="36"/>
      <c r="L85" s="20" t="str">
        <f t="shared" si="10"/>
        <v>услуга</v>
      </c>
      <c r="M85" s="24">
        <f t="shared" si="11"/>
        <v>130</v>
      </c>
      <c r="N85" s="34"/>
      <c r="O85" s="20">
        <f t="shared" si="12"/>
        <v>1</v>
      </c>
      <c r="P85" s="21">
        <f t="shared" si="13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4"/>
      <c r="B86" s="9">
        <v>32</v>
      </c>
      <c r="C86" s="33" t="s">
        <v>60</v>
      </c>
      <c r="D86" s="11" t="s">
        <v>13</v>
      </c>
      <c r="E86" s="11">
        <v>310</v>
      </c>
      <c r="F86" s="12">
        <v>1</v>
      </c>
      <c r="G86" s="22">
        <f t="shared" si="7"/>
        <v>310</v>
      </c>
      <c r="H86" s="1"/>
      <c r="I86" s="18"/>
      <c r="J86" s="19" t="str">
        <f t="shared" si="9"/>
        <v>Ретикулоциты</v>
      </c>
      <c r="K86" s="36"/>
      <c r="L86" s="20" t="str">
        <f t="shared" si="10"/>
        <v>услуга</v>
      </c>
      <c r="M86" s="24">
        <f t="shared" si="11"/>
        <v>310</v>
      </c>
      <c r="N86" s="34"/>
      <c r="O86" s="20">
        <f t="shared" si="12"/>
        <v>1</v>
      </c>
      <c r="P86" s="21">
        <f t="shared" si="13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4"/>
      <c r="B87" s="9">
        <v>33</v>
      </c>
      <c r="C87" s="33" t="s">
        <v>61</v>
      </c>
      <c r="D87" s="11" t="s">
        <v>13</v>
      </c>
      <c r="E87" s="11">
        <v>110</v>
      </c>
      <c r="F87" s="12">
        <v>1</v>
      </c>
      <c r="G87" s="22">
        <f t="shared" si="7"/>
        <v>110</v>
      </c>
      <c r="H87" s="1"/>
      <c r="I87" s="18"/>
      <c r="J87" s="19" t="str">
        <f t="shared" si="9"/>
        <v>Рефрактометрия</v>
      </c>
      <c r="K87" s="36"/>
      <c r="L87" s="20" t="str">
        <f t="shared" si="10"/>
        <v>услуга</v>
      </c>
      <c r="M87" s="24">
        <f t="shared" si="11"/>
        <v>110</v>
      </c>
      <c r="N87" s="34"/>
      <c r="O87" s="20">
        <f t="shared" si="12"/>
        <v>1</v>
      </c>
      <c r="P87" s="21">
        <f t="shared" si="13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4"/>
      <c r="B88" s="9">
        <v>34</v>
      </c>
      <c r="C88" s="33" t="s">
        <v>62</v>
      </c>
      <c r="D88" s="11" t="s">
        <v>13</v>
      </c>
      <c r="E88" s="11">
        <v>110</v>
      </c>
      <c r="F88" s="12">
        <v>1</v>
      </c>
      <c r="G88" s="22">
        <f t="shared" si="7"/>
        <v>110</v>
      </c>
      <c r="H88" s="1"/>
      <c r="I88" s="18"/>
      <c r="J88" s="19" t="str">
        <f t="shared" si="9"/>
        <v xml:space="preserve">Скиаскопия  </v>
      </c>
      <c r="K88" s="36"/>
      <c r="L88" s="20" t="str">
        <f t="shared" si="10"/>
        <v>услуга</v>
      </c>
      <c r="M88" s="24">
        <f t="shared" si="11"/>
        <v>110</v>
      </c>
      <c r="N88" s="34"/>
      <c r="O88" s="20">
        <f t="shared" si="12"/>
        <v>1</v>
      </c>
      <c r="P88" s="21">
        <f t="shared" si="13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4"/>
      <c r="B89" s="9">
        <v>35</v>
      </c>
      <c r="C89" s="33" t="s">
        <v>63</v>
      </c>
      <c r="D89" s="11" t="s">
        <v>13</v>
      </c>
      <c r="E89" s="11">
        <v>300</v>
      </c>
      <c r="F89" s="12">
        <v>1</v>
      </c>
      <c r="G89" s="22">
        <f t="shared" si="7"/>
        <v>300</v>
      </c>
      <c r="H89" s="1"/>
      <c r="I89" s="18"/>
      <c r="J89" s="19" t="str">
        <f t="shared" si="9"/>
        <v>Спирометрия</v>
      </c>
      <c r="K89" s="36"/>
      <c r="L89" s="20" t="str">
        <f t="shared" si="10"/>
        <v>услуга</v>
      </c>
      <c r="M89" s="24">
        <f t="shared" si="11"/>
        <v>300</v>
      </c>
      <c r="N89" s="34"/>
      <c r="O89" s="20">
        <f t="shared" si="12"/>
        <v>1</v>
      </c>
      <c r="P89" s="21">
        <f t="shared" si="13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4"/>
      <c r="B90" s="9">
        <v>36</v>
      </c>
      <c r="C90" s="33" t="s">
        <v>64</v>
      </c>
      <c r="D90" s="11" t="s">
        <v>13</v>
      </c>
      <c r="E90" s="11">
        <v>210</v>
      </c>
      <c r="F90" s="12">
        <v>1</v>
      </c>
      <c r="G90" s="22">
        <f t="shared" si="7"/>
        <v>210</v>
      </c>
      <c r="H90" s="1"/>
      <c r="I90" s="18"/>
      <c r="J90" s="19" t="str">
        <f t="shared" si="9"/>
        <v xml:space="preserve">Тонометрия  </v>
      </c>
      <c r="K90" s="36"/>
      <c r="L90" s="20" t="str">
        <f t="shared" si="10"/>
        <v>услуга</v>
      </c>
      <c r="M90" s="24">
        <f t="shared" si="11"/>
        <v>210</v>
      </c>
      <c r="N90" s="34"/>
      <c r="O90" s="20">
        <f t="shared" si="12"/>
        <v>1</v>
      </c>
      <c r="P90" s="21">
        <f t="shared" si="13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4"/>
      <c r="B91" s="9">
        <v>37</v>
      </c>
      <c r="C91" s="33" t="s">
        <v>65</v>
      </c>
      <c r="D91" s="11" t="s">
        <v>13</v>
      </c>
      <c r="E91" s="11">
        <v>110</v>
      </c>
      <c r="F91" s="12">
        <v>1</v>
      </c>
      <c r="G91" s="22">
        <f t="shared" si="7"/>
        <v>110</v>
      </c>
      <c r="H91" s="1"/>
      <c r="I91" s="18"/>
      <c r="J91" s="19" t="str">
        <f t="shared" si="9"/>
        <v>Цветоощущение</v>
      </c>
      <c r="K91" s="36"/>
      <c r="L91" s="20" t="str">
        <f t="shared" si="10"/>
        <v>услуга</v>
      </c>
      <c r="M91" s="24">
        <f t="shared" si="11"/>
        <v>110</v>
      </c>
      <c r="N91" s="34"/>
      <c r="O91" s="20">
        <f t="shared" si="12"/>
        <v>1</v>
      </c>
      <c r="P91" s="21">
        <f t="shared" si="13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8.25" x14ac:dyDescent="0.25">
      <c r="A92" s="4"/>
      <c r="B92" s="9">
        <v>38</v>
      </c>
      <c r="C92" s="33" t="s">
        <v>66</v>
      </c>
      <c r="D92" s="11" t="s">
        <v>13</v>
      </c>
      <c r="E92" s="11">
        <v>370</v>
      </c>
      <c r="F92" s="12">
        <v>1</v>
      </c>
      <c r="G92" s="22">
        <f t="shared" si="7"/>
        <v>370</v>
      </c>
      <c r="H92" s="1"/>
      <c r="I92" s="18"/>
      <c r="J92" s="19" t="str">
        <f t="shared" si="9"/>
        <v>Цитологическое исследование мазка (на атипичные клетки)</v>
      </c>
      <c r="K92" s="36"/>
      <c r="L92" s="20" t="str">
        <f t="shared" si="10"/>
        <v>услуга</v>
      </c>
      <c r="M92" s="24">
        <f t="shared" si="11"/>
        <v>370</v>
      </c>
      <c r="N92" s="34"/>
      <c r="O92" s="20">
        <f t="shared" si="12"/>
        <v>1</v>
      </c>
      <c r="P92" s="21">
        <f t="shared" si="13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thickBot="1" x14ac:dyDescent="0.3">
      <c r="A93" s="4"/>
      <c r="B93" s="9">
        <v>39</v>
      </c>
      <c r="C93" s="13" t="s">
        <v>67</v>
      </c>
      <c r="D93" s="11" t="s">
        <v>13</v>
      </c>
      <c r="E93" s="11">
        <v>310</v>
      </c>
      <c r="F93" s="12">
        <v>1</v>
      </c>
      <c r="G93" s="22">
        <f t="shared" si="7"/>
        <v>310</v>
      </c>
      <c r="H93" s="1"/>
      <c r="I93" s="18"/>
      <c r="J93" s="19" t="str">
        <f t="shared" si="9"/>
        <v>Электрокардиография</v>
      </c>
      <c r="K93" s="36"/>
      <c r="L93" s="20" t="str">
        <f t="shared" si="10"/>
        <v>услуга</v>
      </c>
      <c r="M93" s="24">
        <f t="shared" si="11"/>
        <v>310</v>
      </c>
      <c r="N93" s="34"/>
      <c r="O93" s="20">
        <f t="shared" si="12"/>
        <v>1</v>
      </c>
      <c r="P93" s="21">
        <f t="shared" si="13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1" customHeight="1" thickBot="1" x14ac:dyDescent="0.3">
      <c r="A94" s="4"/>
      <c r="B94" s="50" t="s">
        <v>6</v>
      </c>
      <c r="C94" s="51"/>
      <c r="D94" s="51"/>
      <c r="E94" s="51"/>
      <c r="F94" s="52"/>
      <c r="G94" s="15">
        <f>SUM(G55:G93)</f>
        <v>8610</v>
      </c>
      <c r="H94" s="1"/>
      <c r="I94" s="50" t="s">
        <v>6</v>
      </c>
      <c r="J94" s="51"/>
      <c r="K94" s="51"/>
      <c r="L94" s="51"/>
      <c r="M94" s="51"/>
      <c r="N94" s="51"/>
      <c r="O94" s="52"/>
      <c r="P94" s="15">
        <f>SUM(P55:P93)</f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x14ac:dyDescent="0.25">
      <c r="A95" s="4"/>
      <c r="B95" s="37" t="s">
        <v>11</v>
      </c>
      <c r="C95" s="38"/>
      <c r="D95" s="38"/>
      <c r="E95" s="38"/>
      <c r="F95" s="25">
        <v>0.2</v>
      </c>
      <c r="G95" s="16">
        <f>G94*F95</f>
        <v>1722</v>
      </c>
      <c r="H95" s="1"/>
      <c r="I95" s="37" t="s">
        <v>11</v>
      </c>
      <c r="J95" s="38"/>
      <c r="K95" s="38"/>
      <c r="L95" s="38"/>
      <c r="M95" s="38"/>
      <c r="N95" s="38"/>
      <c r="O95" s="25">
        <v>0.2</v>
      </c>
      <c r="P95" s="16">
        <f>P94*O95</f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thickBot="1" x14ac:dyDescent="0.3">
      <c r="A96" s="4"/>
      <c r="B96" s="39" t="s">
        <v>26</v>
      </c>
      <c r="C96" s="40"/>
      <c r="D96" s="40"/>
      <c r="E96" s="40"/>
      <c r="F96" s="41"/>
      <c r="G96" s="17">
        <f>G94+G95</f>
        <v>10332</v>
      </c>
      <c r="H96" s="1"/>
      <c r="I96" s="39" t="str">
        <f>B96</f>
        <v>ИТОГО с НДС, руб. за 2020 год</v>
      </c>
      <c r="J96" s="40"/>
      <c r="K96" s="40"/>
      <c r="L96" s="40"/>
      <c r="M96" s="40"/>
      <c r="N96" s="40"/>
      <c r="O96" s="41"/>
      <c r="P96" s="17">
        <f>P94+P95</f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9" spans="1:26" ht="15.75" thickBot="1" x14ac:dyDescent="0.3"/>
    <row r="100" spans="1:26" ht="32.25" customHeight="1" thickBot="1" x14ac:dyDescent="0.3">
      <c r="B100" s="42" t="s">
        <v>9</v>
      </c>
      <c r="C100" s="43"/>
      <c r="D100" s="44"/>
      <c r="E100" s="44"/>
      <c r="F100" s="45"/>
      <c r="G100" s="46"/>
      <c r="H100" s="3"/>
      <c r="I100" s="47" t="s">
        <v>3</v>
      </c>
      <c r="J100" s="48"/>
      <c r="K100" s="48"/>
      <c r="L100" s="48"/>
      <c r="M100" s="48"/>
      <c r="N100" s="48"/>
      <c r="O100" s="48"/>
      <c r="P100" s="49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4.75" x14ac:dyDescent="0.25">
      <c r="B101" s="5" t="s">
        <v>4</v>
      </c>
      <c r="C101" s="6" t="s">
        <v>0</v>
      </c>
      <c r="D101" s="6" t="s">
        <v>7</v>
      </c>
      <c r="E101" s="7" t="s">
        <v>22</v>
      </c>
      <c r="F101" s="7" t="s">
        <v>5</v>
      </c>
      <c r="G101" s="8" t="s">
        <v>25</v>
      </c>
      <c r="H101" s="1"/>
      <c r="I101" s="5" t="s">
        <v>4</v>
      </c>
      <c r="J101" s="6" t="s">
        <v>1</v>
      </c>
      <c r="K101" s="7" t="s">
        <v>10</v>
      </c>
      <c r="L101" s="6" t="s">
        <v>7</v>
      </c>
      <c r="M101" s="7" t="s">
        <v>23</v>
      </c>
      <c r="N101" s="7" t="s">
        <v>24</v>
      </c>
      <c r="O101" s="7" t="s">
        <v>5</v>
      </c>
      <c r="P101" s="8" t="str">
        <f>G101</f>
        <v>НМЦ по позиции продукции
(руб. без НДС), 2021 г.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5.5" x14ac:dyDescent="0.25">
      <c r="A102" s="4"/>
      <c r="B102" s="9">
        <v>1</v>
      </c>
      <c r="C102" s="10" t="s">
        <v>31</v>
      </c>
      <c r="D102" s="11" t="s">
        <v>13</v>
      </c>
      <c r="E102" s="11">
        <v>300</v>
      </c>
      <c r="F102" s="12">
        <v>1</v>
      </c>
      <c r="G102" s="22">
        <f>E102*F102</f>
        <v>300</v>
      </c>
      <c r="H102" s="1"/>
      <c r="I102" s="18">
        <f>B102</f>
        <v>1</v>
      </c>
      <c r="J102" s="19" t="str">
        <f>C102</f>
        <v>Осмотр врача акушера-гинеколога</v>
      </c>
      <c r="K102" s="14"/>
      <c r="L102" s="20" t="str">
        <f>D102</f>
        <v>услуга</v>
      </c>
      <c r="M102" s="24">
        <f>E102</f>
        <v>300</v>
      </c>
      <c r="N102" s="11"/>
      <c r="O102" s="20">
        <f>F102</f>
        <v>1</v>
      </c>
      <c r="P102" s="21">
        <f>N102*O102</f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5.5" x14ac:dyDescent="0.25">
      <c r="A103" s="4"/>
      <c r="B103" s="9">
        <v>2</v>
      </c>
      <c r="C103" s="10" t="s">
        <v>32</v>
      </c>
      <c r="D103" s="11" t="s">
        <v>13</v>
      </c>
      <c r="E103" s="11">
        <v>250</v>
      </c>
      <c r="F103" s="12">
        <v>1</v>
      </c>
      <c r="G103" s="22">
        <f t="shared" ref="G103:G140" si="14">E103*F103</f>
        <v>250</v>
      </c>
      <c r="H103" s="1"/>
      <c r="I103" s="18">
        <f t="shared" ref="I103:I110" si="15">B103</f>
        <v>2</v>
      </c>
      <c r="J103" s="19" t="str">
        <f t="shared" ref="J103:J140" si="16">C103</f>
        <v>Осмотр врача дерматовенеролога</v>
      </c>
      <c r="K103" s="14"/>
      <c r="L103" s="20" t="str">
        <f t="shared" ref="L103:L140" si="17">D103</f>
        <v>услуга</v>
      </c>
      <c r="M103" s="24">
        <f t="shared" ref="M103:M140" si="18">E103</f>
        <v>250</v>
      </c>
      <c r="N103" s="11"/>
      <c r="O103" s="20">
        <f t="shared" ref="O103:O140" si="19">F103</f>
        <v>1</v>
      </c>
      <c r="P103" s="21">
        <f t="shared" ref="P103:P140" si="20">N103*O103</f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4"/>
      <c r="B104" s="9">
        <v>3</v>
      </c>
      <c r="C104" s="10" t="s">
        <v>33</v>
      </c>
      <c r="D104" s="11" t="s">
        <v>13</v>
      </c>
      <c r="E104" s="11">
        <v>250</v>
      </c>
      <c r="F104" s="12">
        <v>1</v>
      </c>
      <c r="G104" s="22">
        <f t="shared" si="14"/>
        <v>250</v>
      </c>
      <c r="H104" s="1"/>
      <c r="I104" s="18">
        <f t="shared" si="15"/>
        <v>3</v>
      </c>
      <c r="J104" s="19" t="str">
        <f t="shared" si="16"/>
        <v>Осмотр врача нарколога</v>
      </c>
      <c r="K104" s="14"/>
      <c r="L104" s="20" t="str">
        <f t="shared" si="17"/>
        <v>услуга</v>
      </c>
      <c r="M104" s="24">
        <f t="shared" si="18"/>
        <v>250</v>
      </c>
      <c r="N104" s="11"/>
      <c r="O104" s="20">
        <f t="shared" si="19"/>
        <v>1</v>
      </c>
      <c r="P104" s="21">
        <f t="shared" si="20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4"/>
      <c r="B105" s="9">
        <v>4</v>
      </c>
      <c r="C105" s="10" t="s">
        <v>34</v>
      </c>
      <c r="D105" s="11" t="s">
        <v>13</v>
      </c>
      <c r="E105" s="11">
        <v>250</v>
      </c>
      <c r="F105" s="12">
        <v>1</v>
      </c>
      <c r="G105" s="22">
        <f t="shared" si="14"/>
        <v>250</v>
      </c>
      <c r="H105" s="1"/>
      <c r="I105" s="18">
        <f t="shared" si="15"/>
        <v>4</v>
      </c>
      <c r="J105" s="19" t="str">
        <f t="shared" si="16"/>
        <v>Осмотр врача навролога</v>
      </c>
      <c r="K105" s="14"/>
      <c r="L105" s="20" t="str">
        <f t="shared" si="17"/>
        <v>услуга</v>
      </c>
      <c r="M105" s="24">
        <f t="shared" si="18"/>
        <v>250</v>
      </c>
      <c r="N105" s="11"/>
      <c r="O105" s="20">
        <f t="shared" si="19"/>
        <v>1</v>
      </c>
      <c r="P105" s="21">
        <f t="shared" si="20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5.5" x14ac:dyDescent="0.25">
      <c r="A106" s="4"/>
      <c r="B106" s="9">
        <v>5</v>
      </c>
      <c r="C106" s="10" t="s">
        <v>35</v>
      </c>
      <c r="D106" s="11" t="s">
        <v>13</v>
      </c>
      <c r="E106" s="11">
        <v>250</v>
      </c>
      <c r="F106" s="12">
        <v>1</v>
      </c>
      <c r="G106" s="22">
        <f t="shared" si="14"/>
        <v>250</v>
      </c>
      <c r="H106" s="1"/>
      <c r="I106" s="18">
        <f t="shared" si="15"/>
        <v>5</v>
      </c>
      <c r="J106" s="19" t="str">
        <f t="shared" si="16"/>
        <v>Осмотр врача оториноларинголога</v>
      </c>
      <c r="K106" s="14"/>
      <c r="L106" s="20" t="str">
        <f t="shared" si="17"/>
        <v>услуга</v>
      </c>
      <c r="M106" s="24">
        <f t="shared" si="18"/>
        <v>250</v>
      </c>
      <c r="N106" s="11"/>
      <c r="O106" s="20">
        <f t="shared" si="19"/>
        <v>1</v>
      </c>
      <c r="P106" s="21">
        <f t="shared" si="20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5.5" x14ac:dyDescent="0.25">
      <c r="A107" s="4"/>
      <c r="B107" s="9">
        <v>6</v>
      </c>
      <c r="C107" s="10" t="s">
        <v>36</v>
      </c>
      <c r="D107" s="11" t="s">
        <v>13</v>
      </c>
      <c r="E107" s="11">
        <v>250</v>
      </c>
      <c r="F107" s="12">
        <v>1</v>
      </c>
      <c r="G107" s="22">
        <f t="shared" si="14"/>
        <v>250</v>
      </c>
      <c r="H107" s="1"/>
      <c r="I107" s="18">
        <f t="shared" si="15"/>
        <v>6</v>
      </c>
      <c r="J107" s="19" t="str">
        <f t="shared" si="16"/>
        <v>Осмотр врача офтальмолога</v>
      </c>
      <c r="K107" s="14"/>
      <c r="L107" s="20" t="str">
        <f t="shared" si="17"/>
        <v>услуга</v>
      </c>
      <c r="M107" s="24">
        <f t="shared" si="18"/>
        <v>250</v>
      </c>
      <c r="N107" s="11"/>
      <c r="O107" s="20">
        <f t="shared" si="19"/>
        <v>1</v>
      </c>
      <c r="P107" s="21">
        <f t="shared" si="20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5.5" x14ac:dyDescent="0.25">
      <c r="A108" s="4"/>
      <c r="B108" s="9">
        <v>7</v>
      </c>
      <c r="C108" s="10" t="s">
        <v>68</v>
      </c>
      <c r="D108" s="11" t="s">
        <v>13</v>
      </c>
      <c r="E108" s="11">
        <v>250</v>
      </c>
      <c r="F108" s="12">
        <v>1</v>
      </c>
      <c r="G108" s="22">
        <f t="shared" si="14"/>
        <v>250</v>
      </c>
      <c r="H108" s="1"/>
      <c r="I108" s="18">
        <f t="shared" si="15"/>
        <v>7</v>
      </c>
      <c r="J108" s="19" t="str">
        <f t="shared" si="16"/>
        <v>Заключение врача профпатолога</v>
      </c>
      <c r="K108" s="14"/>
      <c r="L108" s="20" t="str">
        <f t="shared" si="17"/>
        <v>услуга</v>
      </c>
      <c r="M108" s="24">
        <f t="shared" si="18"/>
        <v>250</v>
      </c>
      <c r="N108" s="11"/>
      <c r="O108" s="20">
        <f t="shared" si="19"/>
        <v>1</v>
      </c>
      <c r="P108" s="21">
        <f t="shared" si="20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4"/>
      <c r="B109" s="9">
        <v>8</v>
      </c>
      <c r="C109" s="10" t="s">
        <v>37</v>
      </c>
      <c r="D109" s="11" t="s">
        <v>13</v>
      </c>
      <c r="E109" s="11">
        <v>250</v>
      </c>
      <c r="F109" s="12">
        <v>1</v>
      </c>
      <c r="G109" s="22">
        <f t="shared" si="14"/>
        <v>250</v>
      </c>
      <c r="H109" s="1"/>
      <c r="I109" s="18">
        <f t="shared" si="15"/>
        <v>8</v>
      </c>
      <c r="J109" s="19" t="str">
        <f t="shared" si="16"/>
        <v xml:space="preserve">Осмотр врача психиатра </v>
      </c>
      <c r="K109" s="14"/>
      <c r="L109" s="20" t="str">
        <f t="shared" si="17"/>
        <v>услуга</v>
      </c>
      <c r="M109" s="24">
        <f t="shared" si="18"/>
        <v>250</v>
      </c>
      <c r="N109" s="11"/>
      <c r="O109" s="20">
        <f t="shared" si="19"/>
        <v>1</v>
      </c>
      <c r="P109" s="21">
        <f t="shared" si="20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4"/>
      <c r="B110" s="9">
        <v>9</v>
      </c>
      <c r="C110" s="10" t="s">
        <v>38</v>
      </c>
      <c r="D110" s="11" t="s">
        <v>13</v>
      </c>
      <c r="E110" s="11">
        <v>330</v>
      </c>
      <c r="F110" s="12">
        <v>1</v>
      </c>
      <c r="G110" s="22">
        <f t="shared" si="14"/>
        <v>330</v>
      </c>
      <c r="H110" s="1"/>
      <c r="I110" s="18">
        <f t="shared" si="15"/>
        <v>9</v>
      </c>
      <c r="J110" s="19" t="str">
        <f t="shared" si="16"/>
        <v>Осмотр врача стоматолога</v>
      </c>
      <c r="K110" s="14"/>
      <c r="L110" s="20" t="str">
        <f t="shared" si="17"/>
        <v>услуга</v>
      </c>
      <c r="M110" s="24">
        <f t="shared" si="18"/>
        <v>330</v>
      </c>
      <c r="N110" s="11"/>
      <c r="O110" s="20">
        <f t="shared" si="19"/>
        <v>1</v>
      </c>
      <c r="P110" s="21">
        <f t="shared" si="20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4"/>
      <c r="B111" s="9">
        <v>10</v>
      </c>
      <c r="C111" s="33" t="s">
        <v>39</v>
      </c>
      <c r="D111" s="11" t="s">
        <v>13</v>
      </c>
      <c r="E111" s="11">
        <v>250</v>
      </c>
      <c r="F111" s="12">
        <v>1</v>
      </c>
      <c r="G111" s="22">
        <f t="shared" si="14"/>
        <v>250</v>
      </c>
      <c r="H111" s="1"/>
      <c r="I111" s="18"/>
      <c r="J111" s="19" t="str">
        <f t="shared" si="16"/>
        <v>Осмотр врача терапевта</v>
      </c>
      <c r="K111" s="36"/>
      <c r="L111" s="20" t="str">
        <f t="shared" si="17"/>
        <v>услуга</v>
      </c>
      <c r="M111" s="24">
        <f t="shared" si="18"/>
        <v>250</v>
      </c>
      <c r="N111" s="34"/>
      <c r="O111" s="20">
        <f t="shared" si="19"/>
        <v>1</v>
      </c>
      <c r="P111" s="21">
        <f t="shared" si="20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4"/>
      <c r="B112" s="9">
        <v>11</v>
      </c>
      <c r="C112" s="33" t="s">
        <v>70</v>
      </c>
      <c r="D112" s="11" t="s">
        <v>13</v>
      </c>
      <c r="E112" s="11">
        <v>250</v>
      </c>
      <c r="F112" s="12">
        <v>1</v>
      </c>
      <c r="G112" s="22">
        <f t="shared" si="14"/>
        <v>250</v>
      </c>
      <c r="H112" s="1"/>
      <c r="I112" s="18"/>
      <c r="J112" s="19" t="str">
        <f t="shared" si="16"/>
        <v>Осмотр врача хирурга</v>
      </c>
      <c r="K112" s="36"/>
      <c r="L112" s="20" t="str">
        <f t="shared" si="17"/>
        <v>услуга</v>
      </c>
      <c r="M112" s="24">
        <f t="shared" si="18"/>
        <v>250</v>
      </c>
      <c r="N112" s="34"/>
      <c r="O112" s="20">
        <f t="shared" si="19"/>
        <v>1</v>
      </c>
      <c r="P112" s="21">
        <f t="shared" si="20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4"/>
      <c r="B113" s="9">
        <v>12</v>
      </c>
      <c r="C113" s="33" t="s">
        <v>40</v>
      </c>
      <c r="D113" s="11" t="s">
        <v>13</v>
      </c>
      <c r="E113" s="11">
        <v>140</v>
      </c>
      <c r="F113" s="12">
        <v>1</v>
      </c>
      <c r="G113" s="22">
        <f t="shared" si="14"/>
        <v>140</v>
      </c>
      <c r="H113" s="1"/>
      <c r="I113" s="18"/>
      <c r="J113" s="19" t="str">
        <f t="shared" si="16"/>
        <v xml:space="preserve">АЛТ    </v>
      </c>
      <c r="K113" s="36"/>
      <c r="L113" s="20" t="str">
        <f t="shared" si="17"/>
        <v>услуга</v>
      </c>
      <c r="M113" s="24">
        <f t="shared" si="18"/>
        <v>140</v>
      </c>
      <c r="N113" s="34"/>
      <c r="O113" s="20">
        <f t="shared" si="19"/>
        <v>1</v>
      </c>
      <c r="P113" s="21">
        <f t="shared" si="20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4"/>
      <c r="B114" s="9">
        <v>13</v>
      </c>
      <c r="C114" s="33" t="s">
        <v>41</v>
      </c>
      <c r="D114" s="11" t="s">
        <v>13</v>
      </c>
      <c r="E114" s="11">
        <v>140</v>
      </c>
      <c r="F114" s="12">
        <v>1</v>
      </c>
      <c r="G114" s="22">
        <f t="shared" si="14"/>
        <v>140</v>
      </c>
      <c r="H114" s="1"/>
      <c r="I114" s="18"/>
      <c r="J114" s="19" t="str">
        <f t="shared" si="16"/>
        <v>АСТ</v>
      </c>
      <c r="K114" s="36"/>
      <c r="L114" s="20" t="str">
        <f t="shared" si="17"/>
        <v>услуга</v>
      </c>
      <c r="M114" s="24">
        <f t="shared" si="18"/>
        <v>140</v>
      </c>
      <c r="N114" s="34"/>
      <c r="O114" s="20">
        <f t="shared" si="19"/>
        <v>1</v>
      </c>
      <c r="P114" s="21">
        <f t="shared" si="20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4"/>
      <c r="B115" s="9">
        <v>14</v>
      </c>
      <c r="C115" s="33" t="s">
        <v>42</v>
      </c>
      <c r="D115" s="11" t="s">
        <v>13</v>
      </c>
      <c r="E115" s="11">
        <v>390</v>
      </c>
      <c r="F115" s="12">
        <v>1</v>
      </c>
      <c r="G115" s="22">
        <f t="shared" si="14"/>
        <v>390</v>
      </c>
      <c r="H115" s="1"/>
      <c r="I115" s="18"/>
      <c r="J115" s="19" t="str">
        <f t="shared" si="16"/>
        <v>Аудиометрия</v>
      </c>
      <c r="K115" s="36"/>
      <c r="L115" s="20" t="str">
        <f t="shared" si="17"/>
        <v>услуга</v>
      </c>
      <c r="M115" s="24">
        <f t="shared" si="18"/>
        <v>390</v>
      </c>
      <c r="N115" s="34"/>
      <c r="O115" s="20">
        <f t="shared" si="19"/>
        <v>1</v>
      </c>
      <c r="P115" s="21">
        <f t="shared" si="20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8.25" x14ac:dyDescent="0.25">
      <c r="A116" s="4"/>
      <c r="B116" s="9">
        <v>15</v>
      </c>
      <c r="C116" s="33" t="s">
        <v>43</v>
      </c>
      <c r="D116" s="11" t="s">
        <v>13</v>
      </c>
      <c r="E116" s="11">
        <v>210</v>
      </c>
      <c r="F116" s="12">
        <v>1</v>
      </c>
      <c r="G116" s="22">
        <f t="shared" si="14"/>
        <v>210</v>
      </c>
      <c r="H116" s="1"/>
      <c r="I116" s="18"/>
      <c r="J116" s="19" t="str">
        <f t="shared" si="16"/>
        <v>Бактериологическое исследование мазка (на флору)</v>
      </c>
      <c r="K116" s="36"/>
      <c r="L116" s="20" t="str">
        <f t="shared" si="17"/>
        <v>услуга</v>
      </c>
      <c r="M116" s="24">
        <f t="shared" si="18"/>
        <v>210</v>
      </c>
      <c r="N116" s="34"/>
      <c r="O116" s="20">
        <f t="shared" si="19"/>
        <v>1</v>
      </c>
      <c r="P116" s="21">
        <f t="shared" si="20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4"/>
      <c r="B117" s="9">
        <v>16</v>
      </c>
      <c r="C117" s="33" t="s">
        <v>44</v>
      </c>
      <c r="D117" s="11" t="s">
        <v>13</v>
      </c>
      <c r="E117" s="11">
        <v>220</v>
      </c>
      <c r="F117" s="12">
        <v>1</v>
      </c>
      <c r="G117" s="22">
        <f t="shared" si="14"/>
        <v>220</v>
      </c>
      <c r="H117" s="1"/>
      <c r="I117" s="18"/>
      <c r="J117" s="19" t="str">
        <f t="shared" si="16"/>
        <v>Билирубин</v>
      </c>
      <c r="K117" s="36"/>
      <c r="L117" s="20" t="str">
        <f t="shared" si="17"/>
        <v>услуга</v>
      </c>
      <c r="M117" s="24">
        <f t="shared" si="18"/>
        <v>220</v>
      </c>
      <c r="N117" s="34"/>
      <c r="O117" s="20">
        <f t="shared" si="19"/>
        <v>1</v>
      </c>
      <c r="P117" s="21">
        <f t="shared" si="20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5">
      <c r="A118" s="4"/>
      <c r="B118" s="9">
        <v>17</v>
      </c>
      <c r="C118" s="33" t="s">
        <v>45</v>
      </c>
      <c r="D118" s="11" t="s">
        <v>13</v>
      </c>
      <c r="E118" s="11">
        <v>120</v>
      </c>
      <c r="F118" s="12">
        <v>1</v>
      </c>
      <c r="G118" s="22">
        <f t="shared" si="14"/>
        <v>120</v>
      </c>
      <c r="H118" s="1"/>
      <c r="I118" s="18"/>
      <c r="J118" s="19" t="str">
        <f t="shared" si="16"/>
        <v>Биомикроскопия сред глаза</v>
      </c>
      <c r="K118" s="36"/>
      <c r="L118" s="20" t="str">
        <f t="shared" si="17"/>
        <v>услуга</v>
      </c>
      <c r="M118" s="24">
        <f t="shared" si="18"/>
        <v>120</v>
      </c>
      <c r="N118" s="34"/>
      <c r="O118" s="20">
        <f t="shared" si="19"/>
        <v>1</v>
      </c>
      <c r="P118" s="21">
        <f t="shared" si="20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8.25" x14ac:dyDescent="0.25">
      <c r="A119" s="4"/>
      <c r="B119" s="9">
        <v>18</v>
      </c>
      <c r="C119" s="33" t="s">
        <v>46</v>
      </c>
      <c r="D119" s="11" t="s">
        <v>13</v>
      </c>
      <c r="E119" s="11">
        <v>180</v>
      </c>
      <c r="F119" s="12">
        <v>1</v>
      </c>
      <c r="G119" s="22">
        <f t="shared" si="14"/>
        <v>180</v>
      </c>
      <c r="H119" s="1"/>
      <c r="I119" s="18"/>
      <c r="J119" s="19" t="str">
        <f t="shared" si="16"/>
        <v>Биохимический скрининг (содержание в сыворотке крови глюкозы)</v>
      </c>
      <c r="K119" s="36"/>
      <c r="L119" s="20" t="str">
        <f t="shared" si="17"/>
        <v>услуга</v>
      </c>
      <c r="M119" s="24">
        <f t="shared" si="18"/>
        <v>180</v>
      </c>
      <c r="N119" s="34"/>
      <c r="O119" s="20">
        <f t="shared" si="19"/>
        <v>1</v>
      </c>
      <c r="P119" s="21">
        <f t="shared" si="20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8.25" x14ac:dyDescent="0.25">
      <c r="A120" s="4"/>
      <c r="B120" s="9">
        <v>19</v>
      </c>
      <c r="C120" s="33" t="s">
        <v>47</v>
      </c>
      <c r="D120" s="11" t="s">
        <v>13</v>
      </c>
      <c r="E120" s="11">
        <v>240</v>
      </c>
      <c r="F120" s="12">
        <v>1</v>
      </c>
      <c r="G120" s="22">
        <f t="shared" si="14"/>
        <v>240</v>
      </c>
      <c r="H120" s="1"/>
      <c r="I120" s="18"/>
      <c r="J120" s="19" t="str">
        <f t="shared" si="16"/>
        <v>Биохимический скрининг (содержание в сыворотке крови холестерина</v>
      </c>
      <c r="K120" s="36"/>
      <c r="L120" s="20" t="str">
        <f t="shared" si="17"/>
        <v>услуга</v>
      </c>
      <c r="M120" s="24">
        <f t="shared" si="18"/>
        <v>240</v>
      </c>
      <c r="N120" s="34"/>
      <c r="O120" s="20">
        <f t="shared" si="19"/>
        <v>1</v>
      </c>
      <c r="P120" s="21">
        <f t="shared" si="20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4"/>
      <c r="B121" s="9">
        <v>20</v>
      </c>
      <c r="C121" s="33" t="s">
        <v>48</v>
      </c>
      <c r="D121" s="11" t="s">
        <v>13</v>
      </c>
      <c r="E121" s="11">
        <v>150</v>
      </c>
      <c r="F121" s="12">
        <v>1</v>
      </c>
      <c r="G121" s="22">
        <f t="shared" si="14"/>
        <v>150</v>
      </c>
      <c r="H121" s="1"/>
      <c r="I121" s="18"/>
      <c r="J121" s="19" t="str">
        <f t="shared" si="16"/>
        <v>Динамометрия</v>
      </c>
      <c r="K121" s="36"/>
      <c r="L121" s="20" t="str">
        <f t="shared" si="17"/>
        <v>услуга</v>
      </c>
      <c r="M121" s="24">
        <f t="shared" si="18"/>
        <v>150</v>
      </c>
      <c r="N121" s="34"/>
      <c r="O121" s="20">
        <f t="shared" si="19"/>
        <v>1</v>
      </c>
      <c r="P121" s="21">
        <f t="shared" si="20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5.5" x14ac:dyDescent="0.25">
      <c r="A122" s="4"/>
      <c r="B122" s="9">
        <v>21</v>
      </c>
      <c r="C122" s="33" t="s">
        <v>49</v>
      </c>
      <c r="D122" s="11" t="s">
        <v>13</v>
      </c>
      <c r="E122" s="11">
        <v>120</v>
      </c>
      <c r="F122" s="12">
        <v>1</v>
      </c>
      <c r="G122" s="22">
        <f t="shared" si="14"/>
        <v>120</v>
      </c>
      <c r="H122" s="1"/>
      <c r="I122" s="18"/>
      <c r="J122" s="19" t="str">
        <f t="shared" si="16"/>
        <v>Исследование бинокулярного зрения</v>
      </c>
      <c r="K122" s="36"/>
      <c r="L122" s="20" t="str">
        <f t="shared" si="17"/>
        <v>услуга</v>
      </c>
      <c r="M122" s="24">
        <f t="shared" si="18"/>
        <v>120</v>
      </c>
      <c r="N122" s="34"/>
      <c r="O122" s="20">
        <f t="shared" si="19"/>
        <v>1</v>
      </c>
      <c r="P122" s="21">
        <f t="shared" si="20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8.25" x14ac:dyDescent="0.25">
      <c r="A123" s="4"/>
      <c r="B123" s="9">
        <v>22</v>
      </c>
      <c r="C123" s="33" t="s">
        <v>50</v>
      </c>
      <c r="D123" s="11" t="s">
        <v>13</v>
      </c>
      <c r="E123" s="11">
        <v>170</v>
      </c>
      <c r="F123" s="12">
        <v>1</v>
      </c>
      <c r="G123" s="22">
        <f t="shared" si="14"/>
        <v>170</v>
      </c>
      <c r="H123" s="1"/>
      <c r="I123" s="18"/>
      <c r="J123" s="19" t="str">
        <f t="shared" si="16"/>
        <v>Исследование вестибулярного анализатора</v>
      </c>
      <c r="K123" s="36"/>
      <c r="L123" s="20" t="str">
        <f t="shared" si="17"/>
        <v>услуга</v>
      </c>
      <c r="M123" s="24">
        <f t="shared" si="18"/>
        <v>170</v>
      </c>
      <c r="N123" s="34"/>
      <c r="O123" s="20">
        <f t="shared" si="19"/>
        <v>1</v>
      </c>
      <c r="P123" s="21">
        <f t="shared" si="20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5">
      <c r="A124" s="4"/>
      <c r="B124" s="9">
        <v>23</v>
      </c>
      <c r="C124" s="33" t="s">
        <v>51</v>
      </c>
      <c r="D124" s="11" t="s">
        <v>13</v>
      </c>
      <c r="E124" s="11">
        <v>350</v>
      </c>
      <c r="F124" s="12">
        <v>1</v>
      </c>
      <c r="G124" s="22">
        <f t="shared" si="14"/>
        <v>350</v>
      </c>
      <c r="H124" s="1"/>
      <c r="I124" s="18"/>
      <c r="J124" s="19" t="str">
        <f t="shared" si="16"/>
        <v>Клинический анализ крови</v>
      </c>
      <c r="K124" s="36"/>
      <c r="L124" s="20" t="str">
        <f t="shared" si="17"/>
        <v>услуга</v>
      </c>
      <c r="M124" s="24">
        <f t="shared" si="18"/>
        <v>350</v>
      </c>
      <c r="N124" s="34"/>
      <c r="O124" s="20">
        <f t="shared" si="19"/>
        <v>1</v>
      </c>
      <c r="P124" s="21">
        <f t="shared" si="20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4"/>
      <c r="B125" s="9">
        <v>24</v>
      </c>
      <c r="C125" s="33" t="s">
        <v>52</v>
      </c>
      <c r="D125" s="11" t="s">
        <v>13</v>
      </c>
      <c r="E125" s="11">
        <v>290</v>
      </c>
      <c r="F125" s="12">
        <v>1</v>
      </c>
      <c r="G125" s="22">
        <f t="shared" si="14"/>
        <v>290</v>
      </c>
      <c r="H125" s="1"/>
      <c r="I125" s="18"/>
      <c r="J125" s="19" t="str">
        <f t="shared" si="16"/>
        <v>Клинический анализ мочи</v>
      </c>
      <c r="K125" s="36"/>
      <c r="L125" s="20" t="str">
        <f t="shared" si="17"/>
        <v>услуга</v>
      </c>
      <c r="M125" s="24">
        <f t="shared" si="18"/>
        <v>290</v>
      </c>
      <c r="N125" s="34"/>
      <c r="O125" s="20">
        <f t="shared" si="19"/>
        <v>1</v>
      </c>
      <c r="P125" s="21">
        <f t="shared" si="20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5.5" x14ac:dyDescent="0.25">
      <c r="A126" s="4"/>
      <c r="B126" s="9">
        <v>25</v>
      </c>
      <c r="C126" s="33" t="s">
        <v>53</v>
      </c>
      <c r="D126" s="11" t="s">
        <v>13</v>
      </c>
      <c r="E126" s="11">
        <v>520</v>
      </c>
      <c r="F126" s="12">
        <v>1</v>
      </c>
      <c r="G126" s="22">
        <f t="shared" si="14"/>
        <v>520</v>
      </c>
      <c r="H126" s="1"/>
      <c r="I126" s="18"/>
      <c r="J126" s="19" t="str">
        <f t="shared" si="16"/>
        <v>Маммография или УЗИ молочных желез</v>
      </c>
      <c r="K126" s="36"/>
      <c r="L126" s="20" t="str">
        <f t="shared" si="17"/>
        <v>услуга</v>
      </c>
      <c r="M126" s="24">
        <f t="shared" si="18"/>
        <v>520</v>
      </c>
      <c r="N126" s="34"/>
      <c r="O126" s="20">
        <f t="shared" si="19"/>
        <v>1</v>
      </c>
      <c r="P126" s="21">
        <f t="shared" si="20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5">
      <c r="A127" s="4"/>
      <c r="B127" s="9">
        <v>26</v>
      </c>
      <c r="C127" s="33" t="s">
        <v>54</v>
      </c>
      <c r="D127" s="11" t="s">
        <v>13</v>
      </c>
      <c r="E127" s="11">
        <v>120</v>
      </c>
      <c r="F127" s="12">
        <v>1</v>
      </c>
      <c r="G127" s="22">
        <f t="shared" si="14"/>
        <v>120</v>
      </c>
      <c r="H127" s="1"/>
      <c r="I127" s="18"/>
      <c r="J127" s="19" t="str">
        <f t="shared" si="16"/>
        <v>Объем аккомодации</v>
      </c>
      <c r="K127" s="36"/>
      <c r="L127" s="20" t="str">
        <f t="shared" si="17"/>
        <v>услуга</v>
      </c>
      <c r="M127" s="24">
        <f t="shared" si="18"/>
        <v>120</v>
      </c>
      <c r="N127" s="34"/>
      <c r="O127" s="20">
        <f t="shared" si="19"/>
        <v>1</v>
      </c>
      <c r="P127" s="21">
        <f t="shared" si="20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4"/>
      <c r="B128" s="9">
        <v>27</v>
      </c>
      <c r="C128" s="33" t="s">
        <v>55</v>
      </c>
      <c r="D128" s="11" t="s">
        <v>13</v>
      </c>
      <c r="E128" s="11">
        <v>120</v>
      </c>
      <c r="F128" s="12">
        <v>1</v>
      </c>
      <c r="G128" s="22">
        <f t="shared" si="14"/>
        <v>120</v>
      </c>
      <c r="H128" s="1"/>
      <c r="I128" s="18"/>
      <c r="J128" s="19" t="str">
        <f t="shared" si="16"/>
        <v xml:space="preserve">Острота зрения       </v>
      </c>
      <c r="K128" s="36"/>
      <c r="L128" s="20" t="str">
        <f t="shared" si="17"/>
        <v>услуга</v>
      </c>
      <c r="M128" s="24">
        <f t="shared" si="18"/>
        <v>120</v>
      </c>
      <c r="N128" s="34"/>
      <c r="O128" s="20">
        <f t="shared" si="19"/>
        <v>1</v>
      </c>
      <c r="P128" s="21">
        <f t="shared" si="20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5.5" x14ac:dyDescent="0.25">
      <c r="A129" s="4"/>
      <c r="B129" s="9">
        <v>28</v>
      </c>
      <c r="C129" s="33" t="s">
        <v>56</v>
      </c>
      <c r="D129" s="11" t="s">
        <v>13</v>
      </c>
      <c r="E129" s="11">
        <v>120</v>
      </c>
      <c r="F129" s="12">
        <v>1</v>
      </c>
      <c r="G129" s="22">
        <f t="shared" si="14"/>
        <v>120</v>
      </c>
      <c r="H129" s="1"/>
      <c r="I129" s="18"/>
      <c r="J129" s="19" t="str">
        <f t="shared" si="16"/>
        <v>Офтальмоскопия глазного дна</v>
      </c>
      <c r="K129" s="36"/>
      <c r="L129" s="20" t="str">
        <f t="shared" si="17"/>
        <v>услуга</v>
      </c>
      <c r="M129" s="24">
        <f t="shared" si="18"/>
        <v>120</v>
      </c>
      <c r="N129" s="34"/>
      <c r="O129" s="20">
        <f t="shared" si="19"/>
        <v>1</v>
      </c>
      <c r="P129" s="21">
        <f t="shared" si="20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5">
      <c r="A130" s="4"/>
      <c r="B130" s="9">
        <v>29</v>
      </c>
      <c r="C130" s="33" t="s">
        <v>57</v>
      </c>
      <c r="D130" s="11" t="s">
        <v>13</v>
      </c>
      <c r="E130" s="11">
        <v>120</v>
      </c>
      <c r="F130" s="12">
        <v>1</v>
      </c>
      <c r="G130" s="22">
        <f t="shared" si="14"/>
        <v>120</v>
      </c>
      <c r="H130" s="1"/>
      <c r="I130" s="18"/>
      <c r="J130" s="19" t="str">
        <f t="shared" si="16"/>
        <v>Офтальмотонометрия</v>
      </c>
      <c r="K130" s="36"/>
      <c r="L130" s="20" t="str">
        <f t="shared" si="17"/>
        <v>услуга</v>
      </c>
      <c r="M130" s="24">
        <f t="shared" si="18"/>
        <v>120</v>
      </c>
      <c r="N130" s="34"/>
      <c r="O130" s="20">
        <f t="shared" si="19"/>
        <v>1</v>
      </c>
      <c r="P130" s="21">
        <f t="shared" si="20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4"/>
      <c r="B131" s="9">
        <v>30</v>
      </c>
      <c r="C131" s="33" t="s">
        <v>58</v>
      </c>
      <c r="D131" s="11" t="s">
        <v>13</v>
      </c>
      <c r="E131" s="11">
        <v>360</v>
      </c>
      <c r="F131" s="12">
        <v>1</v>
      </c>
      <c r="G131" s="22">
        <f t="shared" si="14"/>
        <v>360</v>
      </c>
      <c r="H131" s="1"/>
      <c r="I131" s="18"/>
      <c r="J131" s="19" t="str">
        <f t="shared" si="16"/>
        <v xml:space="preserve">Паллестезиометрия </v>
      </c>
      <c r="K131" s="36"/>
      <c r="L131" s="20" t="str">
        <f t="shared" si="17"/>
        <v>услуга</v>
      </c>
      <c r="M131" s="24">
        <f t="shared" si="18"/>
        <v>360</v>
      </c>
      <c r="N131" s="34"/>
      <c r="O131" s="20">
        <f t="shared" si="19"/>
        <v>1</v>
      </c>
      <c r="P131" s="21">
        <f t="shared" si="20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4"/>
      <c r="B132" s="9">
        <v>31</v>
      </c>
      <c r="C132" s="33" t="s">
        <v>59</v>
      </c>
      <c r="D132" s="11" t="s">
        <v>13</v>
      </c>
      <c r="E132" s="11">
        <v>140</v>
      </c>
      <c r="F132" s="12">
        <v>1</v>
      </c>
      <c r="G132" s="22">
        <f t="shared" si="14"/>
        <v>140</v>
      </c>
      <c r="H132" s="1"/>
      <c r="I132" s="18"/>
      <c r="J132" s="19" t="str">
        <f t="shared" si="16"/>
        <v>Поля зрения</v>
      </c>
      <c r="K132" s="36"/>
      <c r="L132" s="20" t="str">
        <f t="shared" si="17"/>
        <v>услуга</v>
      </c>
      <c r="M132" s="24">
        <f t="shared" si="18"/>
        <v>140</v>
      </c>
      <c r="N132" s="34"/>
      <c r="O132" s="20">
        <f t="shared" si="19"/>
        <v>1</v>
      </c>
      <c r="P132" s="21">
        <f t="shared" si="20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5">
      <c r="A133" s="4"/>
      <c r="B133" s="9">
        <v>32</v>
      </c>
      <c r="C133" s="33" t="s">
        <v>60</v>
      </c>
      <c r="D133" s="11" t="s">
        <v>13</v>
      </c>
      <c r="E133" s="11">
        <v>320</v>
      </c>
      <c r="F133" s="12">
        <v>1</v>
      </c>
      <c r="G133" s="22">
        <f t="shared" si="14"/>
        <v>320</v>
      </c>
      <c r="H133" s="1"/>
      <c r="I133" s="18"/>
      <c r="J133" s="19" t="str">
        <f t="shared" si="16"/>
        <v>Ретикулоциты</v>
      </c>
      <c r="K133" s="36"/>
      <c r="L133" s="20" t="str">
        <f t="shared" si="17"/>
        <v>услуга</v>
      </c>
      <c r="M133" s="24">
        <f t="shared" si="18"/>
        <v>320</v>
      </c>
      <c r="N133" s="34"/>
      <c r="O133" s="20">
        <f t="shared" si="19"/>
        <v>1</v>
      </c>
      <c r="P133" s="21">
        <f t="shared" si="20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4"/>
      <c r="B134" s="9">
        <v>33</v>
      </c>
      <c r="C134" s="33" t="s">
        <v>61</v>
      </c>
      <c r="D134" s="11" t="s">
        <v>13</v>
      </c>
      <c r="E134" s="11">
        <v>120</v>
      </c>
      <c r="F134" s="12">
        <v>1</v>
      </c>
      <c r="G134" s="22">
        <f t="shared" si="14"/>
        <v>120</v>
      </c>
      <c r="H134" s="1"/>
      <c r="I134" s="18"/>
      <c r="J134" s="19" t="str">
        <f t="shared" si="16"/>
        <v>Рефрактометрия</v>
      </c>
      <c r="K134" s="36"/>
      <c r="L134" s="20" t="str">
        <f t="shared" si="17"/>
        <v>услуга</v>
      </c>
      <c r="M134" s="24">
        <f t="shared" si="18"/>
        <v>120</v>
      </c>
      <c r="N134" s="34"/>
      <c r="O134" s="20">
        <f t="shared" si="19"/>
        <v>1</v>
      </c>
      <c r="P134" s="21">
        <f t="shared" si="20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4"/>
      <c r="B135" s="9">
        <v>34</v>
      </c>
      <c r="C135" s="33" t="s">
        <v>62</v>
      </c>
      <c r="D135" s="11" t="s">
        <v>13</v>
      </c>
      <c r="E135" s="11">
        <v>120</v>
      </c>
      <c r="F135" s="12">
        <v>1</v>
      </c>
      <c r="G135" s="22">
        <f t="shared" si="14"/>
        <v>120</v>
      </c>
      <c r="H135" s="1"/>
      <c r="I135" s="18"/>
      <c r="J135" s="19" t="str">
        <f t="shared" si="16"/>
        <v xml:space="preserve">Скиаскопия  </v>
      </c>
      <c r="K135" s="36"/>
      <c r="L135" s="20" t="str">
        <f t="shared" si="17"/>
        <v>услуга</v>
      </c>
      <c r="M135" s="24">
        <f t="shared" si="18"/>
        <v>120</v>
      </c>
      <c r="N135" s="34"/>
      <c r="O135" s="20">
        <f t="shared" si="19"/>
        <v>1</v>
      </c>
      <c r="P135" s="21">
        <f t="shared" si="20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4"/>
      <c r="B136" s="9">
        <v>35</v>
      </c>
      <c r="C136" s="33" t="s">
        <v>63</v>
      </c>
      <c r="D136" s="11" t="s">
        <v>13</v>
      </c>
      <c r="E136" s="11">
        <v>310</v>
      </c>
      <c r="F136" s="12">
        <v>1</v>
      </c>
      <c r="G136" s="22">
        <f t="shared" si="14"/>
        <v>310</v>
      </c>
      <c r="H136" s="1"/>
      <c r="I136" s="18"/>
      <c r="J136" s="19" t="str">
        <f t="shared" si="16"/>
        <v>Спирометрия</v>
      </c>
      <c r="K136" s="36"/>
      <c r="L136" s="20" t="str">
        <f t="shared" si="17"/>
        <v>услуга</v>
      </c>
      <c r="M136" s="24">
        <f t="shared" si="18"/>
        <v>310</v>
      </c>
      <c r="N136" s="34"/>
      <c r="O136" s="20">
        <f t="shared" si="19"/>
        <v>1</v>
      </c>
      <c r="P136" s="21">
        <f t="shared" si="20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5">
      <c r="A137" s="4"/>
      <c r="B137" s="9">
        <v>36</v>
      </c>
      <c r="C137" s="33" t="s">
        <v>64</v>
      </c>
      <c r="D137" s="11" t="s">
        <v>13</v>
      </c>
      <c r="E137" s="11">
        <v>220</v>
      </c>
      <c r="F137" s="12">
        <v>1</v>
      </c>
      <c r="G137" s="22">
        <f t="shared" si="14"/>
        <v>220</v>
      </c>
      <c r="H137" s="1"/>
      <c r="I137" s="18"/>
      <c r="J137" s="19" t="str">
        <f t="shared" si="16"/>
        <v xml:space="preserve">Тонометрия  </v>
      </c>
      <c r="K137" s="36"/>
      <c r="L137" s="20" t="str">
        <f t="shared" si="17"/>
        <v>услуга</v>
      </c>
      <c r="M137" s="24">
        <f t="shared" si="18"/>
        <v>220</v>
      </c>
      <c r="N137" s="34"/>
      <c r="O137" s="20">
        <f t="shared" si="19"/>
        <v>1</v>
      </c>
      <c r="P137" s="21">
        <f t="shared" si="20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4"/>
      <c r="B138" s="9">
        <v>37</v>
      </c>
      <c r="C138" s="33" t="s">
        <v>65</v>
      </c>
      <c r="D138" s="11" t="s">
        <v>13</v>
      </c>
      <c r="E138" s="11">
        <v>120</v>
      </c>
      <c r="F138" s="12">
        <v>1</v>
      </c>
      <c r="G138" s="22">
        <f t="shared" si="14"/>
        <v>120</v>
      </c>
      <c r="H138" s="1"/>
      <c r="I138" s="18"/>
      <c r="J138" s="19" t="str">
        <f t="shared" si="16"/>
        <v>Цветоощущение</v>
      </c>
      <c r="K138" s="36"/>
      <c r="L138" s="20" t="str">
        <f t="shared" si="17"/>
        <v>услуга</v>
      </c>
      <c r="M138" s="24">
        <f t="shared" si="18"/>
        <v>120</v>
      </c>
      <c r="N138" s="34"/>
      <c r="O138" s="20">
        <f t="shared" si="19"/>
        <v>1</v>
      </c>
      <c r="P138" s="21">
        <f t="shared" si="20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8.25" x14ac:dyDescent="0.25">
      <c r="A139" s="4"/>
      <c r="B139" s="9">
        <v>38</v>
      </c>
      <c r="C139" s="33" t="s">
        <v>66</v>
      </c>
      <c r="D139" s="11" t="s">
        <v>13</v>
      </c>
      <c r="E139" s="11">
        <v>380</v>
      </c>
      <c r="F139" s="12">
        <v>1</v>
      </c>
      <c r="G139" s="22">
        <f t="shared" si="14"/>
        <v>380</v>
      </c>
      <c r="H139" s="1"/>
      <c r="I139" s="18"/>
      <c r="J139" s="19" t="str">
        <f t="shared" si="16"/>
        <v>Цитологическое исследование мазка (на атипичные клетки)</v>
      </c>
      <c r="K139" s="36"/>
      <c r="L139" s="20" t="str">
        <f t="shared" si="17"/>
        <v>услуга</v>
      </c>
      <c r="M139" s="24">
        <f t="shared" si="18"/>
        <v>380</v>
      </c>
      <c r="N139" s="34"/>
      <c r="O139" s="20">
        <f t="shared" si="19"/>
        <v>1</v>
      </c>
      <c r="P139" s="21">
        <f t="shared" si="20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thickBot="1" x14ac:dyDescent="0.3">
      <c r="A140" s="4"/>
      <c r="B140" s="9">
        <v>39</v>
      </c>
      <c r="C140" s="13" t="s">
        <v>67</v>
      </c>
      <c r="D140" s="11" t="s">
        <v>13</v>
      </c>
      <c r="E140" s="11">
        <v>330</v>
      </c>
      <c r="F140" s="12">
        <v>1</v>
      </c>
      <c r="G140" s="22">
        <f t="shared" si="14"/>
        <v>330</v>
      </c>
      <c r="H140" s="1"/>
      <c r="I140" s="18"/>
      <c r="J140" s="19" t="str">
        <f t="shared" si="16"/>
        <v>Электрокардиография</v>
      </c>
      <c r="K140" s="36"/>
      <c r="L140" s="20" t="str">
        <f t="shared" si="17"/>
        <v>услуга</v>
      </c>
      <c r="M140" s="24">
        <f t="shared" si="18"/>
        <v>330</v>
      </c>
      <c r="N140" s="34"/>
      <c r="O140" s="20">
        <f t="shared" si="19"/>
        <v>1</v>
      </c>
      <c r="P140" s="21">
        <f t="shared" si="20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1" customHeight="1" thickBot="1" x14ac:dyDescent="0.3">
      <c r="A141" s="4"/>
      <c r="B141" s="50" t="s">
        <v>6</v>
      </c>
      <c r="C141" s="51"/>
      <c r="D141" s="51"/>
      <c r="E141" s="51"/>
      <c r="F141" s="52"/>
      <c r="G141" s="15">
        <f>SUM(G102:G140)</f>
        <v>9020</v>
      </c>
      <c r="H141" s="1"/>
      <c r="I141" s="50" t="s">
        <v>6</v>
      </c>
      <c r="J141" s="51"/>
      <c r="K141" s="51"/>
      <c r="L141" s="51"/>
      <c r="M141" s="51"/>
      <c r="N141" s="51"/>
      <c r="O141" s="52"/>
      <c r="P141" s="15">
        <f>SUM(P102:P140)</f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5">
      <c r="A142" s="4"/>
      <c r="B142" s="37" t="s">
        <v>11</v>
      </c>
      <c r="C142" s="38"/>
      <c r="D142" s="38"/>
      <c r="E142" s="38"/>
      <c r="F142" s="25">
        <v>0.2</v>
      </c>
      <c r="G142" s="16">
        <f>G141*F142</f>
        <v>1804</v>
      </c>
      <c r="H142" s="1"/>
      <c r="I142" s="37" t="s">
        <v>11</v>
      </c>
      <c r="J142" s="38"/>
      <c r="K142" s="38"/>
      <c r="L142" s="38"/>
      <c r="M142" s="38"/>
      <c r="N142" s="38"/>
      <c r="O142" s="25">
        <v>0.2</v>
      </c>
      <c r="P142" s="16">
        <f>P141*O142</f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thickBot="1" x14ac:dyDescent="0.3">
      <c r="A143" s="4"/>
      <c r="B143" s="39" t="s">
        <v>27</v>
      </c>
      <c r="C143" s="40"/>
      <c r="D143" s="40"/>
      <c r="E143" s="40"/>
      <c r="F143" s="41"/>
      <c r="G143" s="17">
        <f>G141+G142</f>
        <v>10824</v>
      </c>
      <c r="H143" s="1"/>
      <c r="I143" s="39" t="str">
        <f>B143</f>
        <v>ИТОГО с НДС, руб. за 2021 год</v>
      </c>
      <c r="J143" s="40"/>
      <c r="K143" s="40"/>
      <c r="L143" s="40"/>
      <c r="M143" s="40"/>
      <c r="N143" s="40"/>
      <c r="O143" s="41"/>
      <c r="P143" s="17">
        <f>P141+P142</f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5" spans="2:16" ht="15.75" thickBot="1" x14ac:dyDescent="0.3"/>
    <row r="146" spans="2:16" ht="15.75" customHeight="1" thickBot="1" x14ac:dyDescent="0.3">
      <c r="B146" s="54" t="s">
        <v>29</v>
      </c>
      <c r="C146" s="55"/>
      <c r="D146" s="55"/>
      <c r="E146" s="55"/>
      <c r="F146" s="56"/>
      <c r="G146" s="27">
        <f>G141+G94+G47</f>
        <v>25845</v>
      </c>
      <c r="H146" s="28"/>
      <c r="I146" s="54" t="str">
        <f>B146</f>
        <v>ИТОГО без НДС, руб. за 2019-2021 года</v>
      </c>
      <c r="J146" s="55"/>
      <c r="K146" s="55"/>
      <c r="L146" s="55"/>
      <c r="M146" s="55"/>
      <c r="N146" s="55"/>
      <c r="O146" s="56"/>
      <c r="P146" s="29">
        <f>P141+P94+P47</f>
        <v>0</v>
      </c>
    </row>
    <row r="147" spans="2:16" ht="15" customHeight="1" x14ac:dyDescent="0.25">
      <c r="B147" s="57" t="s">
        <v>30</v>
      </c>
      <c r="C147" s="58"/>
      <c r="D147" s="58"/>
      <c r="E147" s="58"/>
      <c r="F147" s="30">
        <v>0.2</v>
      </c>
      <c r="G147" s="27">
        <f>G142+G95+G48</f>
        <v>5169</v>
      </c>
      <c r="H147" s="28"/>
      <c r="I147" s="57" t="str">
        <f>B147</f>
        <v>Кроме того, НДС, руб. за 2019-2021 года</v>
      </c>
      <c r="J147" s="58"/>
      <c r="K147" s="58"/>
      <c r="L147" s="58"/>
      <c r="M147" s="58"/>
      <c r="N147" s="58"/>
      <c r="O147" s="30">
        <v>0.2</v>
      </c>
      <c r="P147" s="31">
        <f>P142+P95+P48</f>
        <v>0</v>
      </c>
    </row>
    <row r="148" spans="2:16" ht="15.75" customHeight="1" thickBot="1" x14ac:dyDescent="0.3">
      <c r="B148" s="59" t="s">
        <v>28</v>
      </c>
      <c r="C148" s="60"/>
      <c r="D148" s="60"/>
      <c r="E148" s="60"/>
      <c r="F148" s="61"/>
      <c r="G148" s="27">
        <f>G143+G96+G49</f>
        <v>31014</v>
      </c>
      <c r="H148" s="28"/>
      <c r="I148" s="59" t="str">
        <f>B148</f>
        <v>ИТОГО с НДС, руб. за 2019- 2021 год</v>
      </c>
      <c r="J148" s="60"/>
      <c r="K148" s="60"/>
      <c r="L148" s="60"/>
      <c r="M148" s="60"/>
      <c r="N148" s="60"/>
      <c r="O148" s="61"/>
      <c r="P148" s="32">
        <f>P143+P96++P49</f>
        <v>0</v>
      </c>
    </row>
    <row r="151" spans="2:16" ht="16.5" x14ac:dyDescent="0.25">
      <c r="J151" s="65"/>
      <c r="K151" s="66"/>
    </row>
    <row r="152" spans="2:16" ht="72.75" customHeight="1" x14ac:dyDescent="0.25">
      <c r="J152" s="65" t="s">
        <v>76</v>
      </c>
      <c r="K152" s="66"/>
    </row>
  </sheetData>
  <mergeCells count="36">
    <mergeCell ref="J151:K151"/>
    <mergeCell ref="J152:K152"/>
    <mergeCell ref="B146:F146"/>
    <mergeCell ref="B147:E147"/>
    <mergeCell ref="B148:F148"/>
    <mergeCell ref="I146:O146"/>
    <mergeCell ref="I147:N147"/>
    <mergeCell ref="I148:O148"/>
    <mergeCell ref="B3:E3"/>
    <mergeCell ref="B47:F47"/>
    <mergeCell ref="B49:F49"/>
    <mergeCell ref="B6:G6"/>
    <mergeCell ref="I49:O49"/>
    <mergeCell ref="B48:E48"/>
    <mergeCell ref="I48:N48"/>
    <mergeCell ref="I6:P6"/>
    <mergeCell ref="I47:O47"/>
    <mergeCell ref="B1:Q1"/>
    <mergeCell ref="I3:Q3"/>
    <mergeCell ref="I4:L4"/>
    <mergeCell ref="B53:G53"/>
    <mergeCell ref="I53:P53"/>
    <mergeCell ref="B94:F94"/>
    <mergeCell ref="I94:O94"/>
    <mergeCell ref="B95:E95"/>
    <mergeCell ref="I95:N95"/>
    <mergeCell ref="B142:E142"/>
    <mergeCell ref="I142:N142"/>
    <mergeCell ref="B143:F143"/>
    <mergeCell ref="I143:O143"/>
    <mergeCell ref="B96:F96"/>
    <mergeCell ref="I96:O96"/>
    <mergeCell ref="B100:G100"/>
    <mergeCell ref="I100:P100"/>
    <mergeCell ref="B141:F141"/>
    <mergeCell ref="I141:O141"/>
  </mergeCells>
  <pageMargins left="0.7" right="0.7" top="0.75" bottom="0.75" header="0.3" footer="0.3"/>
  <pageSetup paperSize="9" fitToHeight="0" orientation="landscape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2018-11-20T09:01:30Z</cp:lastPrinted>
  <dcterms:created xsi:type="dcterms:W3CDTF">2018-05-22T01:14:50Z</dcterms:created>
  <dcterms:modified xsi:type="dcterms:W3CDTF">2019-03-06T06:27:50Z</dcterms:modified>
</cp:coreProperties>
</file>