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rduganova_in\Desktop\0. Закупки 2016-2017-2018\0. 2019 ГОД\95 ЗК ЭФ  Стойки кон. центрифуг\"/>
    </mc:Choice>
  </mc:AlternateContent>
  <bookViews>
    <workbookView xWindow="0" yWindow="60" windowWidth="16815" windowHeight="7005"/>
  </bookViews>
  <sheets>
    <sheet name="Структура НМЦ" sheetId="1" r:id="rId1"/>
  </sheets>
  <definedNames>
    <definedName name="СпособЗакупки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J17" i="1"/>
  <c r="I15" i="1"/>
  <c r="O16" i="1"/>
  <c r="P16" i="1" s="1"/>
  <c r="M16" i="1"/>
  <c r="L16" i="1"/>
  <c r="J16" i="1"/>
  <c r="I16" i="1"/>
  <c r="G16" i="1"/>
  <c r="I14" i="1"/>
  <c r="J13" i="1"/>
  <c r="I9" i="1"/>
  <c r="I8" i="1"/>
  <c r="P17" i="1" l="1"/>
  <c r="G17" i="1"/>
  <c r="G11" i="1"/>
  <c r="G12" i="1"/>
  <c r="G13" i="1" s="1"/>
  <c r="G18" i="1" l="1"/>
  <c r="I11" i="1"/>
  <c r="I12" i="1"/>
  <c r="I10" i="1"/>
  <c r="M11" i="1"/>
  <c r="M12" i="1"/>
  <c r="M10" i="1"/>
  <c r="O11" i="1"/>
  <c r="P11" i="1" s="1"/>
  <c r="O12" i="1"/>
  <c r="P12" i="1" s="1"/>
  <c r="O10" i="1"/>
  <c r="P10" i="1" s="1"/>
  <c r="L11" i="1"/>
  <c r="L12" i="1"/>
  <c r="L10" i="1"/>
  <c r="J11" i="1"/>
  <c r="J12" i="1"/>
  <c r="J10" i="1"/>
  <c r="G19" i="1" l="1"/>
  <c r="G20" i="1" s="1"/>
  <c r="P13" i="1"/>
  <c r="P19" i="1" s="1"/>
  <c r="P20" i="1" s="1"/>
</calcChain>
</file>

<file path=xl/sharedStrings.xml><?xml version="1.0" encoding="utf-8"?>
<sst xmlns="http://schemas.openxmlformats.org/spreadsheetml/2006/main" count="39" uniqueCount="29">
  <si>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</si>
  <si>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</si>
  <si>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</si>
  <si>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</si>
  <si>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</si>
  <si>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</si>
  <si>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</si>
  <si>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</si>
  <si>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</si>
  <si>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</si>
  <si>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</si>
  <si>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</si>
  <si>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</si>
  <si>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</si>
  <si>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</si>
  <si>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</si>
  <si>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</si>
  <si>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1. филиал АО «ДРСК» «Амурские электрические сети»</t>
  </si>
  <si>
    <t>Отгрузочные реквизиты: Станция Благовещенск Заб. Ж.Д. код станции- 954704, код предприятия – 9533, ОКПО – 97987579</t>
  </si>
  <si>
    <t xml:space="preserve">Итого по филиалу Амурские электрические сети  </t>
  </si>
  <si>
    <t>2. филиал АО «ДРСК» «Приморские электрические сети»</t>
  </si>
  <si>
    <t>Отгрузочные реквизиты: Станция получения: Уссурийск  ДВ.ЖД,  код станции- 988306, Код предприятия- 2452, ОКПО- 97053894</t>
  </si>
  <si>
    <t>Итого по филиалу Приморские электрические сети</t>
  </si>
  <si>
    <t>Приложение №1 к Документации о закупке – Структура НМЦ</t>
  </si>
  <si>
    <t>Опора железобетонная центрифугированная                       СК 22.1-1.1 ГОСТ 22687.1</t>
  </si>
  <si>
    <t>Опора железобетонная центрифугированная                       СК 22.1-2.1 ГОСТ 22687.1</t>
  </si>
  <si>
    <t>Опора железобетонная центрифугированная                  СК22.1-1.3 ГОСТ 22687.1</t>
  </si>
  <si>
    <t>шт</t>
  </si>
  <si>
    <t>Опора железобетонная центрифугированная                  СК22.4-2.3 ГОСТ 22687.1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</si>
</sst>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1"/>
      <color rgb="FF002060"/>
      <name val="Calibri"/>
      <family val="2"/>
      <charset val="204"/>
      <scheme val="minor"/>
    </font>
    <font>
      <sz val="8"/>
      <name val="Arial"/>
      <family val="2"/>
      <charset val="204"/>
    </font>
    <font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5" tint="0.59999389629810485"/>
        <bgColor indexed="64"/>
      </patternFill>
    </fill>
  </fills>
  <borders count="43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4" fontId="7" fillId="2" borderId="7" xfId="0" applyNumberFormat="1" applyFont="1" applyFill="1" applyBorder="1" applyAlignment="1" applyProtection="1">
      <alignment horizontal="center" vertical="top" wrapText="1"/>
      <protection locked="0"/>
    </xf>
    <xf numFmtId="49" fontId="7" fillId="2" borderId="7" xfId="0" applyNumberFormat="1" applyFont="1" applyFill="1" applyBorder="1" applyAlignment="1" applyProtection="1">
      <alignment horizontal="left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/>
    </xf>
    <xf numFmtId="49" fontId="2" fillId="5" borderId="13" xfId="0" applyNumberFormat="1" applyFont="1" applyFill="1" applyBorder="1" applyAlignment="1">
      <alignment horizontal="left" vertical="top" wrapText="1"/>
    </xf>
    <xf numFmtId="3" fontId="2" fillId="5" borderId="7" xfId="0" applyNumberFormat="1" applyFont="1" applyFill="1" applyBorder="1" applyAlignment="1">
      <alignment horizontal="center" vertical="top" wrapText="1"/>
    </xf>
    <xf numFmtId="4" fontId="2" fillId="5" borderId="8" xfId="0" applyNumberFormat="1" applyFont="1" applyFill="1" applyBorder="1" applyAlignment="1">
      <alignment horizontal="center" vertical="top" wrapText="1"/>
    </xf>
    <xf numFmtId="4" fontId="7" fillId="5" borderId="8" xfId="0" applyNumberFormat="1" applyFont="1" applyFill="1" applyBorder="1" applyAlignment="1" applyProtection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Alignment="1">
      <alignment horizontal="center" vertical="top" wrapText="1"/>
    </xf>
    <xf numFmtId="9" fontId="7" fillId="2" borderId="25" xfId="0" applyNumberFormat="1" applyFont="1" applyFill="1" applyBorder="1" applyAlignment="1" applyProtection="1">
      <alignment horizontal="center" vertical="top" wrapText="1"/>
    </xf>
    <xf numFmtId="4" fontId="12" fillId="4" borderId="3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0" xfId="0" applyFont="1" applyFill="1" applyBorder="1" applyAlignment="1">
      <alignment horizontal="center" vertical="top" wrapText="1"/>
    </xf>
    <xf numFmtId="0" fontId="1" fillId="4" borderId="29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 wrapText="1"/>
    </xf>
    <xf numFmtId="0" fontId="1" fillId="4" borderId="31" xfId="0" applyFont="1" applyFill="1" applyBorder="1" applyAlignment="1">
      <alignment horizontal="center" vertical="center" wrapText="1"/>
    </xf>
    <xf numFmtId="0" fontId="1" fillId="4" borderId="32" xfId="0" applyFont="1" applyFill="1" applyBorder="1" applyAlignment="1">
      <alignment horizontal="center" vertical="center" wrapText="1"/>
    </xf>
    <xf numFmtId="0" fontId="4" fillId="0" borderId="27" xfId="0" applyFont="1" applyBorder="1" applyAlignment="1">
      <alignment horizontal="center"/>
    </xf>
    <xf numFmtId="4" fontId="7" fillId="5" borderId="28" xfId="0" applyNumberFormat="1" applyFont="1" applyFill="1" applyBorder="1" applyAlignment="1" applyProtection="1">
      <alignment horizontal="center" vertical="top" wrapText="1"/>
    </xf>
    <xf numFmtId="0" fontId="13" fillId="0" borderId="26" xfId="0" applyNumberFormat="1" applyFont="1" applyBorder="1" applyAlignment="1">
      <alignment horizontal="center" vertical="center" wrapText="1"/>
    </xf>
    <xf numFmtId="164" fontId="13" fillId="0" borderId="41" xfId="0" applyNumberFormat="1" applyFont="1" applyBorder="1" applyAlignment="1">
      <alignment horizontal="center" vertical="center"/>
    </xf>
    <xf numFmtId="4" fontId="13" fillId="0" borderId="26" xfId="0" applyNumberFormat="1" applyFont="1" applyBorder="1" applyAlignment="1">
      <alignment horizontal="center" vertical="center" wrapText="1"/>
    </xf>
    <xf numFmtId="0" fontId="4" fillId="6" borderId="38" xfId="0" applyFont="1" applyFill="1" applyBorder="1" applyAlignment="1">
      <alignment horizontal="center"/>
    </xf>
    <xf numFmtId="0" fontId="11" fillId="6" borderId="42" xfId="0" applyNumberFormat="1" applyFont="1" applyFill="1" applyBorder="1" applyAlignment="1">
      <alignment horizontal="left" vertical="center" wrapText="1"/>
    </xf>
    <xf numFmtId="4" fontId="7" fillId="6" borderId="39" xfId="0" applyNumberFormat="1" applyFont="1" applyFill="1" applyBorder="1" applyAlignment="1" applyProtection="1">
      <alignment horizontal="center" vertical="top" wrapText="1"/>
      <protection locked="0"/>
    </xf>
    <xf numFmtId="4" fontId="10" fillId="6" borderId="42" xfId="0" applyNumberFormat="1" applyFont="1" applyFill="1" applyBorder="1" applyAlignment="1">
      <alignment horizontal="center" vertical="center" wrapText="1"/>
    </xf>
    <xf numFmtId="1" fontId="11" fillId="6" borderId="42" xfId="0" applyNumberFormat="1" applyFont="1" applyFill="1" applyBorder="1" applyAlignment="1">
      <alignment horizontal="center" vertical="center"/>
    </xf>
    <xf numFmtId="4" fontId="8" fillId="6" borderId="40" xfId="0" applyNumberFormat="1" applyFont="1" applyFill="1" applyBorder="1" applyAlignment="1" applyProtection="1">
      <alignment horizontal="center" vertical="top" wrapText="1"/>
    </xf>
    <xf numFmtId="49" fontId="1" fillId="5" borderId="13" xfId="0" applyNumberFormat="1" applyFont="1" applyFill="1" applyBorder="1" applyAlignment="1">
      <alignment horizontal="left" vertical="top" wrapText="1"/>
    </xf>
    <xf numFmtId="4" fontId="1" fillId="5" borderId="7" xfId="0" applyNumberFormat="1" applyFont="1" applyFill="1" applyBorder="1" applyAlignment="1">
      <alignment horizontal="center" vertical="top" wrapText="1"/>
    </xf>
    <xf numFmtId="4" fontId="1" fillId="5" borderId="8" xfId="0" applyNumberFormat="1" applyFont="1" applyFill="1" applyBorder="1" applyAlignment="1">
      <alignment horizontal="center" vertical="top" wrapText="1"/>
    </xf>
    <xf numFmtId="165" fontId="2" fillId="5" borderId="7" xfId="0" applyNumberFormat="1" applyFont="1" applyFill="1" applyBorder="1" applyAlignment="1">
      <alignment horizontal="center" vertical="top" wrapText="1"/>
    </xf>
    <xf numFmtId="0" fontId="14" fillId="0" borderId="26" xfId="0" applyFont="1" applyBorder="1" applyAlignment="1">
      <alignment horizontal="center" vertical="center" wrapText="1"/>
    </xf>
    <xf numFmtId="4" fontId="1" fillId="4" borderId="24" xfId="0" applyNumberFormat="1" applyFont="1" applyFill="1" applyBorder="1" applyAlignment="1">
      <alignment horizontal="center" vertical="top" wrapText="1"/>
    </xf>
    <xf numFmtId="4" fontId="1" fillId="4" borderId="22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4" fontId="8" fillId="4" borderId="9" xfId="0" applyNumberFormat="1" applyFont="1" applyFill="1" applyBorder="1" applyAlignment="1" applyProtection="1">
      <alignment horizontal="right" vertical="center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0" fontId="1" fillId="0" borderId="36" xfId="0" applyFont="1" applyFill="1" applyBorder="1" applyAlignment="1">
      <alignment horizontal="left" vertical="center" wrapText="1"/>
    </xf>
    <xf numFmtId="0" fontId="1" fillId="0" borderId="23" xfId="0" applyFont="1" applyFill="1" applyBorder="1" applyAlignment="1">
      <alignment horizontal="left" vertical="center" wrapText="1"/>
    </xf>
    <xf numFmtId="0" fontId="1" fillId="0" borderId="37" xfId="0" applyFont="1" applyFill="1" applyBorder="1" applyAlignment="1">
      <alignment horizontal="left" vertical="center" wrapText="1"/>
    </xf>
    <xf numFmtId="0" fontId="11" fillId="0" borderId="26" xfId="0" applyNumberFormat="1" applyFont="1" applyBorder="1" applyAlignment="1">
      <alignment horizontal="center" vertical="center" wrapText="1"/>
    </xf>
    <xf numFmtId="49" fontId="1" fillId="5" borderId="36" xfId="0" applyNumberFormat="1" applyFont="1" applyFill="1" applyBorder="1" applyAlignment="1">
      <alignment horizontal="center" vertical="top" wrapText="1"/>
    </xf>
    <xf numFmtId="49" fontId="1" fillId="5" borderId="23" xfId="0" applyNumberFormat="1" applyFont="1" applyFill="1" applyBorder="1" applyAlignment="1">
      <alignment horizontal="center" vertical="top" wrapText="1"/>
    </xf>
    <xf numFmtId="49" fontId="1" fillId="5" borderId="37" xfId="0" applyNumberFormat="1" applyFont="1" applyFill="1" applyBorder="1" applyAlignment="1">
      <alignment horizontal="center" vertical="top" wrapText="1"/>
    </xf>
    <xf numFmtId="0" fontId="1" fillId="5" borderId="36" xfId="0" applyFont="1" applyFill="1" applyBorder="1" applyAlignment="1">
      <alignment horizontal="center"/>
    </xf>
    <xf numFmtId="0" fontId="1" fillId="5" borderId="23" xfId="0" applyFont="1" applyFill="1" applyBorder="1" applyAlignment="1">
      <alignment horizontal="center"/>
    </xf>
    <xf numFmtId="0" fontId="1" fillId="5" borderId="37" xfId="0" applyFont="1" applyFill="1" applyBorder="1" applyAlignment="1">
      <alignment horizontal="center"/>
    </xf>
    <xf numFmtId="0" fontId="1" fillId="0" borderId="33" xfId="0" applyFont="1" applyBorder="1" applyAlignment="1">
      <alignment horizontal="left" wrapText="1"/>
    </xf>
    <xf numFmtId="0" fontId="1" fillId="0" borderId="34" xfId="0" applyFont="1" applyBorder="1" applyAlignment="1">
      <alignment horizontal="left" wrapText="1"/>
    </xf>
    <xf numFmtId="0" fontId="1" fillId="0" borderId="35" xfId="0" applyFont="1" applyBorder="1" applyAlignment="1">
      <alignment horizontal="left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14" xfId="0" applyNumberFormat="1" applyFont="1" applyFill="1" applyBorder="1" applyAlignment="1" applyProtection="1">
      <alignment horizontal="righ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0" fontId="1" fillId="0" borderId="33" xfId="0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1" fillId="0" borderId="36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left" vertical="center" wrapText="1"/>
    </xf>
    <xf numFmtId="0" fontId="1" fillId="0" borderId="34" xfId="0" applyFont="1" applyFill="1" applyBorder="1" applyAlignment="1">
      <alignment horizontal="left" vertical="center" wrapText="1"/>
    </xf>
    <xf numFmtId="0" fontId="1" fillId="0" borderId="35" xfId="0" applyFont="1" applyFill="1" applyBorder="1" applyAlignment="1">
      <alignment horizontal="left" vertical="center" wrapText="1"/>
    </xf>
    <xf numFmtId="0" fontId="5" fillId="3" borderId="1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1"/>
  <sheetViews>
    <sheetView tabSelected="1" zoomScaleNormal="100" workbookViewId="0">
      <selection activeCell="B6" sqref="B6:G6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3.4257812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11.140625" customWidth="1"/>
    <col min="16" max="16" width="22.7109375" customWidth="1"/>
  </cols>
  <sheetData>
    <row r="1" spans="1:26" ht="12.75" customHeight="1" x14ac:dyDescent="0.25">
      <c r="B1" s="48" t="s">
        <v>23</v>
      </c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49" t="s">
        <v>11</v>
      </c>
      <c r="C3" s="50"/>
      <c r="D3" s="50"/>
      <c r="E3" s="51"/>
      <c r="F3" s="23">
        <v>3780645.05</v>
      </c>
      <c r="G3" s="20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2.25" customHeight="1" thickBot="1" x14ac:dyDescent="0.3">
      <c r="B6" s="71" t="s">
        <v>12</v>
      </c>
      <c r="C6" s="51"/>
      <c r="D6" s="72"/>
      <c r="E6" s="72"/>
      <c r="F6" s="73"/>
      <c r="G6" s="74"/>
      <c r="H6" s="3"/>
      <c r="I6" s="49" t="s">
        <v>3</v>
      </c>
      <c r="J6" s="50"/>
      <c r="K6" s="50"/>
      <c r="L6" s="50"/>
      <c r="M6" s="50"/>
      <c r="N6" s="50"/>
      <c r="O6" s="50"/>
      <c r="P6" s="86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14.75" x14ac:dyDescent="0.25">
      <c r="B7" s="26" t="s">
        <v>4</v>
      </c>
      <c r="C7" s="27" t="s">
        <v>0</v>
      </c>
      <c r="D7" s="27" t="s">
        <v>8</v>
      </c>
      <c r="E7" s="28" t="s">
        <v>9</v>
      </c>
      <c r="F7" s="28" t="s">
        <v>5</v>
      </c>
      <c r="G7" s="29" t="s">
        <v>10</v>
      </c>
      <c r="H7" s="1"/>
      <c r="I7" s="5" t="s">
        <v>4</v>
      </c>
      <c r="J7" s="6" t="s">
        <v>1</v>
      </c>
      <c r="K7" s="7" t="s">
        <v>13</v>
      </c>
      <c r="L7" s="6" t="s">
        <v>8</v>
      </c>
      <c r="M7" s="7" t="s">
        <v>9</v>
      </c>
      <c r="N7" s="7" t="s">
        <v>14</v>
      </c>
      <c r="O7" s="7" t="s">
        <v>5</v>
      </c>
      <c r="P7" s="8" t="s">
        <v>15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s="24" customFormat="1" x14ac:dyDescent="0.25">
      <c r="B8" s="77" t="s">
        <v>17</v>
      </c>
      <c r="C8" s="78"/>
      <c r="D8" s="78"/>
      <c r="E8" s="78"/>
      <c r="F8" s="78"/>
      <c r="G8" s="79"/>
      <c r="H8" s="25"/>
      <c r="I8" s="80" t="str">
        <f>B8</f>
        <v>1. филиал АО «ДРСК» «Амурские электрические сети»</v>
      </c>
      <c r="J8" s="81"/>
      <c r="K8" s="81"/>
      <c r="L8" s="81"/>
      <c r="M8" s="81"/>
      <c r="N8" s="81"/>
      <c r="O8" s="81"/>
      <c r="P8" s="82"/>
      <c r="Q8" s="25"/>
      <c r="R8" s="25"/>
      <c r="S8" s="25"/>
      <c r="T8" s="25"/>
      <c r="U8" s="25"/>
      <c r="V8" s="25"/>
      <c r="W8" s="25"/>
      <c r="X8" s="25"/>
      <c r="Y8" s="25"/>
      <c r="Z8" s="25"/>
    </row>
    <row r="9" spans="1:26" s="24" customFormat="1" ht="30" customHeight="1" x14ac:dyDescent="0.25">
      <c r="B9" s="83" t="s">
        <v>18</v>
      </c>
      <c r="C9" s="84"/>
      <c r="D9" s="84"/>
      <c r="E9" s="84"/>
      <c r="F9" s="84"/>
      <c r="G9" s="85"/>
      <c r="H9" s="25"/>
      <c r="I9" s="55" t="str">
        <f>B9</f>
        <v>Отгрузочные реквизиты: Станция Благовещенск Заб. Ж.Д. код станции- 954704, код предприятия – 9533, ОКПО – 97987579</v>
      </c>
      <c r="J9" s="56"/>
      <c r="K9" s="56"/>
      <c r="L9" s="56"/>
      <c r="M9" s="56"/>
      <c r="N9" s="56"/>
      <c r="O9" s="56"/>
      <c r="P9" s="57"/>
      <c r="Q9" s="25"/>
      <c r="R9" s="25"/>
      <c r="S9" s="25"/>
      <c r="T9" s="25"/>
      <c r="U9" s="25"/>
      <c r="V9" s="25"/>
      <c r="W9" s="25"/>
      <c r="X9" s="25"/>
      <c r="Y9" s="25"/>
      <c r="Z9" s="25"/>
    </row>
    <row r="10" spans="1:26" ht="45" x14ac:dyDescent="0.25">
      <c r="A10" s="4"/>
      <c r="B10" s="30">
        <v>1</v>
      </c>
      <c r="C10" s="45" t="s">
        <v>24</v>
      </c>
      <c r="D10" s="32" t="s">
        <v>27</v>
      </c>
      <c r="E10" s="34">
        <v>168159.2372881356</v>
      </c>
      <c r="F10" s="33">
        <v>6</v>
      </c>
      <c r="G10" s="31">
        <f>E10*F10</f>
        <v>1008955.4237288137</v>
      </c>
      <c r="H10" s="1"/>
      <c r="I10" s="15">
        <f>B10</f>
        <v>1</v>
      </c>
      <c r="J10" s="16" t="str">
        <f>C10</f>
        <v>Опора железобетонная центрифугированная                       СК 22.1-1.1 ГОСТ 22687.1</v>
      </c>
      <c r="K10" s="11"/>
      <c r="L10" s="17" t="str">
        <f>D10</f>
        <v>шт</v>
      </c>
      <c r="M10" s="21">
        <f>E10</f>
        <v>168159.2372881356</v>
      </c>
      <c r="N10" s="10"/>
      <c r="O10" s="44">
        <f>F10</f>
        <v>6</v>
      </c>
      <c r="P10" s="18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45" x14ac:dyDescent="0.25">
      <c r="A11" s="4"/>
      <c r="B11" s="9">
        <v>2</v>
      </c>
      <c r="C11" s="45" t="s">
        <v>25</v>
      </c>
      <c r="D11" s="32" t="s">
        <v>27</v>
      </c>
      <c r="E11" s="34">
        <v>148478.00000000003</v>
      </c>
      <c r="F11" s="33">
        <v>9</v>
      </c>
      <c r="G11" s="19">
        <f t="shared" ref="G11:G12" si="0">E11*F11</f>
        <v>1336302.0000000002</v>
      </c>
      <c r="H11" s="1"/>
      <c r="I11" s="15">
        <f t="shared" ref="I11:I12" si="1">B11</f>
        <v>2</v>
      </c>
      <c r="J11" s="16" t="str">
        <f t="shared" ref="J11:J12" si="2">C11</f>
        <v>Опора железобетонная центрифугированная                       СК 22.1-2.1 ГОСТ 22687.1</v>
      </c>
      <c r="K11" s="11"/>
      <c r="L11" s="17" t="str">
        <f t="shared" ref="L11:L12" si="3">D11</f>
        <v>шт</v>
      </c>
      <c r="M11" s="21">
        <f t="shared" ref="M11:M12" si="4">E11</f>
        <v>148478.00000000003</v>
      </c>
      <c r="N11" s="10"/>
      <c r="O11" s="44">
        <f t="shared" ref="O11:O12" si="5">F11</f>
        <v>9</v>
      </c>
      <c r="P11" s="18">
        <f t="shared" ref="P11:P12" si="6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45" x14ac:dyDescent="0.25">
      <c r="A12" s="4"/>
      <c r="B12" s="9">
        <v>3</v>
      </c>
      <c r="C12" s="45" t="s">
        <v>26</v>
      </c>
      <c r="D12" s="32" t="s">
        <v>27</v>
      </c>
      <c r="E12" s="34">
        <v>114500</v>
      </c>
      <c r="F12" s="33">
        <v>9</v>
      </c>
      <c r="G12" s="19">
        <f t="shared" si="0"/>
        <v>1030500</v>
      </c>
      <c r="H12" s="1"/>
      <c r="I12" s="15">
        <f t="shared" si="1"/>
        <v>3</v>
      </c>
      <c r="J12" s="16" t="str">
        <f t="shared" si="2"/>
        <v>Опора железобетонная центрифугированная                  СК22.1-1.3 ГОСТ 22687.1</v>
      </c>
      <c r="K12" s="11"/>
      <c r="L12" s="17" t="str">
        <f t="shared" si="3"/>
        <v>шт</v>
      </c>
      <c r="M12" s="21">
        <f t="shared" si="4"/>
        <v>114500</v>
      </c>
      <c r="N12" s="10"/>
      <c r="O12" s="44">
        <f t="shared" si="5"/>
        <v>9</v>
      </c>
      <c r="P12" s="18">
        <f t="shared" si="6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8.25" x14ac:dyDescent="0.25">
      <c r="A13" s="4"/>
      <c r="B13" s="35"/>
      <c r="C13" s="36" t="s">
        <v>19</v>
      </c>
      <c r="D13" s="37"/>
      <c r="E13" s="38"/>
      <c r="F13" s="39"/>
      <c r="G13" s="40">
        <f>SUM(G10:G12)</f>
        <v>3375757.4237288139</v>
      </c>
      <c r="H13" s="1"/>
      <c r="I13" s="15"/>
      <c r="J13" s="41" t="str">
        <f t="shared" ref="J13:J16" si="7">C13</f>
        <v xml:space="preserve">Итого по филиалу Амурские электрические сети  </v>
      </c>
      <c r="K13" s="11"/>
      <c r="L13" s="17"/>
      <c r="M13" s="42"/>
      <c r="N13" s="10"/>
      <c r="O13" s="44"/>
      <c r="P13" s="43">
        <f>SUM(P10:P12)</f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4.25" customHeight="1" x14ac:dyDescent="0.25">
      <c r="A14" s="4"/>
      <c r="B14" s="58" t="s">
        <v>20</v>
      </c>
      <c r="C14" s="58"/>
      <c r="D14" s="58"/>
      <c r="E14" s="58"/>
      <c r="F14" s="58"/>
      <c r="G14" s="58"/>
      <c r="H14" s="1"/>
      <c r="I14" s="59" t="str">
        <f>B14</f>
        <v>2. филиал АО «ДРСК» «Приморские электрические сети»</v>
      </c>
      <c r="J14" s="60"/>
      <c r="K14" s="60"/>
      <c r="L14" s="60"/>
      <c r="M14" s="60"/>
      <c r="N14" s="60"/>
      <c r="O14" s="60"/>
      <c r="P14" s="6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0" customHeight="1" x14ac:dyDescent="0.25">
      <c r="A15" s="4"/>
      <c r="B15" s="65" t="s">
        <v>21</v>
      </c>
      <c r="C15" s="66"/>
      <c r="D15" s="66"/>
      <c r="E15" s="66"/>
      <c r="F15" s="66"/>
      <c r="G15" s="67"/>
      <c r="H15" s="1"/>
      <c r="I15" s="62" t="str">
        <f>B15</f>
        <v>Отгрузочные реквизиты: Станция получения: Уссурийск  ДВ.ЖД,  код станции- 988306, Код предприятия- 2452, ОКПО- 97053894</v>
      </c>
      <c r="J15" s="63"/>
      <c r="K15" s="63"/>
      <c r="L15" s="63"/>
      <c r="M15" s="63"/>
      <c r="N15" s="63"/>
      <c r="O15" s="63"/>
      <c r="P15" s="64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45" x14ac:dyDescent="0.25">
      <c r="A16" s="4"/>
      <c r="B16" s="30">
        <v>1</v>
      </c>
      <c r="C16" s="45" t="s">
        <v>28</v>
      </c>
      <c r="D16" s="32" t="s">
        <v>27</v>
      </c>
      <c r="E16" s="34">
        <v>67481.271186440674</v>
      </c>
      <c r="F16" s="33">
        <v>6</v>
      </c>
      <c r="G16" s="31">
        <f t="shared" ref="G16" si="8">E16*F16</f>
        <v>404887.62711864407</v>
      </c>
      <c r="H16" s="1"/>
      <c r="I16" s="15">
        <f t="shared" ref="I16" si="9">B16</f>
        <v>1</v>
      </c>
      <c r="J16" s="16" t="str">
        <f t="shared" si="7"/>
        <v>Опора железобетонная центрифугированная                  СК22.4-2.3 ГОСТ 22687.1</v>
      </c>
      <c r="K16" s="11"/>
      <c r="L16" s="17" t="str">
        <f t="shared" ref="L16" si="10">D16</f>
        <v>шт</v>
      </c>
      <c r="M16" s="21">
        <f t="shared" ref="M16" si="11">E16</f>
        <v>67481.271186440674</v>
      </c>
      <c r="N16" s="10"/>
      <c r="O16" s="44">
        <f t="shared" ref="O16" si="12">F16</f>
        <v>6</v>
      </c>
      <c r="P16" s="18">
        <f t="shared" ref="P16" si="13">N16*O16</f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39" thickBot="1" x14ac:dyDescent="0.3">
      <c r="A17" s="4"/>
      <c r="B17" s="35"/>
      <c r="C17" s="36" t="s">
        <v>22</v>
      </c>
      <c r="D17" s="37"/>
      <c r="E17" s="38"/>
      <c r="F17" s="39"/>
      <c r="G17" s="40">
        <f>SUM(G16:G16)</f>
        <v>404887.62711864407</v>
      </c>
      <c r="H17" s="1"/>
      <c r="I17" s="15"/>
      <c r="J17" s="41" t="str">
        <f t="shared" ref="J17" si="14">C17</f>
        <v>Итого по филиалу Приморские электрические сети</v>
      </c>
      <c r="K17" s="11"/>
      <c r="L17" s="17"/>
      <c r="M17" s="42"/>
      <c r="N17" s="10"/>
      <c r="O17" s="44"/>
      <c r="P17" s="43">
        <f>SUM(P16:P16)</f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1" customHeight="1" thickBot="1" x14ac:dyDescent="0.3">
      <c r="A18" s="4"/>
      <c r="B18" s="52" t="s">
        <v>6</v>
      </c>
      <c r="C18" s="53"/>
      <c r="D18" s="53"/>
      <c r="E18" s="53"/>
      <c r="F18" s="54"/>
      <c r="G18" s="12">
        <f>G17+G13</f>
        <v>3780645.0508474577</v>
      </c>
      <c r="H18" s="1"/>
      <c r="I18" s="52" t="s">
        <v>6</v>
      </c>
      <c r="J18" s="53"/>
      <c r="K18" s="53"/>
      <c r="L18" s="53"/>
      <c r="M18" s="53"/>
      <c r="N18" s="53"/>
      <c r="O18" s="54"/>
      <c r="P18" s="12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 x14ac:dyDescent="0.25">
      <c r="A19" s="4"/>
      <c r="B19" s="75" t="s">
        <v>16</v>
      </c>
      <c r="C19" s="76"/>
      <c r="D19" s="76"/>
      <c r="E19" s="76"/>
      <c r="F19" s="22">
        <v>0.2</v>
      </c>
      <c r="G19" s="46">
        <f>G18*F19</f>
        <v>756129.01016949164</v>
      </c>
      <c r="H19" s="1"/>
      <c r="I19" s="75" t="s">
        <v>16</v>
      </c>
      <c r="J19" s="76"/>
      <c r="K19" s="76"/>
      <c r="L19" s="76"/>
      <c r="M19" s="76"/>
      <c r="N19" s="76"/>
      <c r="O19" s="22">
        <v>0.2</v>
      </c>
      <c r="P19" s="13">
        <f>P18*O19</f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customHeight="1" thickBot="1" x14ac:dyDescent="0.3">
      <c r="A20" s="4"/>
      <c r="B20" s="68" t="s">
        <v>7</v>
      </c>
      <c r="C20" s="69"/>
      <c r="D20" s="69"/>
      <c r="E20" s="69"/>
      <c r="F20" s="70"/>
      <c r="G20" s="47">
        <f>G18+G19</f>
        <v>4536774.0610169489</v>
      </c>
      <c r="H20" s="1"/>
      <c r="I20" s="68" t="s">
        <v>7</v>
      </c>
      <c r="J20" s="69"/>
      <c r="K20" s="69"/>
      <c r="L20" s="69"/>
      <c r="M20" s="69"/>
      <c r="N20" s="69"/>
      <c r="O20" s="70"/>
      <c r="P20" s="14">
        <f>P18+P19</f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x14ac:dyDescent="0.25">
      <c r="Z21" s="1"/>
    </row>
  </sheetData>
  <mergeCells count="18">
    <mergeCell ref="B20:F20"/>
    <mergeCell ref="B6:G6"/>
    <mergeCell ref="I20:O20"/>
    <mergeCell ref="B19:E19"/>
    <mergeCell ref="I19:N19"/>
    <mergeCell ref="B8:G8"/>
    <mergeCell ref="I8:P8"/>
    <mergeCell ref="B9:G9"/>
    <mergeCell ref="I6:P6"/>
    <mergeCell ref="I18:O18"/>
    <mergeCell ref="B1:P1"/>
    <mergeCell ref="B3:E3"/>
    <mergeCell ref="B18:F18"/>
    <mergeCell ref="I9:P9"/>
    <mergeCell ref="B14:G14"/>
    <mergeCell ref="I14:P14"/>
    <mergeCell ref="I15:P15"/>
    <mergeCell ref="B15:G15"/>
  </mergeCells>
  <pageMargins left="0.7" right="0.7" top="0.75" bottom="0.75" header="0.3" footer="0.3"/>
  <pageSetup paperSize="9" orientation="portrait" r:id="rId1"/>
  <ignoredErrors>
    <ignoredError sqref="L10:L1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2018-12-04T04:25:38Z</dcterms:modified>
</cp:coreProperties>
</file>