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L8" i="1" l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G9" i="1"/>
  <c r="I9" i="1" l="1"/>
  <c r="I8" i="1"/>
  <c r="O9" i="1"/>
  <c r="P9" i="1" s="1"/>
  <c r="O23" i="1"/>
  <c r="P23" i="1" s="1"/>
  <c r="O30" i="1"/>
  <c r="P30" i="1" s="1"/>
  <c r="O8" i="1"/>
  <c r="P8" i="1" s="1"/>
  <c r="J8" i="1"/>
  <c r="G8" i="1"/>
  <c r="P31" i="1" l="1"/>
  <c r="G31" i="1"/>
  <c r="G32" i="1" s="1"/>
  <c r="P32" i="1" l="1"/>
  <c r="P33" i="1" s="1"/>
  <c r="G33" i="1"/>
</calcChain>
</file>

<file path=xl/sharedStrings.xml><?xml version="1.0" encoding="utf-8"?>
<sst xmlns="http://schemas.openxmlformats.org/spreadsheetml/2006/main" count="71" uniqueCount="43">
  <si>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</si>
  <si>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</si>
  <si>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</si>
  <si>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</si>
  <si>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</si>
  <si>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</si>
  <si>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</si>
  <si>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</si>
  <si>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</si>
  <si>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</si>
  <si>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</si>
  <si>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</si>
  <si>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</si>
  <si>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</si>
  <si>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</si>
  <si>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</si>
  <si>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</si>
  <si>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</si>
  <si>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Апельсины, ГОСТ 4427-82</t>
  </si>
  <si>
    <t>Баклажаны, ГОСТ 31821-2012</t>
  </si>
  <si>
    <t>Бананы, ГОСТ Р 51603-2000</t>
  </si>
  <si>
    <t>Зелень, ГОСТ 32856-2014, ГОСТ 33985-2016, ГОСТ 34214-2017</t>
  </si>
  <si>
    <t xml:space="preserve">Кабачки, ГОСТ 31822-2012 </t>
  </si>
  <si>
    <t xml:space="preserve">Капуста морская суш.100г, ГОСТ 31583-2012 </t>
  </si>
  <si>
    <t>Капуста пекинская, ГОСТ 34323-2017</t>
  </si>
  <si>
    <t>Капуста свежая, ГОСТ Р 51809-2001</t>
  </si>
  <si>
    <t>Картофель, ГОСТ 7176-2017</t>
  </si>
  <si>
    <t>Лимоны, ГОСТ 4429-82</t>
  </si>
  <si>
    <t xml:space="preserve">Лук репчатый, ГОСТ 34306-2017 </t>
  </si>
  <si>
    <t>Мандарины, ГОСТ 4428-82</t>
  </si>
  <si>
    <t>Морковь свежая, ГОСТ 32284-2013</t>
  </si>
  <si>
    <t>Нектарины, ГОСТ 34340-2017</t>
  </si>
  <si>
    <t>Огурцы свежие, ГОСТ 33932-2016</t>
  </si>
  <si>
    <t>Перец сладкий свежий, ГОСТ 34325-2017</t>
  </si>
  <si>
    <t>Побеги чеснока, ГОСТ 32877-2014</t>
  </si>
  <si>
    <t>Помидоры свежий, ГОСТ 34298-2017</t>
  </si>
  <si>
    <t>Редька Лоба, ГОСТ 32810-2014</t>
  </si>
  <si>
    <t>Редис свежий, ГОСТ 34216-2017</t>
  </si>
  <si>
    <t>Свекла свежая, ГОСТ 32285-2013</t>
  </si>
  <si>
    <t>Чеснок свежий, ГОСТ Р 55909-2013</t>
  </si>
  <si>
    <t>Яблоки, ГОСТ 34314-2017</t>
  </si>
  <si>
    <t>кг.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</si>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</sst>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mbria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6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4" fontId="6" fillId="4" borderId="3" xfId="0" applyNumberFormat="1" applyFont="1" applyFill="1" applyBorder="1" applyAlignment="1">
      <alignment horizontal="center" vertical="center" wrapText="1"/>
    </xf>
    <xf numFmtId="0" fontId="10" fillId="2" borderId="25" xfId="0" applyNumberFormat="1" applyFont="1" applyFill="1" applyBorder="1" applyAlignment="1">
      <alignment horizontal="left" vertical="center" wrapText="1"/>
    </xf>
    <xf numFmtId="2" fontId="11" fillId="2" borderId="25" xfId="0" applyNumberFormat="1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tabSelected="1" zoomScaleNormal="100" workbookViewId="0">
      <selection activeCell="F45" sqref="F4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855468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4" t="s">
        <v>2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28" t="s">
        <v>12</v>
      </c>
      <c r="C3" s="29"/>
      <c r="D3" s="29"/>
      <c r="E3" s="35"/>
      <c r="F3" s="24">
        <v>1980000</v>
      </c>
      <c r="G3" s="21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39" t="s">
        <v>13</v>
      </c>
      <c r="C6" s="35"/>
      <c r="D6" s="40"/>
      <c r="E6" s="40"/>
      <c r="F6" s="41"/>
      <c r="G6" s="42"/>
      <c r="H6" s="3"/>
      <c r="I6" s="28" t="s">
        <v>4</v>
      </c>
      <c r="J6" s="29"/>
      <c r="K6" s="29"/>
      <c r="L6" s="29"/>
      <c r="M6" s="29"/>
      <c r="N6" s="29"/>
      <c r="O6" s="29"/>
      <c r="P6" s="30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5" t="s">
        <v>5</v>
      </c>
      <c r="C7" s="6" t="s">
        <v>0</v>
      </c>
      <c r="D7" s="6" t="s">
        <v>9</v>
      </c>
      <c r="E7" s="7" t="s">
        <v>10</v>
      </c>
      <c r="F7" s="7" t="s">
        <v>6</v>
      </c>
      <c r="G7" s="8" t="s">
        <v>11</v>
      </c>
      <c r="H7" s="1"/>
      <c r="I7" s="5" t="s">
        <v>5</v>
      </c>
      <c r="J7" s="6" t="s">
        <v>1</v>
      </c>
      <c r="K7" s="7" t="s">
        <v>14</v>
      </c>
      <c r="L7" s="6" t="s">
        <v>9</v>
      </c>
      <c r="M7" s="7" t="s">
        <v>10</v>
      </c>
      <c r="N7" s="7" t="s">
        <v>15</v>
      </c>
      <c r="O7" s="7" t="s">
        <v>6</v>
      </c>
      <c r="P7" s="8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0.75" customHeight="1" x14ac:dyDescent="0.25">
      <c r="A8" s="4"/>
      <c r="B8" s="9">
        <v>1</v>
      </c>
      <c r="C8" s="25" t="s">
        <v>18</v>
      </c>
      <c r="D8" s="10" t="s">
        <v>41</v>
      </c>
      <c r="E8" s="26">
        <v>120</v>
      </c>
      <c r="F8" s="11">
        <v>1</v>
      </c>
      <c r="G8" s="20">
        <f>E8*F8</f>
        <v>120</v>
      </c>
      <c r="H8" s="1"/>
      <c r="I8" s="16">
        <f>B8</f>
        <v>1</v>
      </c>
      <c r="J8" s="17" t="str">
        <f>C8</f>
        <v>Апельсины, ГОСТ 4427-82</v>
      </c>
      <c r="K8" s="12"/>
      <c r="L8" s="18" t="str">
        <f>D8</f>
        <v>кг.</v>
      </c>
      <c r="M8" s="22"/>
      <c r="N8" s="10"/>
      <c r="O8" s="18">
        <f>F8</f>
        <v>1</v>
      </c>
      <c r="P8" s="19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6" customHeight="1" x14ac:dyDescent="0.25">
      <c r="A9" s="4"/>
      <c r="B9" s="9">
        <v>2</v>
      </c>
      <c r="C9" s="25" t="s">
        <v>19</v>
      </c>
      <c r="D9" s="10" t="s">
        <v>41</v>
      </c>
      <c r="E9" s="26">
        <v>160</v>
      </c>
      <c r="F9" s="11">
        <v>1</v>
      </c>
      <c r="G9" s="20">
        <f t="shared" ref="G9:G30" si="0">E9*F9</f>
        <v>160</v>
      </c>
      <c r="H9" s="1"/>
      <c r="I9" s="16">
        <f t="shared" ref="I9:I30" si="1">B9</f>
        <v>2</v>
      </c>
      <c r="J9" s="17" t="str">
        <f t="shared" ref="J9:J30" si="2">C9</f>
        <v>Баклажаны, ГОСТ 31821-2012</v>
      </c>
      <c r="K9" s="12"/>
      <c r="L9" s="18" t="str">
        <f t="shared" ref="L9:L30" si="3">D9</f>
        <v>кг.</v>
      </c>
      <c r="M9" s="22"/>
      <c r="N9" s="10"/>
      <c r="O9" s="18">
        <f t="shared" ref="O9:O30" si="4">F9</f>
        <v>1</v>
      </c>
      <c r="P9" s="19">
        <f t="shared" ref="P9:P22" si="5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49.5" customHeight="1" x14ac:dyDescent="0.25">
      <c r="A10" s="4"/>
      <c r="B10" s="9">
        <v>3</v>
      </c>
      <c r="C10" s="25" t="s">
        <v>20</v>
      </c>
      <c r="D10" s="10" t="s">
        <v>41</v>
      </c>
      <c r="E10" s="26">
        <v>119</v>
      </c>
      <c r="F10" s="11">
        <v>1</v>
      </c>
      <c r="G10" s="20">
        <f t="shared" si="0"/>
        <v>119</v>
      </c>
      <c r="H10" s="1"/>
      <c r="I10" s="16">
        <f t="shared" si="1"/>
        <v>3</v>
      </c>
      <c r="J10" s="17" t="str">
        <f t="shared" si="2"/>
        <v>Бананы, ГОСТ Р 51603-2000</v>
      </c>
      <c r="K10" s="12"/>
      <c r="L10" s="18" t="str">
        <f t="shared" si="3"/>
        <v>кг.</v>
      </c>
      <c r="M10" s="22"/>
      <c r="N10" s="10"/>
      <c r="O10" s="18">
        <f t="shared" si="4"/>
        <v>1</v>
      </c>
      <c r="P10" s="19">
        <f t="shared" si="5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47.25" x14ac:dyDescent="0.25">
      <c r="A11" s="4"/>
      <c r="B11" s="9">
        <v>4</v>
      </c>
      <c r="C11" s="25" t="s">
        <v>21</v>
      </c>
      <c r="D11" s="10" t="s">
        <v>41</v>
      </c>
      <c r="E11" s="26">
        <v>350</v>
      </c>
      <c r="F11" s="11">
        <v>1</v>
      </c>
      <c r="G11" s="20">
        <f t="shared" si="0"/>
        <v>350</v>
      </c>
      <c r="H11" s="1"/>
      <c r="I11" s="16">
        <f t="shared" si="1"/>
        <v>4</v>
      </c>
      <c r="J11" s="17" t="str">
        <f t="shared" si="2"/>
        <v>Зелень, ГОСТ 32856-2014, ГОСТ 33985-2016, ГОСТ 34214-2017</v>
      </c>
      <c r="K11" s="12"/>
      <c r="L11" s="18" t="str">
        <f t="shared" si="3"/>
        <v>кг.</v>
      </c>
      <c r="M11" s="22"/>
      <c r="N11" s="10"/>
      <c r="O11" s="18">
        <f t="shared" si="4"/>
        <v>1</v>
      </c>
      <c r="P11" s="19">
        <f t="shared" si="5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3.75" customHeight="1" x14ac:dyDescent="0.25">
      <c r="A12" s="4"/>
      <c r="B12" s="9">
        <v>5</v>
      </c>
      <c r="C12" s="25" t="s">
        <v>22</v>
      </c>
      <c r="D12" s="10" t="s">
        <v>41</v>
      </c>
      <c r="E12" s="26">
        <v>145</v>
      </c>
      <c r="F12" s="11">
        <v>1</v>
      </c>
      <c r="G12" s="20">
        <f t="shared" si="0"/>
        <v>145</v>
      </c>
      <c r="H12" s="1"/>
      <c r="I12" s="16">
        <f t="shared" si="1"/>
        <v>5</v>
      </c>
      <c r="J12" s="17" t="str">
        <f t="shared" si="2"/>
        <v xml:space="preserve">Кабачки, ГОСТ 31822-2012 </v>
      </c>
      <c r="K12" s="12"/>
      <c r="L12" s="18" t="str">
        <f t="shared" si="3"/>
        <v>кг.</v>
      </c>
      <c r="M12" s="22"/>
      <c r="N12" s="10"/>
      <c r="O12" s="18">
        <f t="shared" si="4"/>
        <v>1</v>
      </c>
      <c r="P12" s="19">
        <f t="shared" si="5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55.5" customHeight="1" x14ac:dyDescent="0.25">
      <c r="A13" s="4"/>
      <c r="B13" s="9">
        <v>6</v>
      </c>
      <c r="C13" s="25" t="s">
        <v>23</v>
      </c>
      <c r="D13" s="10" t="s">
        <v>42</v>
      </c>
      <c r="E13" s="26">
        <v>30</v>
      </c>
      <c r="F13" s="11">
        <v>1</v>
      </c>
      <c r="G13" s="20">
        <f t="shared" si="0"/>
        <v>30</v>
      </c>
      <c r="H13" s="1"/>
      <c r="I13" s="16">
        <f t="shared" si="1"/>
        <v>6</v>
      </c>
      <c r="J13" s="17" t="str">
        <f t="shared" si="2"/>
        <v xml:space="preserve">Капуста морская суш.100г, ГОСТ 31583-2012 </v>
      </c>
      <c r="K13" s="12"/>
      <c r="L13" s="18" t="str">
        <f t="shared" si="3"/>
        <v>шт.</v>
      </c>
      <c r="M13" s="22"/>
      <c r="N13" s="10"/>
      <c r="O13" s="18">
        <f t="shared" si="4"/>
        <v>1</v>
      </c>
      <c r="P13" s="19">
        <f t="shared" si="5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42.75" customHeight="1" x14ac:dyDescent="0.25">
      <c r="A14" s="4"/>
      <c r="B14" s="9">
        <v>7</v>
      </c>
      <c r="C14" s="25" t="s">
        <v>24</v>
      </c>
      <c r="D14" s="10" t="s">
        <v>41</v>
      </c>
      <c r="E14" s="26">
        <v>95</v>
      </c>
      <c r="F14" s="11">
        <v>1</v>
      </c>
      <c r="G14" s="20">
        <f t="shared" si="0"/>
        <v>95</v>
      </c>
      <c r="H14" s="1"/>
      <c r="I14" s="16">
        <f t="shared" si="1"/>
        <v>7</v>
      </c>
      <c r="J14" s="17" t="str">
        <f t="shared" si="2"/>
        <v>Капуста пекинская, ГОСТ 34323-2017</v>
      </c>
      <c r="K14" s="12"/>
      <c r="L14" s="18" t="str">
        <f t="shared" si="3"/>
        <v>кг.</v>
      </c>
      <c r="M14" s="22"/>
      <c r="N14" s="10"/>
      <c r="O14" s="18">
        <f t="shared" si="4"/>
        <v>1</v>
      </c>
      <c r="P14" s="19">
        <f t="shared" si="5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48" customHeight="1" x14ac:dyDescent="0.25">
      <c r="A15" s="4"/>
      <c r="B15" s="9">
        <v>8</v>
      </c>
      <c r="C15" s="25" t="s">
        <v>25</v>
      </c>
      <c r="D15" s="10" t="s">
        <v>41</v>
      </c>
      <c r="E15" s="26">
        <v>48</v>
      </c>
      <c r="F15" s="11">
        <v>1</v>
      </c>
      <c r="G15" s="20">
        <f t="shared" si="0"/>
        <v>48</v>
      </c>
      <c r="H15" s="1"/>
      <c r="I15" s="16">
        <f t="shared" si="1"/>
        <v>8</v>
      </c>
      <c r="J15" s="17" t="str">
        <f t="shared" si="2"/>
        <v>Капуста свежая, ГОСТ Р 51809-2001</v>
      </c>
      <c r="K15" s="12"/>
      <c r="L15" s="18" t="str">
        <f t="shared" si="3"/>
        <v>кг.</v>
      </c>
      <c r="M15" s="22"/>
      <c r="N15" s="10"/>
      <c r="O15" s="18">
        <f t="shared" si="4"/>
        <v>1</v>
      </c>
      <c r="P15" s="19">
        <f t="shared" si="5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44.25" customHeight="1" x14ac:dyDescent="0.25">
      <c r="A16" s="4"/>
      <c r="B16" s="9">
        <v>9</v>
      </c>
      <c r="C16" s="25" t="s">
        <v>26</v>
      </c>
      <c r="D16" s="10" t="s">
        <v>41</v>
      </c>
      <c r="E16" s="26">
        <v>40</v>
      </c>
      <c r="F16" s="11">
        <v>1</v>
      </c>
      <c r="G16" s="20">
        <f t="shared" si="0"/>
        <v>40</v>
      </c>
      <c r="H16" s="1"/>
      <c r="I16" s="16">
        <f t="shared" si="1"/>
        <v>9</v>
      </c>
      <c r="J16" s="17" t="str">
        <f t="shared" si="2"/>
        <v>Картофель, ГОСТ 7176-2017</v>
      </c>
      <c r="K16" s="12"/>
      <c r="L16" s="18" t="str">
        <f t="shared" si="3"/>
        <v>кг.</v>
      </c>
      <c r="M16" s="22"/>
      <c r="N16" s="10"/>
      <c r="O16" s="18">
        <f t="shared" si="4"/>
        <v>1</v>
      </c>
      <c r="P16" s="19">
        <f t="shared" si="5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x14ac:dyDescent="0.25">
      <c r="A17" s="4"/>
      <c r="B17" s="9">
        <v>10</v>
      </c>
      <c r="C17" s="25" t="s">
        <v>27</v>
      </c>
      <c r="D17" s="10" t="s">
        <v>41</v>
      </c>
      <c r="E17" s="26">
        <v>150</v>
      </c>
      <c r="F17" s="11">
        <v>1</v>
      </c>
      <c r="G17" s="20">
        <f t="shared" si="0"/>
        <v>150</v>
      </c>
      <c r="H17" s="1"/>
      <c r="I17" s="16">
        <f t="shared" si="1"/>
        <v>10</v>
      </c>
      <c r="J17" s="17" t="str">
        <f t="shared" si="2"/>
        <v>Лимоны, ГОСТ 4429-82</v>
      </c>
      <c r="K17" s="12"/>
      <c r="L17" s="18" t="str">
        <f t="shared" si="3"/>
        <v>кг.</v>
      </c>
      <c r="M17" s="22"/>
      <c r="N17" s="10"/>
      <c r="O17" s="18">
        <f t="shared" si="4"/>
        <v>1</v>
      </c>
      <c r="P17" s="19">
        <f t="shared" si="5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1.5" x14ac:dyDescent="0.25">
      <c r="A18" s="4"/>
      <c r="B18" s="9">
        <v>11</v>
      </c>
      <c r="C18" s="25" t="s">
        <v>28</v>
      </c>
      <c r="D18" s="10" t="s">
        <v>41</v>
      </c>
      <c r="E18" s="26">
        <v>38</v>
      </c>
      <c r="F18" s="11">
        <v>1</v>
      </c>
      <c r="G18" s="20">
        <f t="shared" si="0"/>
        <v>38</v>
      </c>
      <c r="H18" s="1"/>
      <c r="I18" s="16">
        <f t="shared" si="1"/>
        <v>11</v>
      </c>
      <c r="J18" s="17" t="str">
        <f t="shared" si="2"/>
        <v xml:space="preserve">Лук репчатый, ГОСТ 34306-2017 </v>
      </c>
      <c r="K18" s="12"/>
      <c r="L18" s="18" t="str">
        <f t="shared" si="3"/>
        <v>кг.</v>
      </c>
      <c r="M18" s="22"/>
      <c r="N18" s="10"/>
      <c r="O18" s="18">
        <f t="shared" si="4"/>
        <v>1</v>
      </c>
      <c r="P18" s="19">
        <f t="shared" si="5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1.5" x14ac:dyDescent="0.25">
      <c r="A19" s="4"/>
      <c r="B19" s="9">
        <v>12</v>
      </c>
      <c r="C19" s="25" t="s">
        <v>29</v>
      </c>
      <c r="D19" s="10" t="s">
        <v>41</v>
      </c>
      <c r="E19" s="26">
        <v>180</v>
      </c>
      <c r="F19" s="11">
        <v>1</v>
      </c>
      <c r="G19" s="20">
        <f t="shared" si="0"/>
        <v>180</v>
      </c>
      <c r="H19" s="1"/>
      <c r="I19" s="16">
        <f t="shared" si="1"/>
        <v>12</v>
      </c>
      <c r="J19" s="17" t="str">
        <f t="shared" si="2"/>
        <v>Мандарины, ГОСТ 4428-82</v>
      </c>
      <c r="K19" s="12"/>
      <c r="L19" s="18" t="str">
        <f t="shared" si="3"/>
        <v>кг.</v>
      </c>
      <c r="M19" s="22"/>
      <c r="N19" s="10"/>
      <c r="O19" s="18">
        <f t="shared" si="4"/>
        <v>1</v>
      </c>
      <c r="P19" s="19">
        <f t="shared" si="5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8.25" customHeight="1" x14ac:dyDescent="0.25">
      <c r="A20" s="4"/>
      <c r="B20" s="9">
        <v>13</v>
      </c>
      <c r="C20" s="25" t="s">
        <v>30</v>
      </c>
      <c r="D20" s="10" t="s">
        <v>41</v>
      </c>
      <c r="E20" s="26">
        <v>65</v>
      </c>
      <c r="F20" s="11">
        <v>1</v>
      </c>
      <c r="G20" s="20">
        <f t="shared" si="0"/>
        <v>65</v>
      </c>
      <c r="H20" s="1"/>
      <c r="I20" s="16">
        <f t="shared" si="1"/>
        <v>13</v>
      </c>
      <c r="J20" s="17" t="str">
        <f t="shared" si="2"/>
        <v>Морковь свежая, ГОСТ 32284-2013</v>
      </c>
      <c r="K20" s="12"/>
      <c r="L20" s="18" t="str">
        <f t="shared" si="3"/>
        <v>кг.</v>
      </c>
      <c r="M20" s="22"/>
      <c r="N20" s="10"/>
      <c r="O20" s="18">
        <f t="shared" si="4"/>
        <v>1</v>
      </c>
      <c r="P20" s="19">
        <f t="shared" si="5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9" customHeight="1" x14ac:dyDescent="0.25">
      <c r="A21" s="4"/>
      <c r="B21" s="9">
        <v>14</v>
      </c>
      <c r="C21" s="25" t="s">
        <v>31</v>
      </c>
      <c r="D21" s="10" t="s">
        <v>41</v>
      </c>
      <c r="E21" s="26">
        <v>140</v>
      </c>
      <c r="F21" s="11">
        <v>1</v>
      </c>
      <c r="G21" s="20">
        <f t="shared" si="0"/>
        <v>140</v>
      </c>
      <c r="H21" s="1"/>
      <c r="I21" s="16">
        <f t="shared" si="1"/>
        <v>14</v>
      </c>
      <c r="J21" s="17" t="str">
        <f t="shared" si="2"/>
        <v>Нектарины, ГОСТ 34340-2017</v>
      </c>
      <c r="K21" s="12"/>
      <c r="L21" s="18" t="str">
        <f t="shared" si="3"/>
        <v>кг.</v>
      </c>
      <c r="M21" s="22"/>
      <c r="N21" s="10"/>
      <c r="O21" s="18">
        <f t="shared" si="4"/>
        <v>1</v>
      </c>
      <c r="P21" s="19">
        <f t="shared" si="5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9.75" customHeight="1" x14ac:dyDescent="0.25">
      <c r="A22" s="4"/>
      <c r="B22" s="9">
        <v>15</v>
      </c>
      <c r="C22" s="25" t="s">
        <v>32</v>
      </c>
      <c r="D22" s="10" t="s">
        <v>41</v>
      </c>
      <c r="E22" s="26">
        <v>120</v>
      </c>
      <c r="F22" s="11">
        <v>1</v>
      </c>
      <c r="G22" s="20">
        <f t="shared" si="0"/>
        <v>120</v>
      </c>
      <c r="H22" s="1"/>
      <c r="I22" s="16">
        <f t="shared" si="1"/>
        <v>15</v>
      </c>
      <c r="J22" s="17" t="str">
        <f t="shared" si="2"/>
        <v>Огурцы свежие, ГОСТ 33932-2016</v>
      </c>
      <c r="K22" s="12"/>
      <c r="L22" s="18" t="str">
        <f t="shared" si="3"/>
        <v>кг.</v>
      </c>
      <c r="M22" s="22"/>
      <c r="N22" s="10"/>
      <c r="O22" s="18">
        <f t="shared" si="4"/>
        <v>1</v>
      </c>
      <c r="P22" s="19">
        <f t="shared" si="5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44.25" customHeight="1" x14ac:dyDescent="0.25">
      <c r="A23" s="4"/>
      <c r="B23" s="9">
        <v>16</v>
      </c>
      <c r="C23" s="25" t="s">
        <v>33</v>
      </c>
      <c r="D23" s="10" t="s">
        <v>41</v>
      </c>
      <c r="E23" s="26">
        <v>200</v>
      </c>
      <c r="F23" s="11">
        <v>1</v>
      </c>
      <c r="G23" s="20">
        <f t="shared" si="0"/>
        <v>200</v>
      </c>
      <c r="H23" s="1"/>
      <c r="I23" s="16">
        <f t="shared" si="1"/>
        <v>16</v>
      </c>
      <c r="J23" s="17" t="str">
        <f t="shared" si="2"/>
        <v>Перец сладкий свежий, ГОСТ 34325-2017</v>
      </c>
      <c r="K23" s="12"/>
      <c r="L23" s="18" t="str">
        <f t="shared" si="3"/>
        <v>кг.</v>
      </c>
      <c r="M23" s="22"/>
      <c r="N23" s="10"/>
      <c r="O23" s="18">
        <f t="shared" si="4"/>
        <v>1</v>
      </c>
      <c r="P23" s="19">
        <f t="shared" ref="P23:P30" si="6">N23*O23</f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4.5" customHeight="1" x14ac:dyDescent="0.25">
      <c r="A24" s="4"/>
      <c r="B24" s="9">
        <v>17</v>
      </c>
      <c r="C24" s="25" t="s">
        <v>34</v>
      </c>
      <c r="D24" s="10" t="s">
        <v>41</v>
      </c>
      <c r="E24" s="26">
        <v>160</v>
      </c>
      <c r="F24" s="11">
        <v>1</v>
      </c>
      <c r="G24" s="20">
        <f t="shared" si="0"/>
        <v>160</v>
      </c>
      <c r="H24" s="1"/>
      <c r="I24" s="16">
        <f t="shared" si="1"/>
        <v>17</v>
      </c>
      <c r="J24" s="17" t="str">
        <f t="shared" si="2"/>
        <v>Побеги чеснока, ГОСТ 32877-2014</v>
      </c>
      <c r="K24" s="12"/>
      <c r="L24" s="18" t="str">
        <f t="shared" si="3"/>
        <v>кг.</v>
      </c>
      <c r="M24" s="22"/>
      <c r="N24" s="10"/>
      <c r="O24" s="18">
        <f t="shared" si="4"/>
        <v>1</v>
      </c>
      <c r="P24" s="19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8.25" customHeight="1" x14ac:dyDescent="0.25">
      <c r="A25" s="4"/>
      <c r="B25" s="9">
        <v>18</v>
      </c>
      <c r="C25" s="25" t="s">
        <v>35</v>
      </c>
      <c r="D25" s="10" t="s">
        <v>41</v>
      </c>
      <c r="E25" s="26">
        <v>125</v>
      </c>
      <c r="F25" s="11">
        <v>1</v>
      </c>
      <c r="G25" s="20">
        <f t="shared" si="0"/>
        <v>125</v>
      </c>
      <c r="H25" s="1"/>
      <c r="I25" s="16">
        <f t="shared" si="1"/>
        <v>18</v>
      </c>
      <c r="J25" s="17" t="str">
        <f t="shared" si="2"/>
        <v>Помидоры свежий, ГОСТ 34298-2017</v>
      </c>
      <c r="K25" s="12"/>
      <c r="L25" s="18" t="str">
        <f t="shared" si="3"/>
        <v>кг.</v>
      </c>
      <c r="M25" s="22"/>
      <c r="N25" s="10"/>
      <c r="O25" s="18">
        <f t="shared" si="4"/>
        <v>1</v>
      </c>
      <c r="P25" s="19">
        <f t="shared" si="6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51.75" customHeight="1" x14ac:dyDescent="0.25">
      <c r="A26" s="4"/>
      <c r="B26" s="9">
        <v>19</v>
      </c>
      <c r="C26" s="25" t="s">
        <v>36</v>
      </c>
      <c r="D26" s="10" t="s">
        <v>41</v>
      </c>
      <c r="E26" s="26">
        <v>95</v>
      </c>
      <c r="F26" s="11">
        <v>1</v>
      </c>
      <c r="G26" s="20">
        <f t="shared" si="0"/>
        <v>95</v>
      </c>
      <c r="H26" s="1"/>
      <c r="I26" s="16">
        <f t="shared" si="1"/>
        <v>19</v>
      </c>
      <c r="J26" s="17" t="str">
        <f t="shared" si="2"/>
        <v>Редька Лоба, ГОСТ 32810-2014</v>
      </c>
      <c r="K26" s="12"/>
      <c r="L26" s="18" t="str">
        <f t="shared" si="3"/>
        <v>кг.</v>
      </c>
      <c r="M26" s="22"/>
      <c r="N26" s="10"/>
      <c r="O26" s="18">
        <f t="shared" si="4"/>
        <v>1</v>
      </c>
      <c r="P26" s="19">
        <f t="shared" si="6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6.75" customHeight="1" x14ac:dyDescent="0.25">
      <c r="A27" s="4"/>
      <c r="B27" s="9">
        <v>20</v>
      </c>
      <c r="C27" s="27" t="s">
        <v>37</v>
      </c>
      <c r="D27" s="10" t="s">
        <v>41</v>
      </c>
      <c r="E27" s="26">
        <v>155</v>
      </c>
      <c r="F27" s="11">
        <v>1</v>
      </c>
      <c r="G27" s="20">
        <f t="shared" si="0"/>
        <v>155</v>
      </c>
      <c r="H27" s="1"/>
      <c r="I27" s="16">
        <f t="shared" si="1"/>
        <v>20</v>
      </c>
      <c r="J27" s="17" t="str">
        <f t="shared" si="2"/>
        <v>Редис свежий, ГОСТ 34216-2017</v>
      </c>
      <c r="K27" s="12"/>
      <c r="L27" s="18" t="str">
        <f t="shared" si="3"/>
        <v>кг.</v>
      </c>
      <c r="M27" s="22"/>
      <c r="N27" s="10"/>
      <c r="O27" s="18">
        <f t="shared" si="4"/>
        <v>1</v>
      </c>
      <c r="P27" s="19">
        <f t="shared" si="6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6" customHeight="1" x14ac:dyDescent="0.25">
      <c r="A28" s="4"/>
      <c r="B28" s="9">
        <v>21</v>
      </c>
      <c r="C28" s="25" t="s">
        <v>38</v>
      </c>
      <c r="D28" s="10" t="s">
        <v>41</v>
      </c>
      <c r="E28" s="26">
        <v>48</v>
      </c>
      <c r="F28" s="11">
        <v>1</v>
      </c>
      <c r="G28" s="20">
        <f t="shared" si="0"/>
        <v>48</v>
      </c>
      <c r="H28" s="1"/>
      <c r="I28" s="16">
        <f t="shared" si="1"/>
        <v>21</v>
      </c>
      <c r="J28" s="17" t="str">
        <f t="shared" si="2"/>
        <v>Свекла свежая, ГОСТ 32285-2013</v>
      </c>
      <c r="K28" s="12"/>
      <c r="L28" s="18" t="str">
        <f t="shared" si="3"/>
        <v>кг.</v>
      </c>
      <c r="M28" s="22"/>
      <c r="N28" s="10"/>
      <c r="O28" s="18">
        <f t="shared" si="4"/>
        <v>1</v>
      </c>
      <c r="P28" s="19">
        <f t="shared" si="6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7.5" customHeight="1" x14ac:dyDescent="0.25">
      <c r="A29" s="4"/>
      <c r="B29" s="9">
        <v>22</v>
      </c>
      <c r="C29" s="25" t="s">
        <v>39</v>
      </c>
      <c r="D29" s="10" t="s">
        <v>41</v>
      </c>
      <c r="E29" s="26">
        <v>160</v>
      </c>
      <c r="F29" s="11">
        <v>1</v>
      </c>
      <c r="G29" s="20">
        <f t="shared" si="0"/>
        <v>160</v>
      </c>
      <c r="H29" s="1"/>
      <c r="I29" s="16">
        <f t="shared" si="1"/>
        <v>22</v>
      </c>
      <c r="J29" s="17" t="str">
        <f t="shared" si="2"/>
        <v>Чеснок свежий, ГОСТ Р 55909-2013</v>
      </c>
      <c r="K29" s="12"/>
      <c r="L29" s="18" t="str">
        <f t="shared" si="3"/>
        <v>кг.</v>
      </c>
      <c r="M29" s="22"/>
      <c r="N29" s="10"/>
      <c r="O29" s="18">
        <f t="shared" si="4"/>
        <v>1</v>
      </c>
      <c r="P29" s="19">
        <f t="shared" si="6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7.5" customHeight="1" thickBot="1" x14ac:dyDescent="0.3">
      <c r="A30" s="4"/>
      <c r="B30" s="9">
        <v>23</v>
      </c>
      <c r="C30" s="25" t="s">
        <v>40</v>
      </c>
      <c r="D30" s="10" t="s">
        <v>41</v>
      </c>
      <c r="E30" s="26">
        <v>160</v>
      </c>
      <c r="F30" s="11">
        <v>1</v>
      </c>
      <c r="G30" s="20">
        <f t="shared" si="0"/>
        <v>160</v>
      </c>
      <c r="H30" s="1"/>
      <c r="I30" s="16">
        <f t="shared" si="1"/>
        <v>23</v>
      </c>
      <c r="J30" s="17" t="str">
        <f t="shared" si="2"/>
        <v>Яблоки, ГОСТ 34314-2017</v>
      </c>
      <c r="K30" s="12"/>
      <c r="L30" s="18" t="str">
        <f t="shared" si="3"/>
        <v>кг.</v>
      </c>
      <c r="M30" s="22"/>
      <c r="N30" s="10"/>
      <c r="O30" s="18">
        <f t="shared" si="4"/>
        <v>1</v>
      </c>
      <c r="P30" s="19">
        <f t="shared" si="6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1" customHeight="1" thickBot="1" x14ac:dyDescent="0.3">
      <c r="A31" s="4"/>
      <c r="B31" s="31" t="s">
        <v>7</v>
      </c>
      <c r="C31" s="32"/>
      <c r="D31" s="32"/>
      <c r="E31" s="32"/>
      <c r="F31" s="33"/>
      <c r="G31" s="13">
        <f>SUM(G8:G30)</f>
        <v>2903</v>
      </c>
      <c r="H31" s="1"/>
      <c r="I31" s="31" t="s">
        <v>7</v>
      </c>
      <c r="J31" s="32"/>
      <c r="K31" s="32"/>
      <c r="L31" s="32"/>
      <c r="M31" s="32"/>
      <c r="N31" s="32"/>
      <c r="O31" s="33"/>
      <c r="P31" s="13">
        <f>SUM(P8:P30)</f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 x14ac:dyDescent="0.25">
      <c r="A32" s="4"/>
      <c r="B32" s="43" t="s">
        <v>17</v>
      </c>
      <c r="C32" s="44"/>
      <c r="D32" s="44"/>
      <c r="E32" s="44"/>
      <c r="F32" s="23">
        <v>0.2</v>
      </c>
      <c r="G32" s="14">
        <f>G31*F32</f>
        <v>580.6</v>
      </c>
      <c r="H32" s="1"/>
      <c r="I32" s="43" t="s">
        <v>17</v>
      </c>
      <c r="J32" s="44"/>
      <c r="K32" s="44"/>
      <c r="L32" s="44"/>
      <c r="M32" s="44"/>
      <c r="N32" s="44"/>
      <c r="O32" s="23">
        <v>0.2</v>
      </c>
      <c r="P32" s="14">
        <f>P31*O32</f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thickBot="1" x14ac:dyDescent="0.3">
      <c r="A33" s="4"/>
      <c r="B33" s="36" t="s">
        <v>8</v>
      </c>
      <c r="C33" s="37"/>
      <c r="D33" s="37"/>
      <c r="E33" s="37"/>
      <c r="F33" s="38"/>
      <c r="G33" s="15">
        <f>G31+G32</f>
        <v>3483.6</v>
      </c>
      <c r="H33" s="1"/>
      <c r="I33" s="36" t="s">
        <v>8</v>
      </c>
      <c r="J33" s="37"/>
      <c r="K33" s="37"/>
      <c r="L33" s="37"/>
      <c r="M33" s="37"/>
      <c r="N33" s="37"/>
      <c r="O33" s="38"/>
      <c r="P33" s="15">
        <f>P31+P32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Z34" s="1"/>
    </row>
  </sheetData>
  <mergeCells count="10">
    <mergeCell ref="I6:P6"/>
    <mergeCell ref="I31:O31"/>
    <mergeCell ref="B1:P1"/>
    <mergeCell ref="B3:E3"/>
    <mergeCell ref="B31:F31"/>
    <mergeCell ref="B33:F33"/>
    <mergeCell ref="B6:G6"/>
    <mergeCell ref="I33:O33"/>
    <mergeCell ref="B32:E32"/>
    <mergeCell ref="I32:N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Игнатова Татьяна Анатольевна</cp:lastModifiedBy>
  <dcterms:created xsi:type="dcterms:W3CDTF">2018-05-22T01:14:50Z</dcterms:created>
  <dcterms:modified xsi:type="dcterms:W3CDTF">2018-11-30T08:00:29Z</dcterms:modified>
</cp:coreProperties>
</file>