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3130" windowHeight="13035" activeTab="0"/>
  </bookViews>
  <sheets>
    <sheet name="Приложение № 2" sheetId="1" r:id="rId1"/>
  </sheets>
  <definedNames>
    <definedName name="TABLE" localSheetId="0">'Приложение № 2'!$A$7:$F$43</definedName>
    <definedName name="_xlnm.Print_Titles" localSheetId="0">'Приложение № 2'!$7:$7</definedName>
    <definedName name="_xlnm.Print_Area" localSheetId="0">'Приложение № 2'!$A$1:$F$50</definedName>
  </definedNames>
  <calcPr fullCalcOnLoad="1"/>
</workbook>
</file>

<file path=xl/sharedStrings.xml><?xml version="1.0" encoding="utf-8"?>
<sst xmlns="http://schemas.openxmlformats.org/spreadsheetml/2006/main" count="114" uniqueCount="92">
  <si>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</si>
  <si>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</si>
  <si>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</si>
  <si>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</si>
  <si>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</si>
  <si>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</si>
  <si>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</si>
  <si>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</si>
  <si>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</si>
  <si>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</si>
  <si>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</si>
  <si>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</si>
  <si>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</si>
  <si>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</si>
  <si>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</si>
  <si>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</si>
  <si>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</si>
  <si>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</si>
  <si>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</si>
  <si>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</si>
  <si>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</si>
  <si>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</si>
  <si>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</si>
  <si>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</si>
  <si>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</si>
  <si>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</si>
  <si>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</si>
  <si>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</si>
  <si>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</si>
  <si>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</si>
  <si>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</si>
  <si>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</si>
  <si>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</si>
  <si>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</si>
  <si>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</si>
  <si>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</si>
  <si>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</si>
  <si>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</si>
  <si>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</si>
  <si>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</si>
  <si>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</si>
  <si>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</si>
  <si>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</si>
  <si>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</si>
  <si>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</si>
  <si>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</si>
  <si>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</si>
  <si>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</si>
  <si>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</si>
  <si>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</si>
  <si>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</si>
  <si>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</si>
  <si>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</si>
  <si>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</si>
  <si>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</si>
  <si>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</si>
  <si>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</si>
  <si>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</si>
  <si>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</si>
  <si>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</si>
  <si>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</si>
  <si>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</si>
  <si>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</si>
  <si>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</si>
  <si>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</si>
  <si>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</si>
  <si>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</si>
  <si>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</si>
  <si>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</si>
  <si>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</si>
  <si>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</si>
  <si>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</si>
  <si>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</si>
  <si>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</si>
  <si>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*</t>
  </si>
  <si>
    <t>4.3.</t>
  </si>
  <si>
    <t>Выпадающие, 
излишние доходы (расходы) прошлых лет</t>
  </si>
  <si>
    <t xml:space="preserve"> филиал ОАО "ДРСК" "Приморские электрические сети"</t>
  </si>
  <si>
    <t>Фактические показатели 
за год, предшествующий базовому периоду  2014 год</t>
  </si>
  <si>
    <t>Показатели, утвержденные 
на базовый период 2015 год</t>
  </si>
  <si>
    <t>Предложения 
на расчетный период регулирования 2016 год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</si>
  <si>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</si>
  <si>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                     ( приказ Минэнерго России от 05.09.2014г. №579 -  6,41%)</t>
    </r>
    <r>
      <rPr>
        <vertAlign val="superscript"/>
        <sz val="12"/>
        <rFont val="Times New Roman"/>
        <family val="1"/>
      </rPr>
      <t>3</t>
    </r>
  </si>
  <si>
    <t>6,98%</t>
  </si>
  <si>
    <t>6,84%</t>
  </si>
  <si>
    <t>приказ ОАО "ДРСК" от 21.02.2014  №53 "Об утверждении "Программы в области энергосбережения и повышения энергетической эффективности ОАО «ДРСК» на период 2014-2019 годы"</t>
  </si>
  <si>
    <t>приказ ОАО "ДРСК" от 13.03.2015  № 85 "Об утверждении "Программы в области энергосбережения и повышения энергетической эффективности ОАО «ДРСК» на период 2015-2020 годы"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</si>
  <si>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</si>
  <si>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 xml:space="preserve">2, 4  </t>
    </r>
    <r>
      <rPr>
        <sz val="12"/>
        <rFont val="Times New Roman"/>
        <family val="1"/>
      </rPr>
      <t>и 4.3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</si>
  <si>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Постановление ДТПК № 58/5 от 09.10.2013г. «О внесении изменений в постановление департамента по тарифам Приморского края от 29 февраля 2012 года № 10/9 «Об утверждении инвестиционной программы филиала ОАО «ДРСК» «Приморские электрические сети» на 2012-2017 годы».</t>
  </si>
  <si>
    <t>Постановление ДТПК № 39/5 от 27.08.2014г. «О внесении изменений в постановление департамента по тарифам Приморского края от 29 февраля 2012 года № 10/9 «Об утверждении инвестиционной программы филиала ОАО «ДРСК» «Приморские электрические сети» на 2012-2017 годы».</t>
  </si>
  <si>
    <t xml:space="preserve">Отраслевое тарифное соглашение в электроэнергетике РФ на 2013-2015г годы  заключено между Общественным объединением "Всероссийский Электропрофсоюз и Общероссийским отраслевым объдинением работодателей электроэнергетики от 18 марта 2013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</si>
</sst>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0.000"/>
    <numFmt numFmtId="167" formatCode="0.00000"/>
    <numFmt numFmtId="168" formatCode="0.000000"/>
    <numFmt numFmtId="169" formatCode="0.0000"/>
    <numFmt numFmtId="170" formatCode="#,##0.0"/>
    <numFmt numFmtId="171" formatCode="0.0%"/>
    <numFmt numFmtId="172" formatCode="_-* #,##0_р_._-;\-* #,##0_р_._-;_-* &quot;-&quot;??_р_._-;_-@_-"/>
  </numFmts>
  <fonts count="50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1" fillId="32" borderId="0" applyBorder="0">
      <alignment horizontal="right"/>
      <protection/>
    </xf>
    <xf numFmtId="0" fontId="47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top"/>
    </xf>
    <xf numFmtId="4" fontId="1" fillId="34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170" fontId="1" fillId="0" borderId="1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171" fontId="1" fillId="0" borderId="1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172" fontId="1" fillId="0" borderId="0" xfId="63" applyNumberFormat="1" applyFont="1" applyFill="1" applyBorder="1" applyAlignment="1">
      <alignment horizontal="left" vertical="center"/>
    </xf>
    <xf numFmtId="4" fontId="48" fillId="0" borderId="0" xfId="0" applyNumberFormat="1" applyFont="1" applyAlignment="1">
      <alignment horizontal="center" vertical="center"/>
    </xf>
    <xf numFmtId="4" fontId="48" fillId="0" borderId="0" xfId="63" applyNumberFormat="1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3" fontId="1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4" fillId="0" borderId="11" xfId="0" applyFont="1" applyFill="1" applyBorder="1" applyAlignment="1">
      <alignment horizontal="left" vertical="center" wrapText="1"/>
    </xf>
    <xf numFmtId="165" fontId="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Процентный 5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ормула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SheetLayoutView="100" zoomScalePageLayoutView="0" workbookViewId="0" topLeftCell="A1">
      <pane ySplit="7" topLeftCell="A48" activePane="bottomLeft" state="frozen"/>
      <selection pane="topLeft" activeCell="A1" sqref="A1"/>
      <selection pane="bottomLeft" activeCell="F58" sqref="F58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6" width="27.625" style="1" customWidth="1"/>
    <col min="7" max="7" width="16.625" style="1" customWidth="1"/>
    <col min="8" max="8" width="17.125" style="1" customWidth="1"/>
    <col min="9" max="9" width="9.125" style="1" customWidth="1"/>
    <col min="10" max="10" width="11.875" style="1" bestFit="1" customWidth="1"/>
    <col min="11" max="16384" width="9.125" style="1" customWidth="1"/>
  </cols>
  <sheetData>
    <row r="1" ht="68.25" customHeight="1">
      <c r="F1" s="3" t="s">
        <v>53</v>
      </c>
    </row>
    <row r="4" spans="1:6" ht="31.5" customHeight="1">
      <c r="A4" s="36" t="s">
        <v>72</v>
      </c>
      <c r="B4" s="37"/>
      <c r="C4" s="37"/>
      <c r="D4" s="37"/>
      <c r="E4" s="37"/>
      <c r="F4" s="37"/>
    </row>
    <row r="5" spans="2:6" ht="17.25" customHeight="1">
      <c r="B5" s="38" t="s">
        <v>77</v>
      </c>
      <c r="C5" s="38"/>
      <c r="D5" s="38"/>
      <c r="E5" s="38"/>
      <c r="F5" s="38"/>
    </row>
    <row r="6" spans="4:6" ht="15.75">
      <c r="D6" s="14"/>
      <c r="E6" s="14"/>
      <c r="F6" s="14"/>
    </row>
    <row r="7" spans="1:6" s="2" customFormat="1" ht="63">
      <c r="A7" s="8" t="s">
        <v>52</v>
      </c>
      <c r="B7" s="8" t="s">
        <v>0</v>
      </c>
      <c r="C7" s="8" t="s">
        <v>1</v>
      </c>
      <c r="D7" s="8" t="s">
        <v>78</v>
      </c>
      <c r="E7" s="8" t="s">
        <v>79</v>
      </c>
      <c r="F7" s="8" t="s">
        <v>80</v>
      </c>
    </row>
    <row r="8" spans="1:6" s="4" customFormat="1" ht="42" customHeight="1">
      <c r="A8" s="15" t="s">
        <v>2</v>
      </c>
      <c r="B8" s="16" t="s">
        <v>3</v>
      </c>
      <c r="C8" s="15"/>
      <c r="D8" s="17"/>
      <c r="E8" s="17"/>
      <c r="F8" s="17"/>
    </row>
    <row r="9" spans="1:6" s="4" customFormat="1" ht="28.5" customHeight="1">
      <c r="A9" s="15" t="s">
        <v>4</v>
      </c>
      <c r="B9" s="16" t="s">
        <v>5</v>
      </c>
      <c r="C9" s="15" t="s">
        <v>6</v>
      </c>
      <c r="D9" s="17">
        <v>7355662.92430917</v>
      </c>
      <c r="E9" s="17">
        <v>8732054.775453173</v>
      </c>
      <c r="F9" s="17">
        <v>16427134.235020673</v>
      </c>
    </row>
    <row r="10" spans="1:7" s="4" customFormat="1" ht="28.5" customHeight="1">
      <c r="A10" s="15" t="s">
        <v>7</v>
      </c>
      <c r="B10" s="16" t="s">
        <v>8</v>
      </c>
      <c r="C10" s="15" t="s">
        <v>6</v>
      </c>
      <c r="D10" s="17">
        <v>-872552.643225973</v>
      </c>
      <c r="E10" s="17">
        <v>720601.6372808404</v>
      </c>
      <c r="F10" s="17">
        <v>7908845.450029239</v>
      </c>
      <c r="G10" s="10"/>
    </row>
    <row r="11" spans="1:6" s="4" customFormat="1" ht="59.25" customHeight="1">
      <c r="A11" s="15" t="s">
        <v>9</v>
      </c>
      <c r="B11" s="16" t="s">
        <v>10</v>
      </c>
      <c r="C11" s="15" t="s">
        <v>6</v>
      </c>
      <c r="D11" s="17">
        <f>-856164.786996071+913261.07</f>
        <v>57096.283003928955</v>
      </c>
      <c r="E11" s="17">
        <v>998308.1498246723</v>
      </c>
      <c r="F11" s="17">
        <v>8357639.632023389</v>
      </c>
    </row>
    <row r="12" spans="1:6" s="4" customFormat="1" ht="27.75" customHeight="1">
      <c r="A12" s="15" t="s">
        <v>11</v>
      </c>
      <c r="B12" s="16" t="s">
        <v>12</v>
      </c>
      <c r="C12" s="15" t="s">
        <v>6</v>
      </c>
      <c r="D12" s="17">
        <v>-1113141.8144192942</v>
      </c>
      <c r="E12" s="17">
        <v>-808046.9501753277</v>
      </c>
      <c r="F12" s="17">
        <v>6100073.772023389</v>
      </c>
    </row>
    <row r="13" spans="1:6" s="4" customFormat="1" ht="41.25" customHeight="1">
      <c r="A13" s="15" t="s">
        <v>13</v>
      </c>
      <c r="B13" s="16" t="s">
        <v>14</v>
      </c>
      <c r="C13" s="15"/>
      <c r="D13" s="9"/>
      <c r="E13" s="9"/>
      <c r="F13" s="9"/>
    </row>
    <row r="14" spans="1:6" s="4" customFormat="1" ht="110.25">
      <c r="A14" s="15" t="s">
        <v>15</v>
      </c>
      <c r="B14" s="16" t="s">
        <v>61</v>
      </c>
      <c r="C14" s="15" t="s">
        <v>16</v>
      </c>
      <c r="D14" s="18">
        <f>D10/D9</f>
        <v>-0.11862325016856608</v>
      </c>
      <c r="E14" s="18">
        <f>E10/E9</f>
        <v>0.08252371930906068</v>
      </c>
      <c r="F14" s="18">
        <f>F10/F9</f>
        <v>0.48145010181803544</v>
      </c>
    </row>
    <row r="15" spans="1:6" s="4" customFormat="1" ht="58.5" customHeight="1">
      <c r="A15" s="15" t="s">
        <v>17</v>
      </c>
      <c r="B15" s="16" t="s">
        <v>60</v>
      </c>
      <c r="C15" s="15"/>
      <c r="D15" s="9"/>
      <c r="E15" s="9"/>
      <c r="F15" s="9"/>
    </row>
    <row r="16" spans="1:6" s="4" customFormat="1" ht="60.75" customHeight="1">
      <c r="A16" s="15" t="s">
        <v>18</v>
      </c>
      <c r="B16" s="16" t="s">
        <v>54</v>
      </c>
      <c r="C16" s="15" t="s">
        <v>19</v>
      </c>
      <c r="D16" s="9" t="s">
        <v>74</v>
      </c>
      <c r="E16" s="9" t="s">
        <v>74</v>
      </c>
      <c r="F16" s="9" t="s">
        <v>74</v>
      </c>
    </row>
    <row r="17" spans="1:7" s="4" customFormat="1" ht="39.75" customHeight="1">
      <c r="A17" s="15" t="s">
        <v>20</v>
      </c>
      <c r="B17" s="16" t="s">
        <v>55</v>
      </c>
      <c r="C17" s="15" t="s">
        <v>21</v>
      </c>
      <c r="D17" s="9" t="s">
        <v>74</v>
      </c>
      <c r="E17" s="9" t="s">
        <v>74</v>
      </c>
      <c r="F17" s="9" t="s">
        <v>74</v>
      </c>
      <c r="G17" s="19"/>
    </row>
    <row r="18" spans="1:8" s="5" customFormat="1" ht="24.75" customHeight="1">
      <c r="A18" s="15" t="s">
        <v>22</v>
      </c>
      <c r="B18" s="16" t="s">
        <v>56</v>
      </c>
      <c r="C18" s="15" t="s">
        <v>19</v>
      </c>
      <c r="D18" s="12">
        <v>1493.811</v>
      </c>
      <c r="E18" s="12">
        <v>1485.181</v>
      </c>
      <c r="F18" s="12">
        <v>1490.97</v>
      </c>
      <c r="H18" s="20"/>
    </row>
    <row r="19" spans="1:8" s="4" customFormat="1" ht="50.25">
      <c r="A19" s="15" t="s">
        <v>57</v>
      </c>
      <c r="B19" s="16" t="s">
        <v>81</v>
      </c>
      <c r="C19" s="15" t="s">
        <v>58</v>
      </c>
      <c r="D19" s="12">
        <v>8664102.51</v>
      </c>
      <c r="E19" s="11">
        <v>8614048.806</v>
      </c>
      <c r="F19" s="12">
        <v>8643804.484</v>
      </c>
      <c r="G19" s="21"/>
      <c r="H19" s="22"/>
    </row>
    <row r="20" spans="1:8" s="4" customFormat="1" ht="76.5" customHeight="1">
      <c r="A20" s="15" t="s">
        <v>24</v>
      </c>
      <c r="B20" s="16" t="s">
        <v>59</v>
      </c>
      <c r="C20" s="15" t="s">
        <v>23</v>
      </c>
      <c r="D20" s="12">
        <v>1593659.71</v>
      </c>
      <c r="E20" s="23">
        <v>1763450</v>
      </c>
      <c r="F20" s="12">
        <v>1592972.49</v>
      </c>
      <c r="G20" s="21"/>
      <c r="H20" s="21"/>
    </row>
    <row r="21" spans="1:6" s="4" customFormat="1" ht="114" customHeight="1">
      <c r="A21" s="15" t="s">
        <v>25</v>
      </c>
      <c r="B21" s="16" t="s">
        <v>82</v>
      </c>
      <c r="C21" s="15" t="s">
        <v>16</v>
      </c>
      <c r="D21" s="24" t="s">
        <v>83</v>
      </c>
      <c r="E21" s="25">
        <v>0.0635</v>
      </c>
      <c r="F21" s="12" t="s">
        <v>84</v>
      </c>
    </row>
    <row r="22" spans="1:8" s="4" customFormat="1" ht="84">
      <c r="A22" s="15" t="s">
        <v>26</v>
      </c>
      <c r="B22" s="16" t="s">
        <v>62</v>
      </c>
      <c r="C22" s="15"/>
      <c r="D22" s="26" t="s">
        <v>85</v>
      </c>
      <c r="E22" s="26" t="s">
        <v>86</v>
      </c>
      <c r="F22" s="26" t="s">
        <v>86</v>
      </c>
      <c r="H22" s="27"/>
    </row>
    <row r="23" spans="1:8" s="4" customFormat="1" ht="84.75" customHeight="1">
      <c r="A23" s="15" t="s">
        <v>27</v>
      </c>
      <c r="B23" s="16" t="s">
        <v>63</v>
      </c>
      <c r="C23" s="15" t="s">
        <v>21</v>
      </c>
      <c r="D23" s="9"/>
      <c r="E23" s="9"/>
      <c r="F23" s="9"/>
      <c r="H23" s="10"/>
    </row>
    <row r="24" spans="1:8" s="4" customFormat="1" ht="72" customHeight="1">
      <c r="A24" s="15" t="s">
        <v>28</v>
      </c>
      <c r="B24" s="16" t="s">
        <v>29</v>
      </c>
      <c r="C24" s="15"/>
      <c r="D24" s="17">
        <v>4427632.83603154</v>
      </c>
      <c r="E24" s="17">
        <v>4703580.934374323</v>
      </c>
      <c r="F24" s="17">
        <v>13289740.03</v>
      </c>
      <c r="H24" s="10"/>
    </row>
    <row r="25" spans="1:6" s="4" customFormat="1" ht="90" customHeight="1">
      <c r="A25" s="15" t="s">
        <v>30</v>
      </c>
      <c r="B25" s="16" t="s">
        <v>87</v>
      </c>
      <c r="C25" s="15" t="s">
        <v>6</v>
      </c>
      <c r="D25" s="17">
        <v>1734399.3688824214</v>
      </c>
      <c r="E25" s="17">
        <v>1508743.122317242</v>
      </c>
      <c r="F25" s="17">
        <v>1604657.3188346347</v>
      </c>
    </row>
    <row r="26" spans="1:6" s="4" customFormat="1" ht="27" customHeight="1">
      <c r="A26" s="15"/>
      <c r="B26" s="16" t="s">
        <v>64</v>
      </c>
      <c r="C26" s="15"/>
      <c r="D26" s="17"/>
      <c r="E26" s="17"/>
      <c r="F26" s="17"/>
    </row>
    <row r="27" spans="1:6" s="4" customFormat="1" ht="27" customHeight="1">
      <c r="A27" s="15"/>
      <c r="B27" s="16" t="s">
        <v>31</v>
      </c>
      <c r="C27" s="15"/>
      <c r="D27" s="17">
        <v>1249652.0215600003</v>
      </c>
      <c r="E27" s="17">
        <v>1050808.725581621</v>
      </c>
      <c r="F27" s="17">
        <f>E27*1.063572251</f>
        <v>1117611.001637286</v>
      </c>
    </row>
    <row r="28" spans="1:6" s="4" customFormat="1" ht="27" customHeight="1">
      <c r="A28" s="15"/>
      <c r="B28" s="16" t="s">
        <v>32</v>
      </c>
      <c r="C28" s="15"/>
      <c r="D28" s="17">
        <f>37214.4+12776.7</f>
        <v>49991.100000000006</v>
      </c>
      <c r="E28" s="17">
        <f>130739.5+73286.7</f>
        <v>204026.2</v>
      </c>
      <c r="F28" s="17">
        <f>E28*1.063572251</f>
        <v>216996.60479697623</v>
      </c>
    </row>
    <row r="29" spans="1:6" s="4" customFormat="1" ht="27" customHeight="1">
      <c r="A29" s="15"/>
      <c r="B29" s="16" t="s">
        <v>33</v>
      </c>
      <c r="C29" s="15"/>
      <c r="D29" s="17">
        <f>150613.19789-D28</f>
        <v>100622.09789</v>
      </c>
      <c r="E29" s="17">
        <f>301026.549599273-E28</f>
        <v>97000.349599273</v>
      </c>
      <c r="F29" s="17">
        <f>E29*1.063572251</f>
        <v>103166.88017108574</v>
      </c>
    </row>
    <row r="30" spans="1:10" s="4" customFormat="1" ht="85.5" customHeight="1">
      <c r="A30" s="15" t="s">
        <v>34</v>
      </c>
      <c r="B30" s="16" t="s">
        <v>88</v>
      </c>
      <c r="C30" s="15" t="s">
        <v>6</v>
      </c>
      <c r="D30" s="28">
        <f>2585598.71879-181866.9</f>
        <v>2403731.81879</v>
      </c>
      <c r="E30" s="17">
        <f>2899159.95447311-99812.32</f>
        <v>2799347.63447311</v>
      </c>
      <c r="F30" s="17">
        <f>7238228.29-3544359.7</f>
        <v>3693868.59</v>
      </c>
      <c r="G30" s="29"/>
      <c r="J30" s="30"/>
    </row>
    <row r="31" spans="1:6" s="4" customFormat="1" ht="60.75" customHeight="1">
      <c r="A31" s="15" t="s">
        <v>75</v>
      </c>
      <c r="B31" s="16" t="s">
        <v>76</v>
      </c>
      <c r="C31" s="15" t="s">
        <v>6</v>
      </c>
      <c r="D31" s="17">
        <v>1910859.5688970338</v>
      </c>
      <c r="E31" s="17">
        <f>-911222-266571.2-138360+99812.4</f>
        <v>-1216340.8</v>
      </c>
      <c r="F31" s="17">
        <f>1420685.7+3039724.15+504635.51</f>
        <v>4965045.359999999</v>
      </c>
    </row>
    <row r="32" spans="1:6" s="4" customFormat="1" ht="43.5" customHeight="1">
      <c r="A32" s="15" t="s">
        <v>35</v>
      </c>
      <c r="B32" s="16" t="s">
        <v>73</v>
      </c>
      <c r="C32" s="15" t="s">
        <v>6</v>
      </c>
      <c r="D32" s="17">
        <v>333214.99867</v>
      </c>
      <c r="E32" s="17">
        <v>576431.4</v>
      </c>
      <c r="F32" s="17">
        <v>629917</v>
      </c>
    </row>
    <row r="33" spans="1:6" s="4" customFormat="1" ht="135.75" customHeight="1">
      <c r="A33" s="15" t="s">
        <v>36</v>
      </c>
      <c r="B33" s="16" t="s">
        <v>37</v>
      </c>
      <c r="C33" s="15"/>
      <c r="D33" s="26" t="s">
        <v>89</v>
      </c>
      <c r="E33" s="26" t="s">
        <v>90</v>
      </c>
      <c r="F33" s="26" t="s">
        <v>90</v>
      </c>
    </row>
    <row r="34" spans="1:6" s="4" customFormat="1" ht="27" customHeight="1">
      <c r="A34" s="15"/>
      <c r="B34" s="31" t="s">
        <v>38</v>
      </c>
      <c r="C34" s="15"/>
      <c r="D34" s="9"/>
      <c r="E34" s="9"/>
      <c r="F34" s="9"/>
    </row>
    <row r="35" spans="1:6" s="4" customFormat="1" ht="36" customHeight="1">
      <c r="A35" s="15"/>
      <c r="B35" s="16" t="s">
        <v>65</v>
      </c>
      <c r="C35" s="15" t="s">
        <v>39</v>
      </c>
      <c r="D35" s="12">
        <v>97641.81599999999</v>
      </c>
      <c r="E35" s="12">
        <v>98955.38</v>
      </c>
      <c r="F35" s="12">
        <v>98871.35599999999</v>
      </c>
    </row>
    <row r="36" spans="1:6" s="4" customFormat="1" ht="47.25">
      <c r="A36" s="15"/>
      <c r="B36" s="16" t="s">
        <v>66</v>
      </c>
      <c r="C36" s="15" t="s">
        <v>40</v>
      </c>
      <c r="D36" s="32">
        <f>D25/D35</f>
        <v>17.76287496416926</v>
      </c>
      <c r="E36" s="32">
        <f>E25/E35</f>
        <v>15.246701314443357</v>
      </c>
      <c r="F36" s="32">
        <f>F25/F35</f>
        <v>16.229749279807944</v>
      </c>
    </row>
    <row r="37" spans="1:6" s="4" customFormat="1" ht="72.75" customHeight="1">
      <c r="A37" s="15" t="s">
        <v>41</v>
      </c>
      <c r="B37" s="16" t="s">
        <v>42</v>
      </c>
      <c r="C37" s="15"/>
      <c r="D37" s="9"/>
      <c r="E37" s="9"/>
      <c r="F37" s="9"/>
    </row>
    <row r="38" spans="1:6" s="4" customFormat="1" ht="41.25" customHeight="1">
      <c r="A38" s="15" t="s">
        <v>43</v>
      </c>
      <c r="B38" s="16" t="s">
        <v>44</v>
      </c>
      <c r="C38" s="15" t="s">
        <v>45</v>
      </c>
      <c r="D38" s="13">
        <v>2242.45</v>
      </c>
      <c r="E38" s="13">
        <v>2423</v>
      </c>
      <c r="F38" s="13">
        <v>2424.5</v>
      </c>
    </row>
    <row r="39" spans="1:6" s="4" customFormat="1" ht="47.25">
      <c r="A39" s="15" t="s">
        <v>46</v>
      </c>
      <c r="B39" s="16" t="s">
        <v>47</v>
      </c>
      <c r="C39" s="15" t="s">
        <v>67</v>
      </c>
      <c r="D39" s="12">
        <f>D27/D38/12</f>
        <v>46.43923764781081</v>
      </c>
      <c r="E39" s="12">
        <f>E27/E38/12</f>
        <v>36.140071728629145</v>
      </c>
      <c r="F39" s="12">
        <f>F27/F38/12</f>
        <v>38.4137967153807</v>
      </c>
    </row>
    <row r="40" spans="1:6" s="4" customFormat="1" ht="140.25">
      <c r="A40" s="15" t="s">
        <v>48</v>
      </c>
      <c r="B40" s="16" t="s">
        <v>49</v>
      </c>
      <c r="C40" s="15"/>
      <c r="D40" s="33" t="s">
        <v>91</v>
      </c>
      <c r="E40" s="33" t="s">
        <v>91</v>
      </c>
      <c r="F40" s="33" t="s">
        <v>74</v>
      </c>
    </row>
    <row r="41" spans="1:6" s="4" customFormat="1" ht="37.5" customHeight="1">
      <c r="A41" s="15"/>
      <c r="B41" s="31" t="s">
        <v>38</v>
      </c>
      <c r="C41" s="15"/>
      <c r="D41" s="9"/>
      <c r="E41" s="9"/>
      <c r="F41" s="9"/>
    </row>
    <row r="42" spans="1:6" s="4" customFormat="1" ht="60.75" customHeight="1">
      <c r="A42" s="15"/>
      <c r="B42" s="16" t="s">
        <v>50</v>
      </c>
      <c r="C42" s="15" t="s">
        <v>6</v>
      </c>
      <c r="D42" s="12">
        <v>3520612.3871753896</v>
      </c>
      <c r="E42" s="12">
        <v>3520612.3871753896</v>
      </c>
      <c r="F42" s="12">
        <v>3520612.3871753896</v>
      </c>
    </row>
    <row r="43" spans="1:6" s="4" customFormat="1" ht="82.5" customHeight="1">
      <c r="A43" s="15"/>
      <c r="B43" s="16" t="s">
        <v>51</v>
      </c>
      <c r="C43" s="15" t="s">
        <v>6</v>
      </c>
      <c r="D43" s="12">
        <v>-7498648.807127179</v>
      </c>
      <c r="E43" s="12">
        <v>-9015267.9050415</v>
      </c>
      <c r="F43" s="12">
        <v>-2748210.545721863</v>
      </c>
    </row>
    <row r="44" s="7" customFormat="1" ht="19.5" customHeight="1">
      <c r="A44" s="6" t="s">
        <v>68</v>
      </c>
    </row>
    <row r="45" s="7" customFormat="1" ht="15.75">
      <c r="A45" s="6" t="s">
        <v>69</v>
      </c>
    </row>
    <row r="46" s="7" customFormat="1" ht="15.75">
      <c r="A46" s="6" t="s">
        <v>70</v>
      </c>
    </row>
    <row r="47" s="7" customFormat="1" ht="15.75">
      <c r="A47" s="6" t="s">
        <v>71</v>
      </c>
    </row>
    <row r="50" spans="2:5" ht="15.75">
      <c r="B50" s="34"/>
      <c r="E50" s="35"/>
    </row>
  </sheetData>
  <sheetProtection/>
  <mergeCells count="2">
    <mergeCell ref="A4:F4"/>
    <mergeCell ref="B5:F5"/>
  </mergeCells>
  <printOptions/>
  <pageMargins left="0.7874015748031497" right="0.7086614173228347" top="0.7874015748031497" bottom="0.3937007874015748" header="0.1968503937007874" footer="0.1968503937007874"/>
  <pageSetup blackAndWhite="1" fitToHeight="2" fitToWidth="2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Гаврилова Светлана Алексеевна</cp:lastModifiedBy>
  <cp:lastPrinted>2015-04-16T06:48:51Z</cp:lastPrinted>
  <dcterms:created xsi:type="dcterms:W3CDTF">2014-08-15T10:06:32Z</dcterms:created>
  <dcterms:modified xsi:type="dcterms:W3CDTF">2015-04-17T06:06:28Z</dcterms:modified>
  <cp:category/>
  <cp:version/>
  <cp:contentType/>
  <cp:contentStatus/>
</cp:coreProperties>
</file>